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7E67419-002D-4D90-A717-829C4F60476F}" xr6:coauthVersionLast="47" xr6:coauthVersionMax="47" xr10:uidLastSave="{00000000-0000-0000-0000-000000000000}"/>
  <bookViews>
    <workbookView xWindow="29370" yWindow="570" windowWidth="16500" windowHeight="12840" xr2:uid="{00000000-000D-0000-FFFF-FFFF00000000}"/>
  </bookViews>
  <sheets>
    <sheet name="入力シート" sheetId="1" r:id="rId1"/>
    <sheet name="計算シート" sheetId="2" r:id="rId2"/>
  </sheets>
  <definedNames>
    <definedName name="_xlnm.Print_Area" localSheetId="1">計算シート!$A$1:$Z$31</definedName>
    <definedName name="_xlnm.Print_Area" localSheetId="0">入力シート!$A$1:$Z$19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19" i="2"/>
  <c r="G19" i="2" s="1"/>
  <c r="W7" i="2" l="1"/>
  <c r="X7" i="2"/>
  <c r="Y7" i="2"/>
  <c r="Z7" i="2"/>
  <c r="H19" i="2" l="1"/>
  <c r="G18" i="2"/>
  <c r="H18" i="2" s="1"/>
  <c r="E18" i="2"/>
  <c r="E17" i="2"/>
  <c r="G17" i="2" s="1"/>
  <c r="H17" i="2" s="1"/>
  <c r="I17" i="2" s="1"/>
  <c r="E16" i="2"/>
  <c r="G16" i="2" s="1"/>
  <c r="H16" i="2" s="1"/>
  <c r="E15" i="2"/>
  <c r="G15" i="2" s="1"/>
  <c r="H15" i="2" s="1"/>
  <c r="E14" i="2"/>
  <c r="G14" i="2" s="1"/>
  <c r="H14" i="2" s="1"/>
  <c r="H13" i="2"/>
  <c r="Y16" i="2" l="1"/>
  <c r="Z16" i="2"/>
  <c r="W16" i="2"/>
  <c r="X16" i="2"/>
  <c r="Y15" i="2"/>
  <c r="W15" i="2"/>
  <c r="X15" i="2"/>
  <c r="Z15" i="2"/>
  <c r="Z14" i="2"/>
  <c r="Y14" i="2"/>
  <c r="D11" i="2"/>
  <c r="J4" i="2" l="1"/>
  <c r="I4" i="2" s="1"/>
  <c r="F20" i="2" l="1"/>
  <c r="D20" i="2"/>
  <c r="G14" i="1"/>
  <c r="F11" i="2"/>
  <c r="E10" i="2"/>
  <c r="G10" i="2" s="1"/>
  <c r="H10" i="2" s="1"/>
  <c r="I10" i="2" s="1"/>
  <c r="E9" i="2"/>
  <c r="G9" i="2" s="1"/>
  <c r="H9" i="2" s="1"/>
  <c r="I9" i="2" s="1"/>
  <c r="E8" i="2"/>
  <c r="G8" i="2" s="1"/>
  <c r="H8" i="2" s="1"/>
  <c r="E7" i="2"/>
  <c r="G7" i="2" s="1"/>
  <c r="H7" i="2" s="1"/>
  <c r="E6" i="2"/>
  <c r="G6" i="2" s="1"/>
  <c r="H6" i="2" s="1"/>
  <c r="E5" i="2"/>
  <c r="G5" i="2" s="1"/>
  <c r="H5" i="2" s="1"/>
  <c r="W8" i="2" l="1"/>
  <c r="X8" i="2"/>
  <c r="Y8" i="2"/>
  <c r="Z8" i="2"/>
  <c r="X6" i="2"/>
  <c r="W6" i="2"/>
  <c r="Y6" i="2"/>
  <c r="Z6" i="2"/>
  <c r="W5" i="2"/>
  <c r="X5" i="2"/>
  <c r="Y5" i="2"/>
  <c r="Z5" i="2"/>
  <c r="G13" i="1"/>
  <c r="X14" i="2"/>
  <c r="W14" i="2"/>
  <c r="E11" i="2"/>
  <c r="G4" i="2"/>
  <c r="E20" i="2"/>
  <c r="G20" i="2"/>
  <c r="G11" i="2" l="1"/>
  <c r="H4" i="2"/>
  <c r="D16" i="1"/>
  <c r="Z4" i="2" l="1"/>
  <c r="Y4" i="2"/>
  <c r="X4" i="2"/>
  <c r="W4" i="2"/>
  <c r="J16" i="2"/>
  <c r="I16" i="2" s="1"/>
  <c r="J15" i="2"/>
  <c r="I15" i="2" s="1"/>
  <c r="J14" i="2"/>
  <c r="I14" i="2" s="1"/>
  <c r="J8" i="2"/>
  <c r="I8" i="2" s="1"/>
  <c r="J7" i="2"/>
  <c r="I7" i="2" s="1"/>
  <c r="J6" i="2"/>
  <c r="I6" i="2" s="1"/>
  <c r="J5" i="2"/>
  <c r="I5" i="2" s="1"/>
  <c r="G10" i="1" l="1"/>
  <c r="M19" i="2"/>
  <c r="M10" i="2"/>
  <c r="G11" i="1"/>
  <c r="G12" i="1"/>
  <c r="D15" i="1"/>
  <c r="D14" i="1"/>
  <c r="D13" i="1"/>
  <c r="D12" i="1"/>
  <c r="D11" i="1"/>
  <c r="D10" i="1"/>
  <c r="O18" i="1" l="1"/>
  <c r="H11" i="2"/>
  <c r="I11" i="2" l="1"/>
  <c r="N4" i="2"/>
  <c r="P4" i="2" l="1"/>
  <c r="K18" i="1" s="1"/>
  <c r="I19" i="2"/>
  <c r="I20" i="2" s="1"/>
  <c r="H20" i="2"/>
  <c r="Q4" i="2" s="1"/>
  <c r="R4" i="2" l="1"/>
  <c r="M18" i="1" s="1"/>
</calcChain>
</file>

<file path=xl/sharedStrings.xml><?xml version="1.0" encoding="utf-8"?>
<sst xmlns="http://schemas.openxmlformats.org/spreadsheetml/2006/main" count="144" uniqueCount="104">
  <si>
    <t>「日本村」の予算を作ろう！</t>
    <rPh sb="1" eb="3">
      <t>ニホン</t>
    </rPh>
    <rPh sb="3" eb="4">
      <t>ムラ</t>
    </rPh>
    <rPh sb="6" eb="8">
      <t>ヨサン</t>
    </rPh>
    <rPh sb="9" eb="10">
      <t>ツク</t>
    </rPh>
    <phoneticPr fontId="1"/>
  </si>
  <si>
    <t xml:space="preserve"> 班</t>
    <rPh sb="1" eb="2">
      <t>ハン</t>
    </rPh>
    <phoneticPr fontId="1"/>
  </si>
  <si>
    <t>歳　　出</t>
    <rPh sb="0" eb="1">
      <t>トシ</t>
    </rPh>
    <rPh sb="3" eb="4">
      <t>デ</t>
    </rPh>
    <phoneticPr fontId="1"/>
  </si>
  <si>
    <t>歳　入</t>
    <rPh sb="0" eb="1">
      <t>トシ</t>
    </rPh>
    <rPh sb="2" eb="3">
      <t>ニュウ</t>
    </rPh>
    <phoneticPr fontId="1"/>
  </si>
  <si>
    <t>区分</t>
    <rPh sb="0" eb="2">
      <t>クブン</t>
    </rPh>
    <phoneticPr fontId="1"/>
  </si>
  <si>
    <t>増額・減額・
変更しない</t>
    <rPh sb="0" eb="2">
      <t>ゾウガク</t>
    </rPh>
    <rPh sb="3" eb="5">
      <t>ゲンガク</t>
    </rPh>
    <rPh sb="7" eb="9">
      <t>ヘンコウ</t>
    </rPh>
    <phoneticPr fontId="1"/>
  </si>
  <si>
    <t>増減額
（自動）</t>
    <rPh sb="0" eb="3">
      <t>ゾウゲンガク</t>
    </rPh>
    <rPh sb="5" eb="7">
      <t>ジドウ</t>
    </rPh>
    <phoneticPr fontId="1"/>
  </si>
  <si>
    <t>社会保障</t>
    <rPh sb="0" eb="2">
      <t>シャカイ</t>
    </rPh>
    <rPh sb="2" eb="4">
      <t>ホショウ</t>
    </rPh>
    <phoneticPr fontId="1"/>
  </si>
  <si>
    <t>変更しない</t>
    <rPh sb="0" eb="2">
      <t>ヘンコウ</t>
    </rPh>
    <phoneticPr fontId="1"/>
  </si>
  <si>
    <t>所得税</t>
    <rPh sb="0" eb="2">
      <t>ショトク</t>
    </rPh>
    <phoneticPr fontId="1"/>
  </si>
  <si>
    <t>地方への
交付金</t>
    <rPh sb="0" eb="2">
      <t>チホウ</t>
    </rPh>
    <rPh sb="5" eb="8">
      <t>コウフキン</t>
    </rPh>
    <phoneticPr fontId="1"/>
  </si>
  <si>
    <t>消費税</t>
    <rPh sb="0" eb="2">
      <t>ショウヒ</t>
    </rPh>
    <phoneticPr fontId="1"/>
  </si>
  <si>
    <t>防衛</t>
    <rPh sb="0" eb="2">
      <t>ボウエイ</t>
    </rPh>
    <phoneticPr fontId="1"/>
  </si>
  <si>
    <t>法人税</t>
    <rPh sb="0" eb="2">
      <t>ホウジン</t>
    </rPh>
    <rPh sb="2" eb="3">
      <t>ゼイ</t>
    </rPh>
    <phoneticPr fontId="1"/>
  </si>
  <si>
    <t>公共事業</t>
    <rPh sb="0" eb="2">
      <t>コウキョウ</t>
    </rPh>
    <rPh sb="2" eb="4">
      <t>ジギョウ</t>
    </rPh>
    <phoneticPr fontId="1"/>
  </si>
  <si>
    <t>その他の税</t>
    <rPh sb="2" eb="3">
      <t>タ</t>
    </rPh>
    <rPh sb="4" eb="5">
      <t>ゼイ</t>
    </rPh>
    <phoneticPr fontId="1"/>
  </si>
  <si>
    <t>教育</t>
    <rPh sb="0" eb="2">
      <t>キョウイク</t>
    </rPh>
    <phoneticPr fontId="1"/>
  </si>
  <si>
    <t>税以外
の収入</t>
    <rPh sb="0" eb="1">
      <t>ゼイ</t>
    </rPh>
    <rPh sb="1" eb="3">
      <t>イガイ</t>
    </rPh>
    <rPh sb="5" eb="7">
      <t>シュウニュウ</t>
    </rPh>
    <phoneticPr fontId="1"/>
  </si>
  <si>
    <t>その他</t>
    <rPh sb="2" eb="3">
      <t>タ</t>
    </rPh>
    <phoneticPr fontId="1"/>
  </si>
  <si>
    <t>借金返済</t>
    <rPh sb="0" eb="2">
      <t>シャッキン</t>
    </rPh>
    <rPh sb="2" eb="4">
      <t>ヘンサイ</t>
    </rPh>
    <phoneticPr fontId="1"/>
  </si>
  <si>
    <t>歳出</t>
    <rPh sb="0" eb="2">
      <t>サイシュツ</t>
    </rPh>
    <phoneticPr fontId="1"/>
  </si>
  <si>
    <t>単純割合</t>
    <rPh sb="0" eb="2">
      <t>タンジュン</t>
    </rPh>
    <rPh sb="2" eb="4">
      <t>ワリアイ</t>
    </rPh>
    <phoneticPr fontId="1"/>
  </si>
  <si>
    <t>ROUND</t>
    <phoneticPr fontId="1"/>
  </si>
  <si>
    <t>調整
（手動）</t>
    <rPh sb="0" eb="2">
      <t>チョウセイ</t>
    </rPh>
    <rPh sb="4" eb="6">
      <t>シュドウ</t>
    </rPh>
    <phoneticPr fontId="1"/>
  </si>
  <si>
    <t>採用</t>
    <rPh sb="0" eb="2">
      <t>サイヨウ</t>
    </rPh>
    <phoneticPr fontId="1"/>
  </si>
  <si>
    <t>予算案</t>
    <rPh sb="0" eb="2">
      <t>ヨサン</t>
    </rPh>
    <rPh sb="2" eb="3">
      <t>アン</t>
    </rPh>
    <phoneticPr fontId="1"/>
  </si>
  <si>
    <t>修正値</t>
    <rPh sb="0" eb="2">
      <t>シュウセイ</t>
    </rPh>
    <rPh sb="2" eb="3">
      <t>チ</t>
    </rPh>
    <phoneticPr fontId="1"/>
  </si>
  <si>
    <t>総額</t>
    <rPh sb="0" eb="2">
      <t>ソウガク</t>
    </rPh>
    <phoneticPr fontId="1"/>
  </si>
  <si>
    <t>大幅増</t>
    <rPh sb="0" eb="2">
      <t>オオハバ</t>
    </rPh>
    <rPh sb="2" eb="3">
      <t>ゾウ</t>
    </rPh>
    <phoneticPr fontId="14"/>
  </si>
  <si>
    <t>少し増</t>
    <rPh sb="0" eb="1">
      <t>スコ</t>
    </rPh>
    <rPh sb="2" eb="3">
      <t>ゾウ</t>
    </rPh>
    <phoneticPr fontId="14"/>
  </si>
  <si>
    <t>少し減</t>
    <rPh sb="0" eb="1">
      <t>スコ</t>
    </rPh>
    <rPh sb="2" eb="3">
      <t>ゲン</t>
    </rPh>
    <phoneticPr fontId="14"/>
  </si>
  <si>
    <t>大幅減</t>
    <rPh sb="0" eb="3">
      <t>オオハバゲン</t>
    </rPh>
    <phoneticPr fontId="14"/>
  </si>
  <si>
    <t>修正後</t>
    <rPh sb="0" eb="2">
      <t>シュウセイ</t>
    </rPh>
    <rPh sb="2" eb="3">
      <t>ゴ</t>
    </rPh>
    <phoneticPr fontId="1"/>
  </si>
  <si>
    <t>地方への交付金</t>
    <rPh sb="0" eb="2">
      <t>チホウ</t>
    </rPh>
    <rPh sb="4" eb="7">
      <t>コウフキン</t>
    </rPh>
    <phoneticPr fontId="1"/>
  </si>
  <si>
    <t>大幅に増やす</t>
    <rPh sb="0" eb="2">
      <t>オオハバ</t>
    </rPh>
    <rPh sb="3" eb="4">
      <t>フ</t>
    </rPh>
    <phoneticPr fontId="1"/>
  </si>
  <si>
    <t>少し増やす</t>
    <rPh sb="0" eb="1">
      <t>スコ</t>
    </rPh>
    <rPh sb="2" eb="3">
      <t>フ</t>
    </rPh>
    <phoneticPr fontId="1"/>
  </si>
  <si>
    <t>１班</t>
    <rPh sb="1" eb="2">
      <t>ハン</t>
    </rPh>
    <phoneticPr fontId="1"/>
  </si>
  <si>
    <t>２班</t>
    <rPh sb="1" eb="2">
      <t>ハン</t>
    </rPh>
    <phoneticPr fontId="1"/>
  </si>
  <si>
    <t>少し減らす</t>
    <rPh sb="0" eb="1">
      <t>スコ</t>
    </rPh>
    <rPh sb="2" eb="3">
      <t>ヘ</t>
    </rPh>
    <phoneticPr fontId="1"/>
  </si>
  <si>
    <t>３班</t>
    <rPh sb="1" eb="2">
      <t>ハン</t>
    </rPh>
    <phoneticPr fontId="1"/>
  </si>
  <si>
    <t>大幅に減らす</t>
    <rPh sb="0" eb="2">
      <t>オオハバ</t>
    </rPh>
    <rPh sb="3" eb="4">
      <t>ヘ</t>
    </rPh>
    <phoneticPr fontId="1"/>
  </si>
  <si>
    <t>４班</t>
    <rPh sb="1" eb="2">
      <t>ハン</t>
    </rPh>
    <phoneticPr fontId="1"/>
  </si>
  <si>
    <t>１００％増やす</t>
    <rPh sb="4" eb="5">
      <t>フ</t>
    </rPh>
    <phoneticPr fontId="1"/>
  </si>
  <si>
    <t>５班</t>
    <rPh sb="1" eb="2">
      <t>ハン</t>
    </rPh>
    <phoneticPr fontId="1"/>
  </si>
  <si>
    <t>50％増やす</t>
    <rPh sb="3" eb="4">
      <t>フ</t>
    </rPh>
    <phoneticPr fontId="1"/>
  </si>
  <si>
    <t>６班</t>
    <rPh sb="1" eb="2">
      <t>ハン</t>
    </rPh>
    <phoneticPr fontId="1"/>
  </si>
  <si>
    <t>５０％減らす</t>
    <rPh sb="3" eb="4">
      <t>ヘ</t>
    </rPh>
    <phoneticPr fontId="1"/>
  </si>
  <si>
    <t>７班</t>
    <rPh sb="1" eb="2">
      <t>ハン</t>
    </rPh>
    <phoneticPr fontId="1"/>
  </si>
  <si>
    <t>歳入</t>
    <rPh sb="0" eb="2">
      <t>サイニュウ</t>
    </rPh>
    <phoneticPr fontId="1"/>
  </si>
  <si>
    <t>１００％減らす</t>
    <rPh sb="4" eb="5">
      <t>ヘ</t>
    </rPh>
    <phoneticPr fontId="1"/>
  </si>
  <si>
    <t>８班</t>
    <rPh sb="1" eb="2">
      <t>ハン</t>
    </rPh>
    <phoneticPr fontId="1"/>
  </si>
  <si>
    <t>９班</t>
    <rPh sb="1" eb="2">
      <t>ハン</t>
    </rPh>
    <phoneticPr fontId="1"/>
  </si>
  <si>
    <t>１０班</t>
    <rPh sb="2" eb="3">
      <t>ハン</t>
    </rPh>
    <phoneticPr fontId="1"/>
  </si>
  <si>
    <t>法人税</t>
    <rPh sb="0" eb="3">
      <t>ホウジンゼイ</t>
    </rPh>
    <phoneticPr fontId="1"/>
  </si>
  <si>
    <t>１１班</t>
    <rPh sb="2" eb="3">
      <t>ハン</t>
    </rPh>
    <phoneticPr fontId="1"/>
  </si>
  <si>
    <t>１２班</t>
    <rPh sb="2" eb="3">
      <t>ハン</t>
    </rPh>
    <phoneticPr fontId="1"/>
  </si>
  <si>
    <t>税以外</t>
    <rPh sb="0" eb="1">
      <t>ゼイ</t>
    </rPh>
    <rPh sb="1" eb="3">
      <t>イガイ</t>
    </rPh>
    <phoneticPr fontId="1"/>
  </si>
  <si>
    <t>１３班</t>
    <rPh sb="2" eb="3">
      <t>ハン</t>
    </rPh>
    <phoneticPr fontId="1"/>
  </si>
  <si>
    <t>新たな借金
（国債）</t>
    <rPh sb="0" eb="1">
      <t>アラ</t>
    </rPh>
    <rPh sb="3" eb="5">
      <t>シャッキン</t>
    </rPh>
    <rPh sb="7" eb="9">
      <t>コクサイ</t>
    </rPh>
    <phoneticPr fontId="1"/>
  </si>
  <si>
    <t>１４班</t>
    <rPh sb="2" eb="3">
      <t>ハン</t>
    </rPh>
    <phoneticPr fontId="1"/>
  </si>
  <si>
    <t>１５班</t>
    <rPh sb="2" eb="3">
      <t>ハン</t>
    </rPh>
    <phoneticPr fontId="1"/>
  </si>
  <si>
    <t>１６班</t>
    <rPh sb="2" eb="3">
      <t>ハン</t>
    </rPh>
    <phoneticPr fontId="1"/>
  </si>
  <si>
    <t>※I列で黄塗りの項目について、H列*J列を計算した際の小数点第一位の値が.5となる場合、「増やす」と「減らす」で増減額が変わってしまうことから、数式を変更して増減額を一致させている。</t>
    <phoneticPr fontId="1"/>
  </si>
  <si>
    <t>１７班</t>
    <rPh sb="2" eb="3">
      <t>ハン</t>
    </rPh>
    <phoneticPr fontId="1"/>
  </si>
  <si>
    <t>１８班</t>
    <rPh sb="2" eb="3">
      <t>ハン</t>
    </rPh>
    <phoneticPr fontId="1"/>
  </si>
  <si>
    <t>１９班</t>
    <rPh sb="2" eb="3">
      <t>ハン</t>
    </rPh>
    <phoneticPr fontId="1"/>
  </si>
  <si>
    <t>２０班</t>
    <rPh sb="2" eb="3">
      <t>ハン</t>
    </rPh>
    <phoneticPr fontId="1"/>
  </si>
  <si>
    <t>２１班</t>
    <rPh sb="2" eb="3">
      <t>ハン</t>
    </rPh>
    <phoneticPr fontId="1"/>
  </si>
  <si>
    <t>２２班</t>
    <rPh sb="2" eb="3">
      <t>ハン</t>
    </rPh>
    <phoneticPr fontId="1"/>
  </si>
  <si>
    <t>２３班</t>
    <rPh sb="2" eb="3">
      <t>ハン</t>
    </rPh>
    <phoneticPr fontId="1"/>
  </si>
  <si>
    <t>２４班</t>
    <rPh sb="2" eb="3">
      <t>ハン</t>
    </rPh>
    <phoneticPr fontId="1"/>
  </si>
  <si>
    <t>２５班</t>
    <rPh sb="2" eb="3">
      <t>ハン</t>
    </rPh>
    <phoneticPr fontId="1"/>
  </si>
  <si>
    <t>２６班</t>
    <rPh sb="2" eb="3">
      <t>ハン</t>
    </rPh>
    <phoneticPr fontId="1"/>
  </si>
  <si>
    <t>２７班</t>
    <rPh sb="2" eb="3">
      <t>ハン</t>
    </rPh>
    <phoneticPr fontId="1"/>
  </si>
  <si>
    <t>２８班</t>
    <rPh sb="2" eb="3">
      <t>ハン</t>
    </rPh>
    <phoneticPr fontId="1"/>
  </si>
  <si>
    <t>２９班</t>
    <rPh sb="2" eb="3">
      <t>ハン</t>
    </rPh>
    <phoneticPr fontId="1"/>
  </si>
  <si>
    <t>３０班</t>
    <rPh sb="2" eb="3">
      <t>ハン</t>
    </rPh>
    <phoneticPr fontId="1"/>
  </si>
  <si>
    <t>３１班</t>
    <rPh sb="2" eb="3">
      <t>ハン</t>
    </rPh>
    <phoneticPr fontId="1"/>
  </si>
  <si>
    <t>３２班</t>
    <rPh sb="2" eb="3">
      <t>ハン</t>
    </rPh>
    <phoneticPr fontId="1"/>
  </si>
  <si>
    <t>３３班</t>
    <rPh sb="2" eb="3">
      <t>ハン</t>
    </rPh>
    <phoneticPr fontId="1"/>
  </si>
  <si>
    <t>３４班</t>
    <rPh sb="2" eb="3">
      <t>ハン</t>
    </rPh>
    <phoneticPr fontId="1"/>
  </si>
  <si>
    <t>３５班</t>
    <rPh sb="2" eb="3">
      <t>ハン</t>
    </rPh>
    <phoneticPr fontId="1"/>
  </si>
  <si>
    <t>３６班</t>
    <rPh sb="2" eb="3">
      <t>ハン</t>
    </rPh>
    <phoneticPr fontId="1"/>
  </si>
  <si>
    <t>３７班</t>
    <rPh sb="2" eb="3">
      <t>ハン</t>
    </rPh>
    <phoneticPr fontId="1"/>
  </si>
  <si>
    <t>３８班</t>
    <rPh sb="2" eb="3">
      <t>ハン</t>
    </rPh>
    <phoneticPr fontId="1"/>
  </si>
  <si>
    <t>３９班</t>
    <rPh sb="2" eb="3">
      <t>ハン</t>
    </rPh>
    <phoneticPr fontId="1"/>
  </si>
  <si>
    <t>４０班</t>
    <rPh sb="2" eb="3">
      <t>ハン</t>
    </rPh>
    <phoneticPr fontId="1"/>
  </si>
  <si>
    <t>４１班</t>
    <rPh sb="2" eb="3">
      <t>ハン</t>
    </rPh>
    <phoneticPr fontId="1"/>
  </si>
  <si>
    <t>４２班</t>
    <rPh sb="2" eb="3">
      <t>ハン</t>
    </rPh>
    <phoneticPr fontId="1"/>
  </si>
  <si>
    <t>４３班</t>
    <rPh sb="2" eb="3">
      <t>ハン</t>
    </rPh>
    <phoneticPr fontId="1"/>
  </si>
  <si>
    <t>４４班</t>
    <rPh sb="2" eb="3">
      <t>ハン</t>
    </rPh>
    <phoneticPr fontId="1"/>
  </si>
  <si>
    <t>４５班</t>
    <rPh sb="2" eb="3">
      <t>ハン</t>
    </rPh>
    <phoneticPr fontId="1"/>
  </si>
  <si>
    <t>４６班</t>
    <rPh sb="2" eb="3">
      <t>ハン</t>
    </rPh>
    <phoneticPr fontId="1"/>
  </si>
  <si>
    <t>４７班</t>
    <rPh sb="2" eb="3">
      <t>ハン</t>
    </rPh>
    <phoneticPr fontId="1"/>
  </si>
  <si>
    <t>４８班</t>
    <rPh sb="2" eb="3">
      <t>ハン</t>
    </rPh>
    <phoneticPr fontId="1"/>
  </si>
  <si>
    <t>４９班</t>
    <rPh sb="2" eb="3">
      <t>ハン</t>
    </rPh>
    <phoneticPr fontId="1"/>
  </si>
  <si>
    <t>５０班</t>
    <rPh sb="2" eb="3">
      <t>ハン</t>
    </rPh>
    <phoneticPr fontId="1"/>
  </si>
  <si>
    <t>８年度</t>
    <rPh sb="1" eb="2">
      <t>ネン</t>
    </rPh>
    <rPh sb="2" eb="3">
      <t>ド</t>
    </rPh>
    <phoneticPr fontId="1"/>
  </si>
  <si>
    <t>○予算ベース：令和8年度予算</t>
    <rPh sb="1" eb="3">
      <t>ヨサン</t>
    </rPh>
    <rPh sb="7" eb="9">
      <t>レイワ</t>
    </rPh>
    <rPh sb="10" eb="12">
      <t>ネンド</t>
    </rPh>
    <rPh sb="11" eb="12">
      <t>ド</t>
    </rPh>
    <rPh sb="12" eb="14">
      <t>ヨサン</t>
    </rPh>
    <phoneticPr fontId="1"/>
  </si>
  <si>
    <t>8年度</t>
    <rPh sb="1" eb="3">
      <t>ネンド</t>
    </rPh>
    <phoneticPr fontId="1"/>
  </si>
  <si>
    <t>【8年度】</t>
    <rPh sb="2" eb="4">
      <t>ネンド</t>
    </rPh>
    <phoneticPr fontId="1"/>
  </si>
  <si>
    <t>歳出</t>
  </si>
  <si>
    <t>借金（国債）の増加額</t>
    <rPh sb="0" eb="2">
      <t>シャッキン</t>
    </rPh>
    <rPh sb="3" eb="5">
      <t>コクサイ</t>
    </rPh>
    <rPh sb="7" eb="10">
      <t>ゾウカガク</t>
    </rPh>
    <phoneticPr fontId="1"/>
  </si>
  <si>
    <t>予算案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</si>
</sst>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&quot;兆&quot;&quot;円&quot;;&quot;▲ &quot;#,##0.0&quot;兆&quot;&quot;円&quot;"/>
    <numFmt numFmtId="177" formatCode="#,##0&quot;兆&quot;&quot;円&quot;;&quot;▲ &quot;#,##0&quot;兆&quot;&quot;円&quot;"/>
    <numFmt numFmtId="178" formatCode="#,##0&quot;万&quot;&quot;円&quot;;&quot;▲ &quot;#,##0&quot;万&quot;&quot;円&quot;"/>
    <numFmt numFmtId="179" formatCode="#,##0&quot; 万&quot;&quot;円&quot;;&quot;▲ &quot;#,##0&quot;万&quot;&quot;円&quot;"/>
    <numFmt numFmtId="180" formatCode="0_ "/>
    <numFmt numFmtId="181" formatCode="#,##0;&quot;▲ &quot;#,##0"/>
    <numFmt numFmtId="182" formatCode="#,##0.0;[Red]\-#,##0.0"/>
    <numFmt numFmtId="183" formatCode="0.0"/>
    <numFmt numFmtId="184" formatCode="[DBNum3][$-411]#,##0&quot;兆&quot;&quot;円&quot;;[DBNum3][$-411]&quot;－&quot;#,##0&quot;兆&quot;&quot;円&quot;"/>
    <numFmt numFmtId="185" formatCode="0_ &quot;万&quot;&quot;円&quot;"/>
    <numFmt numFmtId="186" formatCode="#,##0&quot;万&quot;&quot;円&quot;;[Red]\-#,##0&quot;万&quot;&quot;円&quot;"/>
  </numFmts>
  <fonts count="3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b/>
      <sz val="14"/>
      <color theme="1"/>
      <name val="AR P丸ゴシック体E"/>
      <family val="3"/>
      <charset val="128"/>
    </font>
    <font>
      <b/>
      <sz val="20"/>
      <name val="AR P丸ゴシック体E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rgb="FF0070C0"/>
      <name val="ＭＳ Ｐゴシック"/>
      <family val="2"/>
      <charset val="128"/>
      <scheme val="minor"/>
    </font>
    <font>
      <sz val="11"/>
      <color rgb="FF0070C0"/>
      <name val="ＭＳ Ｐゴシック"/>
      <family val="2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b/>
      <sz val="12"/>
      <color theme="0"/>
      <name val="AR P丸ゴシック体E"/>
      <family val="3"/>
      <charset val="128"/>
    </font>
    <font>
      <sz val="6"/>
      <name val="ＭＳ Ｐゴシック"/>
      <family val="3"/>
      <charset val="128"/>
    </font>
    <font>
      <b/>
      <sz val="28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22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b/>
      <sz val="18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2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2"/>
      <name val="メイリオ"/>
      <family val="3"/>
      <charset val="128"/>
    </font>
    <font>
      <sz val="9"/>
      <name val="メイリオ"/>
      <family val="3"/>
      <charset val="128"/>
    </font>
    <font>
      <b/>
      <sz val="18"/>
      <color theme="0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DashDotDot">
        <color indexed="64"/>
      </top>
      <bottom style="medium">
        <color indexed="64"/>
      </bottom>
      <diagonal/>
    </border>
    <border>
      <left style="thin">
        <color indexed="64"/>
      </left>
      <right/>
      <top style="mediumDashDotDot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DashDotDot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Alignment="1">
      <alignment horizontal="right" vertical="center"/>
    </xf>
    <xf numFmtId="38" fontId="0" fillId="0" borderId="1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8" fontId="0" fillId="0" borderId="0" xfId="0" applyNumberFormat="1">
      <alignment vertical="center"/>
    </xf>
    <xf numFmtId="38" fontId="0" fillId="0" borderId="0" xfId="1" applyFont="1" applyFill="1" applyBorder="1">
      <alignment vertical="center"/>
    </xf>
    <xf numFmtId="179" fontId="7" fillId="0" borderId="0" xfId="0" applyNumberFormat="1" applyFont="1" applyAlignment="1">
      <alignment horizontal="center" vertical="center"/>
    </xf>
    <xf numFmtId="0" fontId="9" fillId="2" borderId="1" xfId="0" applyFont="1" applyFill="1" applyBorder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80" fontId="0" fillId="0" borderId="1" xfId="0" applyNumberFormat="1" applyBorder="1">
      <alignment vertical="center"/>
    </xf>
    <xf numFmtId="181" fontId="0" fillId="0" borderId="1" xfId="0" applyNumberFormat="1" applyBorder="1">
      <alignment vertical="center"/>
    </xf>
    <xf numFmtId="181" fontId="0" fillId="0" borderId="0" xfId="1" applyNumberFormat="1" applyFont="1" applyAlignment="1">
      <alignment horizontal="right" vertical="center"/>
    </xf>
    <xf numFmtId="181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180" fontId="0" fillId="0" borderId="0" xfId="0" applyNumberFormat="1">
      <alignment vertical="center"/>
    </xf>
    <xf numFmtId="182" fontId="0" fillId="0" borderId="0" xfId="1" applyNumberFormat="1" applyFont="1" applyAlignment="1">
      <alignment horizontal="right" vertical="center"/>
    </xf>
    <xf numFmtId="2" fontId="0" fillId="5" borderId="1" xfId="0" applyNumberFormat="1" applyFill="1" applyBorder="1">
      <alignment vertical="center"/>
    </xf>
    <xf numFmtId="0" fontId="0" fillId="5" borderId="1" xfId="0" applyFill="1" applyBorder="1">
      <alignment vertical="center"/>
    </xf>
    <xf numFmtId="18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21" fillId="0" borderId="24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center" vertical="center" shrinkToFit="1"/>
    </xf>
    <xf numFmtId="0" fontId="21" fillId="2" borderId="19" xfId="0" applyFont="1" applyFill="1" applyBorder="1" applyAlignment="1" applyProtection="1">
      <alignment horizontal="center" vertical="center" shrinkToFit="1"/>
      <protection locked="0"/>
    </xf>
    <xf numFmtId="0" fontId="21" fillId="0" borderId="20" xfId="0" applyFont="1" applyBorder="1" applyAlignment="1">
      <alignment horizontal="center" vertical="center" shrinkToFit="1"/>
    </xf>
    <xf numFmtId="0" fontId="12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17" fillId="0" borderId="0" xfId="0" applyFont="1" applyProtection="1">
      <alignment vertical="center"/>
      <protection locked="0"/>
    </xf>
    <xf numFmtId="176" fontId="18" fillId="0" borderId="0" xfId="0" applyNumberFormat="1" applyFont="1" applyAlignment="1" applyProtection="1">
      <alignment horizontal="center" vertical="center"/>
      <protection locked="0"/>
    </xf>
    <xf numFmtId="0" fontId="19" fillId="0" borderId="0" xfId="0" applyFont="1" applyProtection="1">
      <alignment vertical="center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4" fillId="0" borderId="0" xfId="0" applyFont="1" applyProtection="1">
      <alignment vertical="center"/>
      <protection locked="0"/>
    </xf>
    <xf numFmtId="0" fontId="32" fillId="8" borderId="11" xfId="0" applyFont="1" applyFill="1" applyBorder="1" applyAlignment="1">
      <alignment horizontal="center" vertical="center"/>
    </xf>
    <xf numFmtId="0" fontId="33" fillId="8" borderId="18" xfId="0" applyFont="1" applyFill="1" applyBorder="1" applyAlignment="1">
      <alignment horizontal="center" vertical="center" wrapText="1"/>
    </xf>
    <xf numFmtId="0" fontId="33" fillId="8" borderId="3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center"/>
    </xf>
    <xf numFmtId="0" fontId="33" fillId="3" borderId="18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38" fontId="22" fillId="0" borderId="21" xfId="0" applyNumberFormat="1" applyFont="1" applyBorder="1" applyAlignment="1">
      <alignment horizontal="center" vertical="center"/>
    </xf>
    <xf numFmtId="38" fontId="22" fillId="0" borderId="10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38" fontId="22" fillId="0" borderId="9" xfId="0" applyNumberFormat="1" applyFont="1" applyBorder="1" applyAlignment="1">
      <alignment horizontal="center" vertical="center"/>
    </xf>
    <xf numFmtId="38" fontId="22" fillId="0" borderId="17" xfId="0" applyNumberFormat="1" applyFont="1" applyBorder="1" applyAlignment="1">
      <alignment horizontal="center" vertical="center"/>
    </xf>
    <xf numFmtId="38" fontId="22" fillId="0" borderId="25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9" fillId="0" borderId="0" xfId="0" applyFont="1">
      <alignment vertical="center"/>
    </xf>
    <xf numFmtId="0" fontId="24" fillId="0" borderId="0" xfId="0" applyFont="1" applyAlignment="1">
      <alignment horizontal="center"/>
    </xf>
    <xf numFmtId="0" fontId="25" fillId="0" borderId="0" xfId="0" applyFont="1" applyAlignment="1"/>
    <xf numFmtId="0" fontId="26" fillId="0" borderId="0" xfId="0" applyFont="1" applyAlignment="1"/>
    <xf numFmtId="177" fontId="27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30" fillId="0" borderId="0" xfId="0" applyFont="1">
      <alignment vertical="center"/>
    </xf>
    <xf numFmtId="0" fontId="30" fillId="0" borderId="0" xfId="0" applyFont="1" applyAlignment="1"/>
    <xf numFmtId="0" fontId="31" fillId="0" borderId="0" xfId="0" applyFont="1" applyAlignment="1">
      <alignment horizontal="left"/>
    </xf>
    <xf numFmtId="183" fontId="0" fillId="0" borderId="1" xfId="0" applyNumberFormat="1" applyBorder="1">
      <alignment vertical="center"/>
    </xf>
    <xf numFmtId="183" fontId="0" fillId="0" borderId="1" xfId="1" applyNumberFormat="1" applyFont="1" applyBorder="1">
      <alignment vertical="center"/>
    </xf>
    <xf numFmtId="180" fontId="0" fillId="9" borderId="0" xfId="0" applyNumberFormat="1" applyFill="1">
      <alignment vertical="center"/>
    </xf>
    <xf numFmtId="38" fontId="0" fillId="9" borderId="1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29" fillId="0" borderId="0" xfId="0" applyNumberFormat="1" applyFont="1" applyAlignment="1"/>
    <xf numFmtId="0" fontId="19" fillId="0" borderId="0" xfId="0" applyFont="1" applyAlignment="1">
      <alignment vertical="center" shrinkToFit="1"/>
    </xf>
    <xf numFmtId="0" fontId="22" fillId="0" borderId="0" xfId="0" applyFont="1">
      <alignment vertical="center"/>
    </xf>
    <xf numFmtId="0" fontId="20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shrinkToFit="1"/>
    </xf>
    <xf numFmtId="38" fontId="22" fillId="0" borderId="3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/>
    </xf>
    <xf numFmtId="177" fontId="13" fillId="0" borderId="0" xfId="0" applyNumberFormat="1" applyFont="1" applyProtection="1">
      <alignment vertical="center"/>
      <protection locked="0"/>
    </xf>
    <xf numFmtId="0" fontId="26" fillId="0" borderId="0" xfId="0" applyFont="1" applyAlignment="1">
      <alignment horizontal="center"/>
    </xf>
    <xf numFmtId="184" fontId="32" fillId="0" borderId="0" xfId="0" applyNumberFormat="1" applyFont="1" applyAlignment="1">
      <alignment vertical="center" wrapText="1"/>
    </xf>
    <xf numFmtId="178" fontId="29" fillId="0" borderId="0" xfId="0" applyNumberFormat="1" applyFo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178" fontId="36" fillId="0" borderId="35" xfId="0" applyNumberFormat="1" applyFont="1" applyBorder="1" applyAlignment="1" applyProtection="1">
      <alignment horizontal="center" vertical="center"/>
      <protection locked="0"/>
    </xf>
    <xf numFmtId="178" fontId="36" fillId="0" borderId="29" xfId="0" applyNumberFormat="1" applyFont="1" applyBorder="1" applyAlignment="1" applyProtection="1">
      <alignment horizontal="center" vertical="center"/>
      <protection locked="0"/>
    </xf>
    <xf numFmtId="178" fontId="36" fillId="0" borderId="28" xfId="0" applyNumberFormat="1" applyFont="1" applyBorder="1" applyAlignment="1" applyProtection="1">
      <alignment horizontal="center" vertical="center"/>
      <protection locked="0"/>
    </xf>
    <xf numFmtId="186" fontId="37" fillId="0" borderId="30" xfId="0" applyNumberFormat="1" applyFont="1" applyBorder="1" applyAlignment="1">
      <alignment horizontal="center" vertical="center"/>
    </xf>
    <xf numFmtId="186" fontId="37" fillId="0" borderId="31" xfId="0" applyNumberFormat="1" applyFont="1" applyBorder="1" applyAlignment="1">
      <alignment horizontal="center" vertical="center"/>
    </xf>
    <xf numFmtId="0" fontId="15" fillId="0" borderId="0" xfId="0" applyFont="1" applyAlignment="1" applyProtection="1">
      <alignment horizontal="center"/>
      <protection locked="0"/>
    </xf>
    <xf numFmtId="0" fontId="28" fillId="0" borderId="0" xfId="0" applyFont="1" applyAlignment="1">
      <alignment horizontal="center" vertical="center" wrapText="1"/>
    </xf>
    <xf numFmtId="0" fontId="16" fillId="2" borderId="5" xfId="0" applyFont="1" applyFill="1" applyBorder="1" applyAlignment="1" applyProtection="1">
      <alignment horizontal="center" vertical="center"/>
      <protection locked="0"/>
    </xf>
    <xf numFmtId="0" fontId="16" fillId="2" borderId="6" xfId="0" applyFont="1" applyFill="1" applyBorder="1" applyAlignment="1" applyProtection="1">
      <alignment horizontal="center" vertical="center"/>
      <protection locked="0"/>
    </xf>
    <xf numFmtId="0" fontId="16" fillId="2" borderId="7" xfId="0" applyFont="1" applyFill="1" applyBorder="1" applyAlignment="1" applyProtection="1">
      <alignment horizontal="center" vertical="center"/>
      <protection locked="0"/>
    </xf>
    <xf numFmtId="0" fontId="34" fillId="6" borderId="12" xfId="0" applyFont="1" applyFill="1" applyBorder="1" applyAlignment="1">
      <alignment horizontal="center" vertical="center"/>
    </xf>
    <xf numFmtId="0" fontId="34" fillId="6" borderId="14" xfId="0" applyFont="1" applyFill="1" applyBorder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0" fontId="34" fillId="7" borderId="12" xfId="0" applyFont="1" applyFill="1" applyBorder="1" applyAlignment="1">
      <alignment horizontal="center" vertical="center"/>
    </xf>
    <xf numFmtId="0" fontId="34" fillId="7" borderId="14" xfId="0" applyFont="1" applyFill="1" applyBorder="1" applyAlignment="1">
      <alignment horizontal="center" vertical="center"/>
    </xf>
    <xf numFmtId="0" fontId="35" fillId="7" borderId="13" xfId="0" applyFont="1" applyFill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6" fillId="0" borderId="30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4" xfId="0" applyFont="1" applyFill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178" fontId="36" fillId="0" borderId="0" xfId="0" applyNumberFormat="1" applyFont="1" applyAlignment="1" applyProtection="1">
      <alignment horizontal="center" vertical="center"/>
      <protection locked="0"/>
    </xf>
    <xf numFmtId="186" fontId="37" fillId="0" borderId="0" xfId="0" applyNumberFormat="1" applyFont="1" applyAlignment="1">
      <alignment horizontal="center" vertical="top"/>
    </xf>
    <xf numFmtId="0" fontId="37" fillId="10" borderId="6" xfId="0" applyFont="1" applyFill="1" applyBorder="1" applyAlignment="1" applyProtection="1">
      <alignment horizontal="center" vertical="center"/>
      <protection locked="0"/>
    </xf>
    <xf numFmtId="0" fontId="37" fillId="10" borderId="7" xfId="0" applyFont="1" applyFill="1" applyBorder="1" applyAlignment="1" applyProtection="1">
      <alignment horizontal="center" vertical="center"/>
      <protection locked="0"/>
    </xf>
    <xf numFmtId="0" fontId="37" fillId="10" borderId="5" xfId="0" applyFont="1" applyFill="1" applyBorder="1" applyAlignment="1" applyProtection="1">
      <alignment horizontal="center" vertical="center"/>
      <protection locked="0"/>
    </xf>
    <xf numFmtId="184" fontId="32" fillId="10" borderId="5" xfId="0" applyNumberFormat="1" applyFont="1" applyFill="1" applyBorder="1" applyAlignment="1">
      <alignment horizontal="center" vertical="center" wrapText="1"/>
    </xf>
    <xf numFmtId="184" fontId="32" fillId="10" borderId="7" xfId="0" applyNumberFormat="1" applyFont="1" applyFill="1" applyBorder="1" applyAlignment="1">
      <alignment horizontal="center" vertical="center" wrapText="1"/>
    </xf>
    <xf numFmtId="185" fontId="37" fillId="0" borderId="26" xfId="0" applyNumberFormat="1" applyFont="1" applyBorder="1" applyAlignment="1" applyProtection="1">
      <alignment horizontal="center" vertical="center"/>
      <protection locked="0"/>
    </xf>
    <xf numFmtId="185" fontId="37" fillId="0" borderId="13" xfId="0" applyNumberFormat="1" applyFont="1" applyBorder="1" applyAlignment="1" applyProtection="1">
      <alignment horizontal="center" vertical="center"/>
      <protection locked="0"/>
    </xf>
    <xf numFmtId="185" fontId="37" fillId="0" borderId="12" xfId="0" applyNumberFormat="1" applyFont="1" applyBorder="1" applyAlignment="1" applyProtection="1">
      <alignment horizontal="center" vertical="center"/>
      <protection locked="0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9">
    <dxf>
      <font>
        <color theme="9" tint="-0.24994659260841701"/>
      </font>
    </dxf>
    <dxf>
      <font>
        <color rgb="FF0070C0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</dxfs>
  <tableStyles count="0" defaultTableStyle="TableStyleMedium2" defaultPivotStyle="PivotStyleLight16"/>
  <colors>
    <mruColors>
      <color rgb="FFFFCCCC"/>
      <color rgb="FFFF9966"/>
      <color rgb="FFFFFF99"/>
      <color rgb="FFCC99FF"/>
      <color rgb="FFFF9B93"/>
      <color rgb="FFFF5050"/>
      <color rgb="FF7ADC7C"/>
      <color rgb="FFE2F75D"/>
      <color rgb="FFCCFFCC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5"/>
      <c:rotY val="0"/>
      <c:rAngAx val="1"/>
    </c:view3D>
    <c:floor>
      <c:thickness val="0"/>
      <c:spPr>
        <a:noFill/>
        <a:ln w="6350" cap="flat" cmpd="sng" algn="ctr">
          <a:noFill/>
          <a:prstDash val="solid"/>
          <a:round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3784370351936201E-4"/>
          <c:y val="1.9967113095906659E-2"/>
          <c:w val="0.96141281166661874"/>
          <c:h val="0.86769340010170848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計算シート!$C$4</c:f>
              <c:strCache>
                <c:ptCount val="1"/>
                <c:pt idx="0">
                  <c:v>社会保障</c:v>
                </c:pt>
              </c:strCache>
            </c:strRef>
          </c:tx>
          <c:spPr>
            <a:solidFill>
              <a:srgbClr val="FF9B93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FF9B93"/>
              </a:solidFill>
              <a:ln>
                <a:solidFill>
                  <a:schemeClr val="bg1">
                    <a:lumMod val="75000"/>
                  </a:schemeClr>
                </a:solidFill>
              </a:ln>
              <a:effectLst/>
              <a:scene3d>
                <a:camera prst="orthographicFront"/>
                <a:lightRig rig="threePt" dir="t"/>
              </a:scene3d>
              <a:sp3d prstMaterial="flat">
                <a:contourClr>
                  <a:schemeClr val="bg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628-44C3-952D-91F34B18F1CE}"/>
              </c:ext>
            </c:extLst>
          </c:dPt>
          <c:dPt>
            <c:idx val="1"/>
            <c:invertIfNegative val="0"/>
            <c:bubble3D val="0"/>
            <c:spPr>
              <a:solidFill>
                <a:srgbClr val="FF9B93"/>
              </a:solidFill>
              <a:ln>
                <a:solidFill>
                  <a:schemeClr val="bg1">
                    <a:lumMod val="75000"/>
                  </a:schemeClr>
                </a:solidFill>
              </a:ln>
              <a:effectLst/>
              <a:scene3d>
                <a:camera prst="orthographicFront"/>
                <a:lightRig rig="threePt" dir="t"/>
              </a:scene3d>
              <a:sp3d prstMaterial="flat">
                <a:contourClr>
                  <a:schemeClr val="bg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628-44C3-952D-91F34B18F1C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5599124634491628"/>
                      <c:h val="0.1763349804885442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628-44C3-952D-91F34B18F1C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392708996606104"/>
                      <c:h val="0.1763349804885442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628-44C3-952D-91F34B18F1CE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>
                <a:glow rad="63500">
                  <a:schemeClr val="tx1">
                    <a:alpha val="40000"/>
                  </a:schemeClr>
                </a:glow>
              </a:effectLst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計算シート!$H$3:$I$3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計算シート!$H$4:$I$4</c:f>
              <c:numCache>
                <c:formatCode>#,##0_);[Red]\(#,##0\)</c:formatCode>
                <c:ptCount val="2"/>
                <c:pt idx="0" formatCode="0_ ">
                  <c:v>32</c:v>
                </c:pt>
                <c:pt idx="1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28-44C3-952D-91F34B18F1CE}"/>
            </c:ext>
          </c:extLst>
        </c:ser>
        <c:ser>
          <c:idx val="1"/>
          <c:order val="1"/>
          <c:tx>
            <c:strRef>
              <c:f>計算シート!$C$5</c:f>
              <c:strCache>
                <c:ptCount val="1"/>
                <c:pt idx="0">
                  <c:v>地方への交付金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0"/>
                  <c:y val="-5.9113937926175463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50841673827436773"/>
                      <c:h val="0.1533698121772933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A628-44C3-952D-91F34B18F1CE}"/>
                </c:ext>
              </c:extLst>
            </c:dLbl>
            <c:dLbl>
              <c:idx val="1"/>
              <c:layout>
                <c:manualLayout>
                  <c:x val="6.5764008687928307E-3"/>
                  <c:y val="-5.9113937926176547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701238246548927"/>
                      <c:h val="0.1471504361765920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A628-44C3-952D-91F34B18F1CE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計算シート!$H$3:$I$3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計算シート!$H$5:$I$5</c:f>
              <c:numCache>
                <c:formatCode>#,##0_);[Red]\(#,##0\)</c:formatCode>
                <c:ptCount val="2"/>
                <c:pt idx="0" formatCode="0_ ">
                  <c:v>17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28-44C3-952D-91F34B18F1CE}"/>
            </c:ext>
          </c:extLst>
        </c:ser>
        <c:ser>
          <c:idx val="2"/>
          <c:order val="2"/>
          <c:tx>
            <c:strRef>
              <c:f>計算シート!$C$6</c:f>
              <c:strCache>
                <c:ptCount val="1"/>
                <c:pt idx="0">
                  <c:v>防衛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41950346498847063"/>
                      <c:h val="8.82840423299545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A628-44C3-952D-91F34B18F1C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425831937240741"/>
                      <c:h val="8.82840423299545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A628-44C3-952D-91F34B18F1CE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計算シート!$H$3:$I$3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計算シート!$H$6:$I$6</c:f>
              <c:numCache>
                <c:formatCode>#,##0_);[Red]\(#,##0\)</c:formatCode>
                <c:ptCount val="2"/>
                <c:pt idx="0" formatCode="0_ ">
                  <c:v>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28-44C3-952D-91F34B18F1CE}"/>
            </c:ext>
          </c:extLst>
        </c:ser>
        <c:ser>
          <c:idx val="3"/>
          <c:order val="3"/>
          <c:tx>
            <c:strRef>
              <c:f>計算シート!$C$7</c:f>
              <c:strCache>
                <c:ptCount val="1"/>
                <c:pt idx="0">
                  <c:v>公共事業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6974873463485177"/>
                      <c:h val="0.1222315437587322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780-4374-A755-97C510EFAFD5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326979891673209"/>
                      <c:h val="0.1222315437587322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780-4374-A755-97C510EFAFD5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計算シート!$H$3:$I$3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計算シート!$H$7:$I$7</c:f>
              <c:numCache>
                <c:formatCode>#,##0_);[Red]\(#,##0\)</c:formatCode>
                <c:ptCount val="2"/>
                <c:pt idx="0" formatCode="0_ ">
                  <c:v>5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28-44C3-952D-91F34B18F1CE}"/>
            </c:ext>
          </c:extLst>
        </c:ser>
        <c:ser>
          <c:idx val="4"/>
          <c:order val="4"/>
          <c:tx>
            <c:strRef>
              <c:f>計算シート!$C$8</c:f>
              <c:strCache>
                <c:ptCount val="1"/>
                <c:pt idx="0">
                  <c:v>教育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計算シート!$H$3:$I$3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計算シート!$H$8:$I$8</c:f>
              <c:numCache>
                <c:formatCode>#,##0_);[Red]\(#,##0\)</c:formatCode>
                <c:ptCount val="2"/>
                <c:pt idx="0" formatCode="0_ ">
                  <c:v>4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28-44C3-952D-91F34B18F1CE}"/>
            </c:ext>
          </c:extLst>
        </c:ser>
        <c:ser>
          <c:idx val="5"/>
          <c:order val="5"/>
          <c:tx>
            <c:strRef>
              <c:f>計算シート!$C$9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CC99FF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2739040930755869"/>
                      <c:h val="0.107999464252177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A628-44C3-952D-91F34B18F1C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813496454646054"/>
                      <c:h val="0.107999464252177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A628-44C3-952D-91F34B18F1CE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計算シート!$H$3:$I$3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計算シート!$H$9:$I$9</c:f>
              <c:numCache>
                <c:formatCode>#,##0_);[Red]\(#,##0\)</c:formatCode>
                <c:ptCount val="2"/>
                <c:pt idx="0" formatCode="0_ ">
                  <c:v>9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628-44C3-952D-91F34B18F1CE}"/>
            </c:ext>
          </c:extLst>
        </c:ser>
        <c:ser>
          <c:idx val="6"/>
          <c:order val="6"/>
          <c:tx>
            <c:strRef>
              <c:f>計算シート!$C$10</c:f>
              <c:strCache>
                <c:ptCount val="1"/>
                <c:pt idx="0">
                  <c:v>借金返済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971402253942544"/>
                      <c:h val="0.1763349804885442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A628-44C3-952D-91F34B18F1C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289501177663342"/>
                      <c:h val="0.1763349804885442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A628-44C3-952D-91F34B18F1CE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計算シート!$H$3:$I$3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計算シート!$H$10:$I$10</c:f>
              <c:numCache>
                <c:formatCode>#,##0_);[Red]\(#,##0\)</c:formatCode>
                <c:ptCount val="2"/>
                <c:pt idx="0" formatCode="0_ ">
                  <c:v>26</c:v>
                </c:pt>
                <c:pt idx="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628-44C3-952D-91F34B18F1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"/>
        <c:gapDepth val="0"/>
        <c:shape val="cylinder"/>
        <c:axId val="423052496"/>
        <c:axId val="423054064"/>
        <c:axId val="0"/>
      </c:bar3DChart>
      <c:catAx>
        <c:axId val="423052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defRPr>
            </a:pPr>
            <a:endParaRPr lang="ja-JP"/>
          </a:p>
        </c:txPr>
        <c:crossAx val="423054064"/>
        <c:crosses val="autoZero"/>
        <c:auto val="1"/>
        <c:lblAlgn val="ctr"/>
        <c:lblOffset val="100"/>
        <c:noMultiLvlLbl val="0"/>
      </c:catAx>
      <c:valAx>
        <c:axId val="423054064"/>
        <c:scaling>
          <c:orientation val="minMax"/>
        </c:scaling>
        <c:delete val="1"/>
        <c:axPos val="l"/>
        <c:majorGridlines>
          <c:spPr>
            <a:ln w="6350" cap="flat" cmpd="sng" algn="ctr">
              <a:noFill/>
              <a:prstDash val="solid"/>
              <a:round/>
            </a:ln>
            <a:effectLst/>
          </c:spPr>
        </c:majorGridlines>
        <c:numFmt formatCode="0_ " sourceLinked="1"/>
        <c:majorTickMark val="out"/>
        <c:minorTickMark val="none"/>
        <c:tickLblPos val="nextTo"/>
        <c:crossAx val="42305249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  <a:effectLst/>
  </c:spPr>
  <c:txPr>
    <a:bodyPr/>
    <a:lstStyle/>
    <a:p>
      <a:pPr>
        <a:defRPr>
          <a:latin typeface="メイリオ" panose="020B0604030504040204" pitchFamily="50" charset="-128"/>
          <a:ea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5"/>
      <c:rotY val="0"/>
      <c:rAngAx val="1"/>
    </c:view3D>
    <c:floor>
      <c:thickness val="0"/>
      <c:spPr>
        <a:noFill/>
        <a:ln w="6350" cap="flat" cmpd="sng" algn="ctr">
          <a:noFill/>
          <a:prstDash val="solid"/>
          <a:round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8738070996866434E-2"/>
          <c:y val="2.7407124594114991E-2"/>
          <c:w val="0.93908707004523795"/>
          <c:h val="0.85445787430947573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計算シート!$C$14</c:f>
              <c:strCache>
                <c:ptCount val="1"/>
                <c:pt idx="0">
                  <c:v>所得税</c:v>
                </c:pt>
              </c:strCache>
            </c:strRef>
          </c:tx>
          <c:spPr>
            <a:solidFill>
              <a:srgbClr val="FF9B93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計算シート!$H$13:$I$13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計算シート!$H$14:$I$14</c:f>
              <c:numCache>
                <c:formatCode>#,##0_);[Red]\(#,##0\)</c:formatCode>
                <c:ptCount val="2"/>
                <c:pt idx="0" formatCode="General">
                  <c:v>21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EC-4D98-AF13-DCAA01F8F0BC}"/>
            </c:ext>
          </c:extLst>
        </c:ser>
        <c:ser>
          <c:idx val="1"/>
          <c:order val="1"/>
          <c:tx>
            <c:strRef>
              <c:f>計算シート!$C$15</c:f>
              <c:strCache>
                <c:ptCount val="1"/>
                <c:pt idx="0">
                  <c:v>消費税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E3B4B74-13E7-4D11-9805-309E386AC90B}" type="SERIESNAME">
                      <a:rPr lang="ja-JP" altLang="en-US"/>
                      <a:pPr/>
                      <a:t>[系列名]</a:t>
                    </a:fld>
                    <a:endParaRPr lang="ja-JP" altLang="en-US"/>
                  </a:p>
                  <a:p>
                    <a:fld id="{B52266FE-02CE-475A-98C4-DF5117E1A44F}" type="VALUE">
                      <a:rPr lang="ja-JP" altLang="en-US" baseline="0"/>
                      <a:pPr/>
                      <a:t>[値]</a:t>
                    </a:fld>
                    <a:endParaRPr lang="ja-JP" altLang="en-US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0EC-4D98-AF13-DCAA01F8F0B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0B471B4-1B5B-400E-AC0C-4AF4D6403DD1}" type="SERIESNAME">
                      <a:rPr lang="ja-JP" altLang="en-US"/>
                      <a:pPr/>
                      <a:t>[系列名]</a:t>
                    </a:fld>
                    <a:endParaRPr lang="ja-JP" altLang="en-US" baseline="0"/>
                  </a:p>
                  <a:p>
                    <a:fld id="{0904CB20-E6EB-4ABE-9B2F-6B44B28E73A3}" type="VALUE">
                      <a:rPr lang="ja-JP" altLang="en-US" baseline="0"/>
                      <a:pPr/>
                      <a:t>[値]</a:t>
                    </a:fld>
                    <a:endParaRPr lang="ja-JP" altLang="en-US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0EC-4D98-AF13-DCAA01F8F0BC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計算シート!$H$13:$I$13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計算シート!$H$15:$I$15</c:f>
              <c:numCache>
                <c:formatCode>#,##0_);[Red]\(#,##0\)</c:formatCode>
                <c:ptCount val="2"/>
                <c:pt idx="0" formatCode="General">
                  <c:v>22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EC-4D98-AF13-DCAA01F8F0BC}"/>
            </c:ext>
          </c:extLst>
        </c:ser>
        <c:ser>
          <c:idx val="2"/>
          <c:order val="2"/>
          <c:tx>
            <c:strRef>
              <c:f>計算シート!$C$16</c:f>
              <c:strCache>
                <c:ptCount val="1"/>
                <c:pt idx="0">
                  <c:v>法人税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0"/>
                  <c:y val="5.8594187041411099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9885386819484248"/>
                      <c:h val="0.1074400618716163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70EC-4D98-AF13-DCAA01F8F0BC}"/>
                </c:ext>
              </c:extLst>
            </c:dLbl>
            <c:dLbl>
              <c:idx val="1"/>
              <c:layout>
                <c:manualLayout>
                  <c:x val="-6.2181975223388888E-17"/>
                  <c:y val="5.8219623936137535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82903533906402"/>
                      <c:h val="0.1074400618716163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70EC-4D98-AF13-DCAA01F8F0BC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計算シート!$H$13:$I$13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計算シート!$H$16:$I$16</c:f>
              <c:numCache>
                <c:formatCode>#,##0_);[Red]\(#,##0\)</c:formatCode>
                <c:ptCount val="2"/>
                <c:pt idx="0" formatCode="General">
                  <c:v>17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0EC-4D98-AF13-DCAA01F8F0BC}"/>
            </c:ext>
          </c:extLst>
        </c:ser>
        <c:ser>
          <c:idx val="3"/>
          <c:order val="3"/>
          <c:tx>
            <c:strRef>
              <c:f>計算シート!$C$17</c:f>
              <c:strCache>
                <c:ptCount val="1"/>
                <c:pt idx="0">
                  <c:v>その他の税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7440305635148041"/>
                      <c:h val="8.96675618563920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70EC-4D98-AF13-DCAA01F8F0BC}"/>
                </c:ext>
              </c:extLst>
            </c:dLbl>
            <c:dLbl>
              <c:idx val="1"/>
              <c:layout>
                <c:manualLayout>
                  <c:x val="1.0175483389208611E-2"/>
                  <c:y val="-5.8218477903107949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0878701050620819"/>
                      <c:h val="8.96675618563920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70EC-4D98-AF13-DCAA01F8F0BC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計算シート!$H$13:$I$13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計算シート!$H$17:$I$17</c:f>
              <c:numCache>
                <c:formatCode>#,##0_);[Red]\(#,##0\)</c:formatCode>
                <c:ptCount val="2"/>
                <c:pt idx="0" formatCode="General">
                  <c:v>9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0EC-4D98-AF13-DCAA01F8F0BC}"/>
            </c:ext>
          </c:extLst>
        </c:ser>
        <c:ser>
          <c:idx val="4"/>
          <c:order val="4"/>
          <c:tx>
            <c:strRef>
              <c:f>計算シート!$C$18</c:f>
              <c:strCache>
                <c:ptCount val="1"/>
                <c:pt idx="0">
                  <c:v>税以外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bg1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bg1">
                  <a:lumMod val="75000"/>
                </a:schemeClr>
              </a:contourClr>
            </a:sp3d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ja-JP" altLang="en-US"/>
                      <a:t>税以外 </a:t>
                    </a:r>
                    <a:r>
                      <a:rPr lang="en-US" altLang="ja-JP"/>
                      <a:t>7</a:t>
                    </a:r>
                    <a:r>
                      <a:rPr lang="ja-JP" altLang="en-US"/>
                      <a:t>万円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2895727575600325"/>
                      <c:h val="6.3189920285486353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A-70EC-4D98-AF13-DCAA01F8F0BC}"/>
                </c:ext>
              </c:extLst>
            </c:dLbl>
            <c:dLbl>
              <c:idx val="1"/>
              <c:layout>
                <c:manualLayout>
                  <c:x val="6.7837001043973624E-3"/>
                  <c:y val="1.146033029055076E-7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税以外 </a:t>
                    </a:r>
                    <a:r>
                      <a:rPr lang="en-US" altLang="ja-JP"/>
                      <a:t>7</a:t>
                    </a:r>
                    <a:r>
                      <a:rPr lang="ja-JP" altLang="en-US"/>
                      <a:t>万円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760402800652786"/>
                      <c:h val="6.3189920285486353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B-70EC-4D98-AF13-DCAA01F8F0BC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計算シート!$H$13:$I$13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計算シート!$H$18:$I$18</c:f>
              <c:numCache>
                <c:formatCode>#,##0_);[Red]\(#,##0\)</c:formatCode>
                <c:ptCount val="2"/>
                <c:pt idx="0" formatCode="General">
                  <c:v>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0EC-4D98-AF13-DCAA01F8F0BC}"/>
            </c:ext>
          </c:extLst>
        </c:ser>
        <c:ser>
          <c:idx val="5"/>
          <c:order val="5"/>
          <c:tx>
            <c:strRef>
              <c:f>計算シート!$C$19</c:f>
              <c:strCache>
                <c:ptCount val="1"/>
                <c:pt idx="0">
                  <c:v>新たな借金
（国債）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flat"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  <a:effectLst/>
              <a:scene3d>
                <a:camera prst="orthographicFront"/>
                <a:lightRig rig="threePt" dir="t"/>
              </a:scene3d>
              <a:sp3d prstMaterial="flat">
                <a:contourClr>
                  <a:schemeClr val="bg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E-70EC-4D98-AF13-DCAA01F8F0BC}"/>
              </c:ext>
            </c:extLst>
          </c:dPt>
          <c:dLbls>
            <c:dLbl>
              <c:idx val="0"/>
              <c:numFmt formatCode="#,##0&quot;万&quot;&quot;円&quot;;&quot;▲ &quot;#,##0&quot;万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 algn="ctr">
                    <a:defRPr sz="1000" b="0" i="0" u="none" strike="noStrike" kern="1200" baseline="0">
                      <a:solidFill>
                        <a:schemeClr val="tx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945558739255014"/>
                      <c:h val="0.1968754833720030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70EC-4D98-AF13-DCAA01F8F0BC}"/>
                </c:ext>
              </c:extLst>
            </c:dLbl>
            <c:dLbl>
              <c:idx val="1"/>
              <c:numFmt formatCode="#,##0&quot;万&quot;&quot;円&quot;;&quot;▲ &quot;#,##0&quot;万&quot;&quot;円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 algn="ctr">
                    <a:defRPr sz="1000" b="0" i="0" u="none" strike="noStrike" kern="1200" baseline="0">
                      <a:solidFill>
                        <a:schemeClr val="tx1"/>
                      </a:solidFill>
                      <a:latin typeface="メイリオ" panose="020B0604030504040204" pitchFamily="50" charset="-128"/>
                      <a:ea typeface="メイリオ" panose="020B0604030504040204" pitchFamily="50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882160503576022"/>
                      <c:h val="0.1968754833720030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70EC-4D98-AF13-DCAA01F8F0BC}"/>
                </c:ext>
              </c:extLst>
            </c:dLbl>
            <c:spPr>
              <a:noFill/>
              <a:ln>
                <a:solidFill>
                  <a:schemeClr val="accent6">
                    <a:lumMod val="75000"/>
                  </a:schemeClr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1000" b="0" i="0" u="none" strike="noStrike" kern="1200" baseline="0">
                    <a:solidFill>
                      <a:schemeClr val="tx1"/>
                    </a:solidFill>
                    <a:latin typeface="メイリオ" panose="020B0604030504040204" pitchFamily="50" charset="-128"/>
                    <a:ea typeface="メイリオ" panose="020B0604030504040204" pitchFamily="50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計算シート!$H$13:$I$13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計算シート!$H$19:$I$19</c:f>
              <c:numCache>
                <c:formatCode>#,##0_);[Red]\(#,##0\)</c:formatCode>
                <c:ptCount val="2"/>
                <c:pt idx="0" formatCode="General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0EC-4D98-AF13-DCAA01F8F0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"/>
        <c:gapDepth val="0"/>
        <c:shape val="cylinder"/>
        <c:axId val="423055240"/>
        <c:axId val="423056416"/>
        <c:axId val="0"/>
      </c:bar3DChart>
      <c:catAx>
        <c:axId val="4230552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defRPr>
            </a:pPr>
            <a:endParaRPr lang="ja-JP"/>
          </a:p>
        </c:txPr>
        <c:crossAx val="423056416"/>
        <c:crosses val="autoZero"/>
        <c:auto val="0"/>
        <c:lblAlgn val="ctr"/>
        <c:lblOffset val="100"/>
        <c:noMultiLvlLbl val="0"/>
      </c:catAx>
      <c:valAx>
        <c:axId val="4230564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23055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6350" cap="flat" cmpd="sng" algn="ctr">
      <a:noFill/>
      <a:prstDash val="solid"/>
      <a:round/>
    </a:ln>
    <a:effectLst/>
  </c:spPr>
  <c:txPr>
    <a:bodyPr/>
    <a:lstStyle/>
    <a:p>
      <a:pPr>
        <a:defRPr>
          <a:latin typeface="メイリオ" panose="020B0604030504040204" pitchFamily="50" charset="-128"/>
          <a:ea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433942</xdr:colOff>
          <xdr:row>10</xdr:row>
          <xdr:rowOff>568739</xdr:rowOff>
        </xdr:to>
        <xdr:pic>
          <xdr:nvPicPr>
            <xdr:cNvPr id="47" name="図 46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162800" y="2139950"/>
              <a:ext cx="1180149" cy="98783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absolute">
    <xdr:from>
      <xdr:col>7</xdr:col>
      <xdr:colOff>453654</xdr:colOff>
      <xdr:row>5</xdr:row>
      <xdr:rowOff>38718</xdr:rowOff>
    </xdr:from>
    <xdr:to>
      <xdr:col>15</xdr:col>
      <xdr:colOff>381601</xdr:colOff>
      <xdr:row>14</xdr:row>
      <xdr:rowOff>324809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16</xdr:col>
      <xdr:colOff>137937</xdr:colOff>
      <xdr:row>4</xdr:row>
      <xdr:rowOff>321997</xdr:rowOff>
    </xdr:from>
    <xdr:to>
      <xdr:col>25</xdr:col>
      <xdr:colOff>53424</xdr:colOff>
      <xdr:row>14</xdr:row>
      <xdr:rowOff>321776</xdr:rowOff>
    </xdr:to>
    <xdr:graphicFrame macro="">
      <xdr:nvGraphicFramePr>
        <xdr:cNvPr id="26" name="グラフ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259254</xdr:colOff>
      <xdr:row>4</xdr:row>
      <xdr:rowOff>80653</xdr:rowOff>
    </xdr:from>
    <xdr:to>
      <xdr:col>23</xdr:col>
      <xdr:colOff>124547</xdr:colOff>
      <xdr:row>4</xdr:row>
      <xdr:rowOff>329037</xdr:rowOff>
    </xdr:to>
    <xdr:sp macro="" textlink="">
      <xdr:nvSpPr>
        <xdr:cNvPr id="45" name="角丸四角形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9489113" y="925829"/>
          <a:ext cx="858040" cy="24838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歳　入</a:t>
          </a:r>
        </a:p>
      </xdr:txBody>
    </xdr:sp>
    <xdr:clientData/>
  </xdr:twoCellAnchor>
  <xdr:twoCellAnchor>
    <xdr:from>
      <xdr:col>10</xdr:col>
      <xdr:colOff>55162</xdr:colOff>
      <xdr:row>4</xdr:row>
      <xdr:rowOff>53384</xdr:rowOff>
    </xdr:from>
    <xdr:to>
      <xdr:col>13</xdr:col>
      <xdr:colOff>30442</xdr:colOff>
      <xdr:row>5</xdr:row>
      <xdr:rowOff>16590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984810" y="898560"/>
          <a:ext cx="954611" cy="312009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歳　出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190" name="図 46">
              <a:extLst>
                <a:ext uri="{FF2B5EF4-FFF2-40B4-BE49-F238E27FC236}">
                  <a16:creationId xmlns:a16="http://schemas.microsoft.com/office/drawing/2014/main" id="{6BB9643C-2C2D-F02C-A300-7CB5414EB2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198" name="図 46">
              <a:extLst>
                <a:ext uri="{FF2B5EF4-FFF2-40B4-BE49-F238E27FC236}">
                  <a16:creationId xmlns:a16="http://schemas.microsoft.com/office/drawing/2014/main" id="{FACF3C01-0334-0A49-09AD-C59F5E4A15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199" name="Picture 1151">
              <a:extLst>
                <a:ext uri="{FF2B5EF4-FFF2-40B4-BE49-F238E27FC236}">
                  <a16:creationId xmlns:a16="http://schemas.microsoft.com/office/drawing/2014/main" id="{14087E40-D789-A0A5-7D9F-8055B53F934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64" name="図 46">
              <a:extLst>
                <a:ext uri="{FF2B5EF4-FFF2-40B4-BE49-F238E27FC236}">
                  <a16:creationId xmlns:a16="http://schemas.microsoft.com/office/drawing/2014/main" id="{392ED81A-0407-265B-2F89-DC4D7BD71DE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65" name="Picture 1217">
              <a:extLst>
                <a:ext uri="{FF2B5EF4-FFF2-40B4-BE49-F238E27FC236}">
                  <a16:creationId xmlns:a16="http://schemas.microsoft.com/office/drawing/2014/main" id="{B8B8A949-B698-3220-4862-472E606A01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66" name="Picture 1218">
              <a:extLst>
                <a:ext uri="{FF2B5EF4-FFF2-40B4-BE49-F238E27FC236}">
                  <a16:creationId xmlns:a16="http://schemas.microsoft.com/office/drawing/2014/main" id="{BA400F44-19BA-C941-E403-1BDEB3EC81F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67" name="Picture 1151">
              <a:extLst>
                <a:ext uri="{FF2B5EF4-FFF2-40B4-BE49-F238E27FC236}">
                  <a16:creationId xmlns:a16="http://schemas.microsoft.com/office/drawing/2014/main" id="{AE886B1D-5B0A-16CA-E96B-64E77E8455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0" name="図 46">
              <a:extLst>
                <a:ext uri="{FF2B5EF4-FFF2-40B4-BE49-F238E27FC236}">
                  <a16:creationId xmlns:a16="http://schemas.microsoft.com/office/drawing/2014/main" id="{84FECAD8-80DE-72EB-7719-700E921D41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1" name="Picture 1233">
              <a:extLst>
                <a:ext uri="{FF2B5EF4-FFF2-40B4-BE49-F238E27FC236}">
                  <a16:creationId xmlns:a16="http://schemas.microsoft.com/office/drawing/2014/main" id="{DAA9964C-CC06-94E8-30E0-63FD37B7488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2" name="Picture 1234">
              <a:extLst>
                <a:ext uri="{FF2B5EF4-FFF2-40B4-BE49-F238E27FC236}">
                  <a16:creationId xmlns:a16="http://schemas.microsoft.com/office/drawing/2014/main" id="{65247F36-03C3-F768-9C12-4839725710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3" name="Picture 1151">
              <a:extLst>
                <a:ext uri="{FF2B5EF4-FFF2-40B4-BE49-F238E27FC236}">
                  <a16:creationId xmlns:a16="http://schemas.microsoft.com/office/drawing/2014/main" id="{74A1E310-A0A8-2FA5-4BBA-5E1459A9EF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4" name="Picture 1236">
              <a:extLst>
                <a:ext uri="{FF2B5EF4-FFF2-40B4-BE49-F238E27FC236}">
                  <a16:creationId xmlns:a16="http://schemas.microsoft.com/office/drawing/2014/main" id="{221DF25C-2810-D61A-A277-CAAE7C1B5BD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5" name="Picture 1217">
              <a:extLst>
                <a:ext uri="{FF2B5EF4-FFF2-40B4-BE49-F238E27FC236}">
                  <a16:creationId xmlns:a16="http://schemas.microsoft.com/office/drawing/2014/main" id="{9B45B60F-B6C0-7175-51CB-59FE2D46908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6" name="Picture 1218">
              <a:extLst>
                <a:ext uri="{FF2B5EF4-FFF2-40B4-BE49-F238E27FC236}">
                  <a16:creationId xmlns:a16="http://schemas.microsoft.com/office/drawing/2014/main" id="{F73AD515-DC86-2FBD-ED52-0992DBB4A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7" name="Picture 1239">
              <a:extLst>
                <a:ext uri="{FF2B5EF4-FFF2-40B4-BE49-F238E27FC236}">
                  <a16:creationId xmlns:a16="http://schemas.microsoft.com/office/drawing/2014/main" id="{ADF578D5-E0B3-047F-A868-08E0B70DECB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89" name="Picture 1241">
              <a:extLst>
                <a:ext uri="{FF2B5EF4-FFF2-40B4-BE49-F238E27FC236}">
                  <a16:creationId xmlns:a16="http://schemas.microsoft.com/office/drawing/2014/main" id="{6D6DB3E5-798B-DEAE-5C21-23634A3884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90" name="Picture 1242">
              <a:extLst>
                <a:ext uri="{FF2B5EF4-FFF2-40B4-BE49-F238E27FC236}">
                  <a16:creationId xmlns:a16="http://schemas.microsoft.com/office/drawing/2014/main" id="{28442AE9-CFEA-6C36-38D0-F3CEC9A3A94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91" name="Picture 1243">
              <a:extLst>
                <a:ext uri="{FF2B5EF4-FFF2-40B4-BE49-F238E27FC236}">
                  <a16:creationId xmlns:a16="http://schemas.microsoft.com/office/drawing/2014/main" id="{A581FF1F-C010-5A3C-2124-751B837AC3E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92" name="Picture 1244">
              <a:extLst>
                <a:ext uri="{FF2B5EF4-FFF2-40B4-BE49-F238E27FC236}">
                  <a16:creationId xmlns:a16="http://schemas.microsoft.com/office/drawing/2014/main" id="{8E034E99-F07F-B20D-4739-50DDD3DBFA4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7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93" name="Picture 1245">
              <a:extLst>
                <a:ext uri="{FF2B5EF4-FFF2-40B4-BE49-F238E27FC236}">
                  <a16:creationId xmlns:a16="http://schemas.microsoft.com/office/drawing/2014/main" id="{F6055D3A-F5D9-69CC-AAE2-A780D4D679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94" name="Picture 1246">
              <a:extLst>
                <a:ext uri="{FF2B5EF4-FFF2-40B4-BE49-F238E27FC236}">
                  <a16:creationId xmlns:a16="http://schemas.microsoft.com/office/drawing/2014/main" id="{AC3DD366-02EA-F728-A2FF-EEB6F3CC5D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95" name="Picture 1247">
              <a:extLst>
                <a:ext uri="{FF2B5EF4-FFF2-40B4-BE49-F238E27FC236}">
                  <a16:creationId xmlns:a16="http://schemas.microsoft.com/office/drawing/2014/main" id="{3875DE17-B075-FFCC-ADF7-4CC0956E883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296" name="Picture 1248">
              <a:extLst>
                <a:ext uri="{FF2B5EF4-FFF2-40B4-BE49-F238E27FC236}">
                  <a16:creationId xmlns:a16="http://schemas.microsoft.com/office/drawing/2014/main" id="{6C7021E5-14EB-E3D2-A005-068C313A61C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517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1" name="図 46">
              <a:extLst>
                <a:ext uri="{FF2B5EF4-FFF2-40B4-BE49-F238E27FC236}">
                  <a16:creationId xmlns:a16="http://schemas.microsoft.com/office/drawing/2014/main" id="{1D1A8D8A-D600-9362-DE97-0A66F8A8A8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2" name="Picture 1354">
              <a:extLst>
                <a:ext uri="{FF2B5EF4-FFF2-40B4-BE49-F238E27FC236}">
                  <a16:creationId xmlns:a16="http://schemas.microsoft.com/office/drawing/2014/main" id="{5E952800-7920-1D21-A33F-04B8F1764C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3" name="Picture 1355">
              <a:extLst>
                <a:ext uri="{FF2B5EF4-FFF2-40B4-BE49-F238E27FC236}">
                  <a16:creationId xmlns:a16="http://schemas.microsoft.com/office/drawing/2014/main" id="{74C50699-5EE4-7013-8A63-C7A453CD0B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4" name="Picture 1151">
              <a:extLst>
                <a:ext uri="{FF2B5EF4-FFF2-40B4-BE49-F238E27FC236}">
                  <a16:creationId xmlns:a16="http://schemas.microsoft.com/office/drawing/2014/main" id="{0C5DB6A9-A15F-FE3B-87D3-3112F107F2F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5" name="Picture 1357">
              <a:extLst>
                <a:ext uri="{FF2B5EF4-FFF2-40B4-BE49-F238E27FC236}">
                  <a16:creationId xmlns:a16="http://schemas.microsoft.com/office/drawing/2014/main" id="{CA4B905B-22CF-AD63-94D9-BFBD8D380C9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6" name="Picture 1217">
              <a:extLst>
                <a:ext uri="{FF2B5EF4-FFF2-40B4-BE49-F238E27FC236}">
                  <a16:creationId xmlns:a16="http://schemas.microsoft.com/office/drawing/2014/main" id="{55D9FE4F-1FF0-5036-EC7F-F3FD1B487C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8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7" name="Picture 1218">
              <a:extLst>
                <a:ext uri="{FF2B5EF4-FFF2-40B4-BE49-F238E27FC236}">
                  <a16:creationId xmlns:a16="http://schemas.microsoft.com/office/drawing/2014/main" id="{178EBB8A-6E69-0225-3CDE-535F7BB2D16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8" name="Picture 1360">
              <a:extLst>
                <a:ext uri="{FF2B5EF4-FFF2-40B4-BE49-F238E27FC236}">
                  <a16:creationId xmlns:a16="http://schemas.microsoft.com/office/drawing/2014/main" id="{6A753C0D-A935-0D96-74A6-EDC11120DB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09" name="Picture 1361">
              <a:extLst>
                <a:ext uri="{FF2B5EF4-FFF2-40B4-BE49-F238E27FC236}">
                  <a16:creationId xmlns:a16="http://schemas.microsoft.com/office/drawing/2014/main" id="{A586CD25-5965-43A8-385C-B5C942D99B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0" name="Picture 1233">
              <a:extLst>
                <a:ext uri="{FF2B5EF4-FFF2-40B4-BE49-F238E27FC236}">
                  <a16:creationId xmlns:a16="http://schemas.microsoft.com/office/drawing/2014/main" id="{B3EB1F93-2D18-119A-7E8F-2AEAFCEFC2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1" name="Picture 1234">
              <a:extLst>
                <a:ext uri="{FF2B5EF4-FFF2-40B4-BE49-F238E27FC236}">
                  <a16:creationId xmlns:a16="http://schemas.microsoft.com/office/drawing/2014/main" id="{7A461513-8C2C-C35F-96C4-DB7E4CFBEC4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2" name="Picture 1364">
              <a:extLst>
                <a:ext uri="{FF2B5EF4-FFF2-40B4-BE49-F238E27FC236}">
                  <a16:creationId xmlns:a16="http://schemas.microsoft.com/office/drawing/2014/main" id="{7E374DFA-331A-24CE-06F0-662F42C5F9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3" name="Picture 1236">
              <a:extLst>
                <a:ext uri="{FF2B5EF4-FFF2-40B4-BE49-F238E27FC236}">
                  <a16:creationId xmlns:a16="http://schemas.microsoft.com/office/drawing/2014/main" id="{7EB0C69C-426A-1D19-A804-49215FA259E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4" name="Picture 1366">
              <a:extLst>
                <a:ext uri="{FF2B5EF4-FFF2-40B4-BE49-F238E27FC236}">
                  <a16:creationId xmlns:a16="http://schemas.microsoft.com/office/drawing/2014/main" id="{5E95F854-F697-66B3-48F8-446AE26AB74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5" name="Picture 1367">
              <a:extLst>
                <a:ext uri="{FF2B5EF4-FFF2-40B4-BE49-F238E27FC236}">
                  <a16:creationId xmlns:a16="http://schemas.microsoft.com/office/drawing/2014/main" id="{B264FDA0-DB0C-1B7A-311D-0856581EB1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6" name="Picture 1239">
              <a:extLst>
                <a:ext uri="{FF2B5EF4-FFF2-40B4-BE49-F238E27FC236}">
                  <a16:creationId xmlns:a16="http://schemas.microsoft.com/office/drawing/2014/main" id="{3FFBB93C-6A47-A09B-14F9-7ACD3E09066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79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7" name="Picture 1241">
              <a:extLst>
                <a:ext uri="{FF2B5EF4-FFF2-40B4-BE49-F238E27FC236}">
                  <a16:creationId xmlns:a16="http://schemas.microsoft.com/office/drawing/2014/main" id="{80E4E8A9-ADD5-E647-AB8D-61E0E49DCBF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8" name="Picture 1242">
              <a:extLst>
                <a:ext uri="{FF2B5EF4-FFF2-40B4-BE49-F238E27FC236}">
                  <a16:creationId xmlns:a16="http://schemas.microsoft.com/office/drawing/2014/main" id="{4C7DDC11-CB85-F75F-D133-D8D4487FCB5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19" name="Picture 1243">
              <a:extLst>
                <a:ext uri="{FF2B5EF4-FFF2-40B4-BE49-F238E27FC236}">
                  <a16:creationId xmlns:a16="http://schemas.microsoft.com/office/drawing/2014/main" id="{576C17D2-6B61-3EF6-7E1F-C066D986D76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20" name="Picture 1244">
              <a:extLst>
                <a:ext uri="{FF2B5EF4-FFF2-40B4-BE49-F238E27FC236}">
                  <a16:creationId xmlns:a16="http://schemas.microsoft.com/office/drawing/2014/main" id="{7D162381-6ED3-A44B-D7A2-9BF28C9CFC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21" name="Picture 1245">
              <a:extLst>
                <a:ext uri="{FF2B5EF4-FFF2-40B4-BE49-F238E27FC236}">
                  <a16:creationId xmlns:a16="http://schemas.microsoft.com/office/drawing/2014/main" id="{77464C49-C49E-1416-B2BD-E6ADDA94626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22" name="Picture 1246">
              <a:extLst>
                <a:ext uri="{FF2B5EF4-FFF2-40B4-BE49-F238E27FC236}">
                  <a16:creationId xmlns:a16="http://schemas.microsoft.com/office/drawing/2014/main" id="{1C5DA2A8-4F4F-57DD-70ED-0E1A735135C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23" name="Picture 1247">
              <a:extLst>
                <a:ext uri="{FF2B5EF4-FFF2-40B4-BE49-F238E27FC236}">
                  <a16:creationId xmlns:a16="http://schemas.microsoft.com/office/drawing/2014/main" id="{46FF5BA8-4528-4B5B-BD0C-6DE1B54AD39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424" name="Picture 1248">
              <a:extLst>
                <a:ext uri="{FF2B5EF4-FFF2-40B4-BE49-F238E27FC236}">
                  <a16:creationId xmlns:a16="http://schemas.microsoft.com/office/drawing/2014/main" id="{6BEE14A5-0743-7B00-76E3-5BDF978931A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38" name="図 46">
              <a:extLst>
                <a:ext uri="{FF2B5EF4-FFF2-40B4-BE49-F238E27FC236}">
                  <a16:creationId xmlns:a16="http://schemas.microsoft.com/office/drawing/2014/main" id="{E5C812D9-2C7D-6A2C-7473-A933219678B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39" name="Picture 1791">
              <a:extLst>
                <a:ext uri="{FF2B5EF4-FFF2-40B4-BE49-F238E27FC236}">
                  <a16:creationId xmlns:a16="http://schemas.microsoft.com/office/drawing/2014/main" id="{6458BFB9-1CC3-E40E-7F5E-E173FD2BCA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0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0" name="Picture 1792">
              <a:extLst>
                <a:ext uri="{FF2B5EF4-FFF2-40B4-BE49-F238E27FC236}">
                  <a16:creationId xmlns:a16="http://schemas.microsoft.com/office/drawing/2014/main" id="{C2EB630D-5EA4-9B6C-A4CD-1596B6C73FB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1" name="Picture 1151">
              <a:extLst>
                <a:ext uri="{FF2B5EF4-FFF2-40B4-BE49-F238E27FC236}">
                  <a16:creationId xmlns:a16="http://schemas.microsoft.com/office/drawing/2014/main" id="{22044CC3-9C5A-1EAC-A905-6B779B3E81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2" name="Picture 1794">
              <a:extLst>
                <a:ext uri="{FF2B5EF4-FFF2-40B4-BE49-F238E27FC236}">
                  <a16:creationId xmlns:a16="http://schemas.microsoft.com/office/drawing/2014/main" id="{DA945377-404B-FE45-1830-576D24D518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3" name="Picture 1217">
              <a:extLst>
                <a:ext uri="{FF2B5EF4-FFF2-40B4-BE49-F238E27FC236}">
                  <a16:creationId xmlns:a16="http://schemas.microsoft.com/office/drawing/2014/main" id="{5F51AF28-33D6-6039-D485-1194F60C8BE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4" name="Picture 1218">
              <a:extLst>
                <a:ext uri="{FF2B5EF4-FFF2-40B4-BE49-F238E27FC236}">
                  <a16:creationId xmlns:a16="http://schemas.microsoft.com/office/drawing/2014/main" id="{188401E7-7B24-4D50-6909-645A5603488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5" name="Picture 1797">
              <a:extLst>
                <a:ext uri="{FF2B5EF4-FFF2-40B4-BE49-F238E27FC236}">
                  <a16:creationId xmlns:a16="http://schemas.microsoft.com/office/drawing/2014/main" id="{C7D6B1F8-5F28-E987-753D-954F27775E1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6" name="Picture 1798">
              <a:extLst>
                <a:ext uri="{FF2B5EF4-FFF2-40B4-BE49-F238E27FC236}">
                  <a16:creationId xmlns:a16="http://schemas.microsoft.com/office/drawing/2014/main" id="{7E9B70B9-9409-EFF8-7271-EC98CB42AE8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7" name="Picture 1233">
              <a:extLst>
                <a:ext uri="{FF2B5EF4-FFF2-40B4-BE49-F238E27FC236}">
                  <a16:creationId xmlns:a16="http://schemas.microsoft.com/office/drawing/2014/main" id="{3CACC3C0-C2DD-3DB5-0A36-4F4AFE1B2F4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8" name="Picture 1234">
              <a:extLst>
                <a:ext uri="{FF2B5EF4-FFF2-40B4-BE49-F238E27FC236}">
                  <a16:creationId xmlns:a16="http://schemas.microsoft.com/office/drawing/2014/main" id="{B240B2B1-6FD3-5C02-6587-34C8E98BCF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49" name="Picture 1801">
              <a:extLst>
                <a:ext uri="{FF2B5EF4-FFF2-40B4-BE49-F238E27FC236}">
                  <a16:creationId xmlns:a16="http://schemas.microsoft.com/office/drawing/2014/main" id="{755518FB-542C-4304-3B54-86CB331A053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0" name="Picture 1236">
              <a:extLst>
                <a:ext uri="{FF2B5EF4-FFF2-40B4-BE49-F238E27FC236}">
                  <a16:creationId xmlns:a16="http://schemas.microsoft.com/office/drawing/2014/main" id="{125A6544-AA0E-88AA-C1C0-8BF8FD4732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1" name="Picture 1803">
              <a:extLst>
                <a:ext uri="{FF2B5EF4-FFF2-40B4-BE49-F238E27FC236}">
                  <a16:creationId xmlns:a16="http://schemas.microsoft.com/office/drawing/2014/main" id="{EEAB0DAE-6F6F-D7EB-A654-64E1279769E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2" name="Picture 1804">
              <a:extLst>
                <a:ext uri="{FF2B5EF4-FFF2-40B4-BE49-F238E27FC236}">
                  <a16:creationId xmlns:a16="http://schemas.microsoft.com/office/drawing/2014/main" id="{D0AE7EE6-5F0F-9907-A11C-91445BFDFC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3" name="Picture 1239">
              <a:extLst>
                <a:ext uri="{FF2B5EF4-FFF2-40B4-BE49-F238E27FC236}">
                  <a16:creationId xmlns:a16="http://schemas.microsoft.com/office/drawing/2014/main" id="{9CF3612E-4366-2091-942B-3E8907F09F1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4" name="Picture 1241">
              <a:extLst>
                <a:ext uri="{FF2B5EF4-FFF2-40B4-BE49-F238E27FC236}">
                  <a16:creationId xmlns:a16="http://schemas.microsoft.com/office/drawing/2014/main" id="{7FB39DBE-3920-89A9-2341-C83B1C43BC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5" name="Picture 1242">
              <a:extLst>
                <a:ext uri="{FF2B5EF4-FFF2-40B4-BE49-F238E27FC236}">
                  <a16:creationId xmlns:a16="http://schemas.microsoft.com/office/drawing/2014/main" id="{DC820BE0-ABB4-F039-26AC-FB6C5A9BCA7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6" name="Picture 1243">
              <a:extLst>
                <a:ext uri="{FF2B5EF4-FFF2-40B4-BE49-F238E27FC236}">
                  <a16:creationId xmlns:a16="http://schemas.microsoft.com/office/drawing/2014/main" id="{1F2E80EF-D7E1-4FE9-39CB-8FF7456BCD6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7" name="Picture 1244">
              <a:extLst>
                <a:ext uri="{FF2B5EF4-FFF2-40B4-BE49-F238E27FC236}">
                  <a16:creationId xmlns:a16="http://schemas.microsoft.com/office/drawing/2014/main" id="{CE6D7B68-9CF1-0F62-6FC7-EF01E136F1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8" name="Picture 1245">
              <a:extLst>
                <a:ext uri="{FF2B5EF4-FFF2-40B4-BE49-F238E27FC236}">
                  <a16:creationId xmlns:a16="http://schemas.microsoft.com/office/drawing/2014/main" id="{5CEC2882-1969-7662-9DBD-FB12B7318DF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59" name="Picture 1246">
              <a:extLst>
                <a:ext uri="{FF2B5EF4-FFF2-40B4-BE49-F238E27FC236}">
                  <a16:creationId xmlns:a16="http://schemas.microsoft.com/office/drawing/2014/main" id="{087517F1-D531-E098-56B8-A8835DB9979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0" name="Picture 1247">
              <a:extLst>
                <a:ext uri="{FF2B5EF4-FFF2-40B4-BE49-F238E27FC236}">
                  <a16:creationId xmlns:a16="http://schemas.microsoft.com/office/drawing/2014/main" id="{D72FBD72-1C88-097B-AC8D-2BCBDEB0E36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1" name="Picture 1248">
              <a:extLst>
                <a:ext uri="{FF2B5EF4-FFF2-40B4-BE49-F238E27FC236}">
                  <a16:creationId xmlns:a16="http://schemas.microsoft.com/office/drawing/2014/main" id="{B3814D94-3166-E37C-9887-1427F02780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2" name="Picture 1814">
              <a:extLst>
                <a:ext uri="{FF2B5EF4-FFF2-40B4-BE49-F238E27FC236}">
                  <a16:creationId xmlns:a16="http://schemas.microsoft.com/office/drawing/2014/main" id="{91068C1F-3380-0C87-DC2C-EBB0A9CBD83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3" name="Picture 1354">
              <a:extLst>
                <a:ext uri="{FF2B5EF4-FFF2-40B4-BE49-F238E27FC236}">
                  <a16:creationId xmlns:a16="http://schemas.microsoft.com/office/drawing/2014/main" id="{1F92944B-0475-1B3F-C3E6-2BCDF977A7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4" name="Picture 1355">
              <a:extLst>
                <a:ext uri="{FF2B5EF4-FFF2-40B4-BE49-F238E27FC236}">
                  <a16:creationId xmlns:a16="http://schemas.microsoft.com/office/drawing/2014/main" id="{D3D9A7FF-E90D-8CE9-2E4B-B8E09F91A1B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5" name="Picture 1817">
              <a:extLst>
                <a:ext uri="{FF2B5EF4-FFF2-40B4-BE49-F238E27FC236}">
                  <a16:creationId xmlns:a16="http://schemas.microsoft.com/office/drawing/2014/main" id="{D7DA88D7-750B-C36F-D23F-7A10EAAD8E2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6" name="Picture 1357">
              <a:extLst>
                <a:ext uri="{FF2B5EF4-FFF2-40B4-BE49-F238E27FC236}">
                  <a16:creationId xmlns:a16="http://schemas.microsoft.com/office/drawing/2014/main" id="{D6732BBE-26EF-2882-2491-55ED95E9718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7" name="Picture 1819">
              <a:extLst>
                <a:ext uri="{FF2B5EF4-FFF2-40B4-BE49-F238E27FC236}">
                  <a16:creationId xmlns:a16="http://schemas.microsoft.com/office/drawing/2014/main" id="{D4E12411-2338-DE05-D3E5-05CF11320A1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8" name="Picture 1820">
              <a:extLst>
                <a:ext uri="{FF2B5EF4-FFF2-40B4-BE49-F238E27FC236}">
                  <a16:creationId xmlns:a16="http://schemas.microsoft.com/office/drawing/2014/main" id="{9A25B2BC-B9A3-14D0-4ED3-8457378E1A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69" name="Picture 1360">
              <a:extLst>
                <a:ext uri="{FF2B5EF4-FFF2-40B4-BE49-F238E27FC236}">
                  <a16:creationId xmlns:a16="http://schemas.microsoft.com/office/drawing/2014/main" id="{B07D2A6B-547D-5844-3763-D3F7642240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0" name="Picture 1361">
              <a:extLst>
                <a:ext uri="{FF2B5EF4-FFF2-40B4-BE49-F238E27FC236}">
                  <a16:creationId xmlns:a16="http://schemas.microsoft.com/office/drawing/2014/main" id="{4D017DE4-4ADF-686C-4074-CC6868659F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1" name="Picture 1823">
              <a:extLst>
                <a:ext uri="{FF2B5EF4-FFF2-40B4-BE49-F238E27FC236}">
                  <a16:creationId xmlns:a16="http://schemas.microsoft.com/office/drawing/2014/main" id="{84C199D5-9DAD-740C-C093-37C51CC1234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2" name="Picture 1824">
              <a:extLst>
                <a:ext uri="{FF2B5EF4-FFF2-40B4-BE49-F238E27FC236}">
                  <a16:creationId xmlns:a16="http://schemas.microsoft.com/office/drawing/2014/main" id="{EE956AC0-A34D-FA74-D351-2767A6D8074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3" name="Picture 1364">
              <a:extLst>
                <a:ext uri="{FF2B5EF4-FFF2-40B4-BE49-F238E27FC236}">
                  <a16:creationId xmlns:a16="http://schemas.microsoft.com/office/drawing/2014/main" id="{4EC301A0-2371-9DD4-178B-E66AB6DDB2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4" name="Picture 1826">
              <a:extLst>
                <a:ext uri="{FF2B5EF4-FFF2-40B4-BE49-F238E27FC236}">
                  <a16:creationId xmlns:a16="http://schemas.microsoft.com/office/drawing/2014/main" id="{70D30273-6A2D-F043-AC8C-E9AB92EDC9E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5" name="Picture 1366">
              <a:extLst>
                <a:ext uri="{FF2B5EF4-FFF2-40B4-BE49-F238E27FC236}">
                  <a16:creationId xmlns:a16="http://schemas.microsoft.com/office/drawing/2014/main" id="{2A8A0C31-A344-B4AB-BCEC-F4D271D1BB8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6" name="Picture 1367">
              <a:extLst>
                <a:ext uri="{FF2B5EF4-FFF2-40B4-BE49-F238E27FC236}">
                  <a16:creationId xmlns:a16="http://schemas.microsoft.com/office/drawing/2014/main" id="{E9E85AE2-EA00-6D34-CBE5-79A29C2B508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7" name="Picture 1829">
              <a:extLst>
                <a:ext uri="{FF2B5EF4-FFF2-40B4-BE49-F238E27FC236}">
                  <a16:creationId xmlns:a16="http://schemas.microsoft.com/office/drawing/2014/main" id="{2CE80868-85FB-D9C3-78AA-3782642814C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8" name="Picture 1830">
              <a:extLst>
                <a:ext uri="{FF2B5EF4-FFF2-40B4-BE49-F238E27FC236}">
                  <a16:creationId xmlns:a16="http://schemas.microsoft.com/office/drawing/2014/main" id="{57446D39-1A72-5C64-6556-4A41A9414AA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79" name="Picture 1831">
              <a:extLst>
                <a:ext uri="{FF2B5EF4-FFF2-40B4-BE49-F238E27FC236}">
                  <a16:creationId xmlns:a16="http://schemas.microsoft.com/office/drawing/2014/main" id="{197C8557-6072-81F8-CD76-7B34D507DE4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0" name="Picture 1832">
              <a:extLst>
                <a:ext uri="{FF2B5EF4-FFF2-40B4-BE49-F238E27FC236}">
                  <a16:creationId xmlns:a16="http://schemas.microsoft.com/office/drawing/2014/main" id="{8A8A718B-136C-EDAA-C57C-94F387BFBD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1" name="Picture 1833">
              <a:extLst>
                <a:ext uri="{FF2B5EF4-FFF2-40B4-BE49-F238E27FC236}">
                  <a16:creationId xmlns:a16="http://schemas.microsoft.com/office/drawing/2014/main" id="{B3CD142C-8EBA-572B-194D-50148DB3B85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2" name="Picture 1834">
              <a:extLst>
                <a:ext uri="{FF2B5EF4-FFF2-40B4-BE49-F238E27FC236}">
                  <a16:creationId xmlns:a16="http://schemas.microsoft.com/office/drawing/2014/main" id="{C596406F-E10E-E21E-F06A-6C252C29E9C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3" name="Picture 1835">
              <a:extLst>
                <a:ext uri="{FF2B5EF4-FFF2-40B4-BE49-F238E27FC236}">
                  <a16:creationId xmlns:a16="http://schemas.microsoft.com/office/drawing/2014/main" id="{70C9B7EB-AB1F-A3CC-865C-1A15939B8D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4" name="Picture 1836">
              <a:extLst>
                <a:ext uri="{FF2B5EF4-FFF2-40B4-BE49-F238E27FC236}">
                  <a16:creationId xmlns:a16="http://schemas.microsoft.com/office/drawing/2014/main" id="{905D2E5F-916A-6339-405A-6124C51366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5" name="Picture 1837">
              <a:extLst>
                <a:ext uri="{FF2B5EF4-FFF2-40B4-BE49-F238E27FC236}">
                  <a16:creationId xmlns:a16="http://schemas.microsoft.com/office/drawing/2014/main" id="{13B7F386-7544-CCB8-26AA-8E3798A6806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6" name="Picture 1838">
              <a:extLst>
                <a:ext uri="{FF2B5EF4-FFF2-40B4-BE49-F238E27FC236}">
                  <a16:creationId xmlns:a16="http://schemas.microsoft.com/office/drawing/2014/main" id="{85CE39EE-145F-BA32-82F2-7DFDB7764EE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7" name="Picture 1839">
              <a:extLst>
                <a:ext uri="{FF2B5EF4-FFF2-40B4-BE49-F238E27FC236}">
                  <a16:creationId xmlns:a16="http://schemas.microsoft.com/office/drawing/2014/main" id="{94DB65A3-4DA7-A24D-F124-CA56619DB0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8" name="Picture 1840">
              <a:extLst>
                <a:ext uri="{FF2B5EF4-FFF2-40B4-BE49-F238E27FC236}">
                  <a16:creationId xmlns:a16="http://schemas.microsoft.com/office/drawing/2014/main" id="{E6C38624-A67D-53B3-8879-EBED62277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89" name="Picture 1841">
              <a:extLst>
                <a:ext uri="{FF2B5EF4-FFF2-40B4-BE49-F238E27FC236}">
                  <a16:creationId xmlns:a16="http://schemas.microsoft.com/office/drawing/2014/main" id="{2688D568-4A25-5273-DEA6-5C3E4E710E1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0" name="Picture 1842">
              <a:extLst>
                <a:ext uri="{FF2B5EF4-FFF2-40B4-BE49-F238E27FC236}">
                  <a16:creationId xmlns:a16="http://schemas.microsoft.com/office/drawing/2014/main" id="{20905AC6-7994-DCFF-324A-91E6562CD68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1" name="Picture 1843">
              <a:extLst>
                <a:ext uri="{FF2B5EF4-FFF2-40B4-BE49-F238E27FC236}">
                  <a16:creationId xmlns:a16="http://schemas.microsoft.com/office/drawing/2014/main" id="{BB940E83-85DB-2821-FDB3-59D308B6196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2" name="Picture 1844">
              <a:extLst>
                <a:ext uri="{FF2B5EF4-FFF2-40B4-BE49-F238E27FC236}">
                  <a16:creationId xmlns:a16="http://schemas.microsoft.com/office/drawing/2014/main" id="{52955EF8-7429-CB3B-7281-F9354D0546E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3" name="Picture 1845">
              <a:extLst>
                <a:ext uri="{FF2B5EF4-FFF2-40B4-BE49-F238E27FC236}">
                  <a16:creationId xmlns:a16="http://schemas.microsoft.com/office/drawing/2014/main" id="{B2FE8254-E247-EA3C-A9AF-B35809C1661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4" name="Picture 1846">
              <a:extLst>
                <a:ext uri="{FF2B5EF4-FFF2-40B4-BE49-F238E27FC236}">
                  <a16:creationId xmlns:a16="http://schemas.microsoft.com/office/drawing/2014/main" id="{3DE29130-39CC-4E5C-D0CE-D68C50451FD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5" name="Picture 1847">
              <a:extLst>
                <a:ext uri="{FF2B5EF4-FFF2-40B4-BE49-F238E27FC236}">
                  <a16:creationId xmlns:a16="http://schemas.microsoft.com/office/drawing/2014/main" id="{9DE98813-A8D4-3AF5-24ED-0AE2C4467D6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6" name="Picture 1848">
              <a:extLst>
                <a:ext uri="{FF2B5EF4-FFF2-40B4-BE49-F238E27FC236}">
                  <a16:creationId xmlns:a16="http://schemas.microsoft.com/office/drawing/2014/main" id="{8CD15A7A-606D-2F22-740B-5D5980ECA68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7" name="Picture 1849">
              <a:extLst>
                <a:ext uri="{FF2B5EF4-FFF2-40B4-BE49-F238E27FC236}">
                  <a16:creationId xmlns:a16="http://schemas.microsoft.com/office/drawing/2014/main" id="{3294D216-0D72-A933-F054-8E7A16ADCB2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8" name="Picture 1850">
              <a:extLst>
                <a:ext uri="{FF2B5EF4-FFF2-40B4-BE49-F238E27FC236}">
                  <a16:creationId xmlns:a16="http://schemas.microsoft.com/office/drawing/2014/main" id="{56FBDD54-2499-A9B4-539D-47618CDCC1F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899" name="Picture 1851">
              <a:extLst>
                <a:ext uri="{FF2B5EF4-FFF2-40B4-BE49-F238E27FC236}">
                  <a16:creationId xmlns:a16="http://schemas.microsoft.com/office/drawing/2014/main" id="{2E7BDC18-B7BB-A62E-435B-28C48364625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0" name="Picture 1852">
              <a:extLst>
                <a:ext uri="{FF2B5EF4-FFF2-40B4-BE49-F238E27FC236}">
                  <a16:creationId xmlns:a16="http://schemas.microsoft.com/office/drawing/2014/main" id="{225FD9F3-76CE-00E9-6DDE-3EE7C528A46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1" name="Picture 1853">
              <a:extLst>
                <a:ext uri="{FF2B5EF4-FFF2-40B4-BE49-F238E27FC236}">
                  <a16:creationId xmlns:a16="http://schemas.microsoft.com/office/drawing/2014/main" id="{9DD82173-EE4E-1778-034D-00F42ED8F71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2" name="Picture 1854">
              <a:extLst>
                <a:ext uri="{FF2B5EF4-FFF2-40B4-BE49-F238E27FC236}">
                  <a16:creationId xmlns:a16="http://schemas.microsoft.com/office/drawing/2014/main" id="{F370292E-8E28-5067-C5C3-D0BD06CFB71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3" name="Picture 1855">
              <a:extLst>
                <a:ext uri="{FF2B5EF4-FFF2-40B4-BE49-F238E27FC236}">
                  <a16:creationId xmlns:a16="http://schemas.microsoft.com/office/drawing/2014/main" id="{5C13FB33-E628-8FA3-03A4-344D9D78FD7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4" name="Picture 1856">
              <a:extLst>
                <a:ext uri="{FF2B5EF4-FFF2-40B4-BE49-F238E27FC236}">
                  <a16:creationId xmlns:a16="http://schemas.microsoft.com/office/drawing/2014/main" id="{A0FAEA42-4E0F-ED51-0F6E-5856E1B53E1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5" name="Picture 1857">
              <a:extLst>
                <a:ext uri="{FF2B5EF4-FFF2-40B4-BE49-F238E27FC236}">
                  <a16:creationId xmlns:a16="http://schemas.microsoft.com/office/drawing/2014/main" id="{D418210D-7871-1BFE-3BC6-C58EB39A24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6" name="Picture 1858">
              <a:extLst>
                <a:ext uri="{FF2B5EF4-FFF2-40B4-BE49-F238E27FC236}">
                  <a16:creationId xmlns:a16="http://schemas.microsoft.com/office/drawing/2014/main" id="{4635E3C2-478D-59E3-43FC-99AA2921A96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7" name="Picture 1859">
              <a:extLst>
                <a:ext uri="{FF2B5EF4-FFF2-40B4-BE49-F238E27FC236}">
                  <a16:creationId xmlns:a16="http://schemas.microsoft.com/office/drawing/2014/main" id="{5DBF3880-98C4-F0EE-2D6A-01C87BA098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8" name="Picture 1860">
              <a:extLst>
                <a:ext uri="{FF2B5EF4-FFF2-40B4-BE49-F238E27FC236}">
                  <a16:creationId xmlns:a16="http://schemas.microsoft.com/office/drawing/2014/main" id="{036CBF71-FECE-BB0F-7AE0-97514CAF298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09" name="Picture 1861">
              <a:extLst>
                <a:ext uri="{FF2B5EF4-FFF2-40B4-BE49-F238E27FC236}">
                  <a16:creationId xmlns:a16="http://schemas.microsoft.com/office/drawing/2014/main" id="{A1C17B1F-C433-8892-5312-47ABD3D6B41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7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0" name="Picture 1862">
              <a:extLst>
                <a:ext uri="{FF2B5EF4-FFF2-40B4-BE49-F238E27FC236}">
                  <a16:creationId xmlns:a16="http://schemas.microsoft.com/office/drawing/2014/main" id="{817040ED-F5A9-9362-41CF-89F8DF401AC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1" name="Picture 1863">
              <a:extLst>
                <a:ext uri="{FF2B5EF4-FFF2-40B4-BE49-F238E27FC236}">
                  <a16:creationId xmlns:a16="http://schemas.microsoft.com/office/drawing/2014/main" id="{38BFF2C8-36DF-5263-E75D-7C59275FEEB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2" name="Picture 1864">
              <a:extLst>
                <a:ext uri="{FF2B5EF4-FFF2-40B4-BE49-F238E27FC236}">
                  <a16:creationId xmlns:a16="http://schemas.microsoft.com/office/drawing/2014/main" id="{518C1CF9-8FF3-826B-F4F4-6169116D0C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3" name="Picture 1865">
              <a:extLst>
                <a:ext uri="{FF2B5EF4-FFF2-40B4-BE49-F238E27FC236}">
                  <a16:creationId xmlns:a16="http://schemas.microsoft.com/office/drawing/2014/main" id="{9FC16FF4-11FE-C620-2D2A-453810D3B8F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4" name="Picture 1866">
              <a:extLst>
                <a:ext uri="{FF2B5EF4-FFF2-40B4-BE49-F238E27FC236}">
                  <a16:creationId xmlns:a16="http://schemas.microsoft.com/office/drawing/2014/main" id="{498C690B-A14C-9525-D869-3EB1B72F03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5" name="Picture 1867">
              <a:extLst>
                <a:ext uri="{FF2B5EF4-FFF2-40B4-BE49-F238E27FC236}">
                  <a16:creationId xmlns:a16="http://schemas.microsoft.com/office/drawing/2014/main" id="{96A2D683-6F83-1CD1-3915-E25B390BE3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6" name="Picture 1868">
              <a:extLst>
                <a:ext uri="{FF2B5EF4-FFF2-40B4-BE49-F238E27FC236}">
                  <a16:creationId xmlns:a16="http://schemas.microsoft.com/office/drawing/2014/main" id="{4C9695FA-801F-8A73-2C50-54523F62B3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7" name="Picture 1869">
              <a:extLst>
                <a:ext uri="{FF2B5EF4-FFF2-40B4-BE49-F238E27FC236}">
                  <a16:creationId xmlns:a16="http://schemas.microsoft.com/office/drawing/2014/main" id="{92C8F073-D4EC-D391-2DC9-F880DD4B376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8" name="Picture 1870">
              <a:extLst>
                <a:ext uri="{FF2B5EF4-FFF2-40B4-BE49-F238E27FC236}">
                  <a16:creationId xmlns:a16="http://schemas.microsoft.com/office/drawing/2014/main" id="{D72C402E-9E4E-2472-A581-91E375A1B9D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19" name="Picture 1871">
              <a:extLst>
                <a:ext uri="{FF2B5EF4-FFF2-40B4-BE49-F238E27FC236}">
                  <a16:creationId xmlns:a16="http://schemas.microsoft.com/office/drawing/2014/main" id="{8A945290-0217-0D3F-C529-0AF4BA8E552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8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0" name="Picture 1872">
              <a:extLst>
                <a:ext uri="{FF2B5EF4-FFF2-40B4-BE49-F238E27FC236}">
                  <a16:creationId xmlns:a16="http://schemas.microsoft.com/office/drawing/2014/main" id="{C8E13359-F714-FCA1-D717-EA738A43669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1" name="Picture 1873">
              <a:extLst>
                <a:ext uri="{FF2B5EF4-FFF2-40B4-BE49-F238E27FC236}">
                  <a16:creationId xmlns:a16="http://schemas.microsoft.com/office/drawing/2014/main" id="{9218A36A-744E-10DA-EF96-F8D607B7806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2" name="Picture 1874">
              <a:extLst>
                <a:ext uri="{FF2B5EF4-FFF2-40B4-BE49-F238E27FC236}">
                  <a16:creationId xmlns:a16="http://schemas.microsoft.com/office/drawing/2014/main" id="{6CE0068B-AB98-D56D-D895-E23B80CEE34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3" name="Picture 1875">
              <a:extLst>
                <a:ext uri="{FF2B5EF4-FFF2-40B4-BE49-F238E27FC236}">
                  <a16:creationId xmlns:a16="http://schemas.microsoft.com/office/drawing/2014/main" id="{C92CB81C-A682-9C37-0BB3-DE18D87DC29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4" name="Picture 1876">
              <a:extLst>
                <a:ext uri="{FF2B5EF4-FFF2-40B4-BE49-F238E27FC236}">
                  <a16:creationId xmlns:a16="http://schemas.microsoft.com/office/drawing/2014/main" id="{A21BA321-4C7B-DD03-8A4F-8E07B9B6B73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5" name="Picture 1877">
              <a:extLst>
                <a:ext uri="{FF2B5EF4-FFF2-40B4-BE49-F238E27FC236}">
                  <a16:creationId xmlns:a16="http://schemas.microsoft.com/office/drawing/2014/main" id="{4AA6549C-7995-3EB2-4FB4-ABCFB52A1E2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6" name="Picture 1878">
              <a:extLst>
                <a:ext uri="{FF2B5EF4-FFF2-40B4-BE49-F238E27FC236}">
                  <a16:creationId xmlns:a16="http://schemas.microsoft.com/office/drawing/2014/main" id="{E86E796C-09F1-8496-079E-47B30BAFB9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7" name="Picture 1879">
              <a:extLst>
                <a:ext uri="{FF2B5EF4-FFF2-40B4-BE49-F238E27FC236}">
                  <a16:creationId xmlns:a16="http://schemas.microsoft.com/office/drawing/2014/main" id="{C561C1A4-3AC6-A9BA-57C7-C13D9ED0EE4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8" name="Picture 1880">
              <a:extLst>
                <a:ext uri="{FF2B5EF4-FFF2-40B4-BE49-F238E27FC236}">
                  <a16:creationId xmlns:a16="http://schemas.microsoft.com/office/drawing/2014/main" id="{5F07D855-0691-DB72-646F-DDE77D5747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29" name="Picture 1881">
              <a:extLst>
                <a:ext uri="{FF2B5EF4-FFF2-40B4-BE49-F238E27FC236}">
                  <a16:creationId xmlns:a16="http://schemas.microsoft.com/office/drawing/2014/main" id="{90056F6D-BF87-9FC3-641E-F4931576437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89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30" name="Picture 1882">
              <a:extLst>
                <a:ext uri="{FF2B5EF4-FFF2-40B4-BE49-F238E27FC236}">
                  <a16:creationId xmlns:a16="http://schemas.microsoft.com/office/drawing/2014/main" id="{88E4C5B7-BB19-C2CC-DA70-57210D66DE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31" name="Picture 1883">
              <a:extLst>
                <a:ext uri="{FF2B5EF4-FFF2-40B4-BE49-F238E27FC236}">
                  <a16:creationId xmlns:a16="http://schemas.microsoft.com/office/drawing/2014/main" id="{C1BFE8E2-B959-557D-5887-D3ED6DFB69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32" name="Picture 1884">
              <a:extLst>
                <a:ext uri="{FF2B5EF4-FFF2-40B4-BE49-F238E27FC236}">
                  <a16:creationId xmlns:a16="http://schemas.microsoft.com/office/drawing/2014/main" id="{F313CC8F-E421-4F61-CFBA-36A86E2BE9D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33" name="Picture 1885">
              <a:extLst>
                <a:ext uri="{FF2B5EF4-FFF2-40B4-BE49-F238E27FC236}">
                  <a16:creationId xmlns:a16="http://schemas.microsoft.com/office/drawing/2014/main" id="{68FF93FD-C4D7-88ED-A167-E6A5422957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83" name="図 46">
              <a:extLst>
                <a:ext uri="{FF2B5EF4-FFF2-40B4-BE49-F238E27FC236}">
                  <a16:creationId xmlns:a16="http://schemas.microsoft.com/office/drawing/2014/main" id="{0E416950-03A8-C2EB-D3D5-EB30BCAF1D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84" name="Picture 1936">
              <a:extLst>
                <a:ext uri="{FF2B5EF4-FFF2-40B4-BE49-F238E27FC236}">
                  <a16:creationId xmlns:a16="http://schemas.microsoft.com/office/drawing/2014/main" id="{35280DB4-31A2-9C65-C692-BADF9A79222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85" name="Picture 1937">
              <a:extLst>
                <a:ext uri="{FF2B5EF4-FFF2-40B4-BE49-F238E27FC236}">
                  <a16:creationId xmlns:a16="http://schemas.microsoft.com/office/drawing/2014/main" id="{B8188F91-ABE8-23D7-CD77-FD7914FE43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86" name="Picture 1151">
              <a:extLst>
                <a:ext uri="{FF2B5EF4-FFF2-40B4-BE49-F238E27FC236}">
                  <a16:creationId xmlns:a16="http://schemas.microsoft.com/office/drawing/2014/main" id="{D706197D-41D8-86F1-5601-A16B05E321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87" name="Picture 1939">
              <a:extLst>
                <a:ext uri="{FF2B5EF4-FFF2-40B4-BE49-F238E27FC236}">
                  <a16:creationId xmlns:a16="http://schemas.microsoft.com/office/drawing/2014/main" id="{CA0862F4-67A4-44DA-D6A9-23F1CA4D1D4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88" name="Picture 1217">
              <a:extLst>
                <a:ext uri="{FF2B5EF4-FFF2-40B4-BE49-F238E27FC236}">
                  <a16:creationId xmlns:a16="http://schemas.microsoft.com/office/drawing/2014/main" id="{9024E1E1-4CB5-A85B-6850-706A17B147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0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89" name="Picture 1218">
              <a:extLst>
                <a:ext uri="{FF2B5EF4-FFF2-40B4-BE49-F238E27FC236}">
                  <a16:creationId xmlns:a16="http://schemas.microsoft.com/office/drawing/2014/main" id="{B9EAF61E-61D7-563A-869C-A4B4D86DA7C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1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0" name="Picture 1942">
              <a:extLst>
                <a:ext uri="{FF2B5EF4-FFF2-40B4-BE49-F238E27FC236}">
                  <a16:creationId xmlns:a16="http://schemas.microsoft.com/office/drawing/2014/main" id="{13B3C0E0-3625-AD85-546A-34CBB37845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891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1" name="Picture 1943">
              <a:extLst>
                <a:ext uri="{FF2B5EF4-FFF2-40B4-BE49-F238E27FC236}">
                  <a16:creationId xmlns:a16="http://schemas.microsoft.com/office/drawing/2014/main" id="{F8695A02-130D-919B-362F-D93B754FFC7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2" name="Picture 1233">
              <a:extLst>
                <a:ext uri="{FF2B5EF4-FFF2-40B4-BE49-F238E27FC236}">
                  <a16:creationId xmlns:a16="http://schemas.microsoft.com/office/drawing/2014/main" id="{E2F7F970-4724-6F74-6027-4602021E2A9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3" name="Picture 1234">
              <a:extLst>
                <a:ext uri="{FF2B5EF4-FFF2-40B4-BE49-F238E27FC236}">
                  <a16:creationId xmlns:a16="http://schemas.microsoft.com/office/drawing/2014/main" id="{E93DD4AF-6E33-3F18-C2A0-68A216D507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4" name="Picture 1946">
              <a:extLst>
                <a:ext uri="{FF2B5EF4-FFF2-40B4-BE49-F238E27FC236}">
                  <a16:creationId xmlns:a16="http://schemas.microsoft.com/office/drawing/2014/main" id="{ED619C6E-AF21-D137-C950-52104FD4D2E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5" name="Picture 1236">
              <a:extLst>
                <a:ext uri="{FF2B5EF4-FFF2-40B4-BE49-F238E27FC236}">
                  <a16:creationId xmlns:a16="http://schemas.microsoft.com/office/drawing/2014/main" id="{FA480C04-4AFA-F7F7-20CF-8FC89017A4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6" name="Picture 1948">
              <a:extLst>
                <a:ext uri="{FF2B5EF4-FFF2-40B4-BE49-F238E27FC236}">
                  <a16:creationId xmlns:a16="http://schemas.microsoft.com/office/drawing/2014/main" id="{41858628-567A-9027-1B33-3AFEBEBD0B1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7" name="Picture 1949">
              <a:extLst>
                <a:ext uri="{FF2B5EF4-FFF2-40B4-BE49-F238E27FC236}">
                  <a16:creationId xmlns:a16="http://schemas.microsoft.com/office/drawing/2014/main" id="{ABDDC514-816B-8210-4E29-BFB78B26483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8" name="Picture 1239">
              <a:extLst>
                <a:ext uri="{FF2B5EF4-FFF2-40B4-BE49-F238E27FC236}">
                  <a16:creationId xmlns:a16="http://schemas.microsoft.com/office/drawing/2014/main" id="{C56F0ED4-04D5-59DF-C14F-402AFE2A335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3999" name="Picture 1241">
              <a:extLst>
                <a:ext uri="{FF2B5EF4-FFF2-40B4-BE49-F238E27FC236}">
                  <a16:creationId xmlns:a16="http://schemas.microsoft.com/office/drawing/2014/main" id="{5016039B-9B79-EA44-2AB0-EE633FE7985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0" name="Picture 1242">
              <a:extLst>
                <a:ext uri="{FF2B5EF4-FFF2-40B4-BE49-F238E27FC236}">
                  <a16:creationId xmlns:a16="http://schemas.microsoft.com/office/drawing/2014/main" id="{43B93617-853A-5526-FB0C-B59DF36443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1" name="Picture 1243">
              <a:extLst>
                <a:ext uri="{FF2B5EF4-FFF2-40B4-BE49-F238E27FC236}">
                  <a16:creationId xmlns:a16="http://schemas.microsoft.com/office/drawing/2014/main" id="{92A3C8B9-CE49-E0A5-FC0E-8E87197DFC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2" name="Picture 1244">
              <a:extLst>
                <a:ext uri="{FF2B5EF4-FFF2-40B4-BE49-F238E27FC236}">
                  <a16:creationId xmlns:a16="http://schemas.microsoft.com/office/drawing/2014/main" id="{832A1EBA-81E6-6E5A-E92A-92CD4670A6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3" name="Picture 1245">
              <a:extLst>
                <a:ext uri="{FF2B5EF4-FFF2-40B4-BE49-F238E27FC236}">
                  <a16:creationId xmlns:a16="http://schemas.microsoft.com/office/drawing/2014/main" id="{73C6302E-C4BE-53C5-9987-9D1EC08A5E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4" name="Picture 1246">
              <a:extLst>
                <a:ext uri="{FF2B5EF4-FFF2-40B4-BE49-F238E27FC236}">
                  <a16:creationId xmlns:a16="http://schemas.microsoft.com/office/drawing/2014/main" id="{A00A210C-E7D2-2103-F88C-F86BED09BD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5" name="Picture 1247">
              <a:extLst>
                <a:ext uri="{FF2B5EF4-FFF2-40B4-BE49-F238E27FC236}">
                  <a16:creationId xmlns:a16="http://schemas.microsoft.com/office/drawing/2014/main" id="{7DA1A84F-13A4-CD4D-64D1-713D684822B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6" name="Picture 1248">
              <a:extLst>
                <a:ext uri="{FF2B5EF4-FFF2-40B4-BE49-F238E27FC236}">
                  <a16:creationId xmlns:a16="http://schemas.microsoft.com/office/drawing/2014/main" id="{54DCDC24-0582-50CA-55D3-299E2341F14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7" name="Picture 1959">
              <a:extLst>
                <a:ext uri="{FF2B5EF4-FFF2-40B4-BE49-F238E27FC236}">
                  <a16:creationId xmlns:a16="http://schemas.microsoft.com/office/drawing/2014/main" id="{FE8FA47D-4F5D-630C-FA71-2AC4DEDA7E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8" name="Picture 1354">
              <a:extLst>
                <a:ext uri="{FF2B5EF4-FFF2-40B4-BE49-F238E27FC236}">
                  <a16:creationId xmlns:a16="http://schemas.microsoft.com/office/drawing/2014/main" id="{90686AD4-0925-B517-298B-8D2E78BFDE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09" name="Picture 1355">
              <a:extLst>
                <a:ext uri="{FF2B5EF4-FFF2-40B4-BE49-F238E27FC236}">
                  <a16:creationId xmlns:a16="http://schemas.microsoft.com/office/drawing/2014/main" id="{EA2408A7-2AA0-DFE1-28D6-9FAF1B7211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0" name="Picture 1962">
              <a:extLst>
                <a:ext uri="{FF2B5EF4-FFF2-40B4-BE49-F238E27FC236}">
                  <a16:creationId xmlns:a16="http://schemas.microsoft.com/office/drawing/2014/main" id="{D27FE58C-F5D0-AB04-4C99-C7A744FD371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1" name="Picture 1357">
              <a:extLst>
                <a:ext uri="{FF2B5EF4-FFF2-40B4-BE49-F238E27FC236}">
                  <a16:creationId xmlns:a16="http://schemas.microsoft.com/office/drawing/2014/main" id="{D38A341A-3044-B9E0-2F02-52A01F83375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2" name="Picture 1964">
              <a:extLst>
                <a:ext uri="{FF2B5EF4-FFF2-40B4-BE49-F238E27FC236}">
                  <a16:creationId xmlns:a16="http://schemas.microsoft.com/office/drawing/2014/main" id="{EF74EBBE-4239-C9C7-1474-F584D219DE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3" name="Picture 1965">
              <a:extLst>
                <a:ext uri="{FF2B5EF4-FFF2-40B4-BE49-F238E27FC236}">
                  <a16:creationId xmlns:a16="http://schemas.microsoft.com/office/drawing/2014/main" id="{AC8BD60E-89E5-00FA-6180-E5374537AB6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4" name="Picture 1360">
              <a:extLst>
                <a:ext uri="{FF2B5EF4-FFF2-40B4-BE49-F238E27FC236}">
                  <a16:creationId xmlns:a16="http://schemas.microsoft.com/office/drawing/2014/main" id="{C140FF6C-8C7D-958A-0C0F-766FE387FF7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5" name="Picture 1361">
              <a:extLst>
                <a:ext uri="{FF2B5EF4-FFF2-40B4-BE49-F238E27FC236}">
                  <a16:creationId xmlns:a16="http://schemas.microsoft.com/office/drawing/2014/main" id="{C12A7876-475A-FA84-32DD-304F6085224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6" name="Picture 1968">
              <a:extLst>
                <a:ext uri="{FF2B5EF4-FFF2-40B4-BE49-F238E27FC236}">
                  <a16:creationId xmlns:a16="http://schemas.microsoft.com/office/drawing/2014/main" id="{EA55F721-4F23-5043-CE55-25B794FDDA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7" name="Picture 1969">
              <a:extLst>
                <a:ext uri="{FF2B5EF4-FFF2-40B4-BE49-F238E27FC236}">
                  <a16:creationId xmlns:a16="http://schemas.microsoft.com/office/drawing/2014/main" id="{FFA95B5A-16C6-1A24-DBE9-4CB033A762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8" name="Picture 1364">
              <a:extLst>
                <a:ext uri="{FF2B5EF4-FFF2-40B4-BE49-F238E27FC236}">
                  <a16:creationId xmlns:a16="http://schemas.microsoft.com/office/drawing/2014/main" id="{2B9079C1-DBD0-1A87-7B21-3E8D4E22A72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19" name="Picture 1971">
              <a:extLst>
                <a:ext uri="{FF2B5EF4-FFF2-40B4-BE49-F238E27FC236}">
                  <a16:creationId xmlns:a16="http://schemas.microsoft.com/office/drawing/2014/main" id="{E8FCCAAB-578F-A7D3-3DCC-6DCB75112EB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0" name="Picture 1366">
              <a:extLst>
                <a:ext uri="{FF2B5EF4-FFF2-40B4-BE49-F238E27FC236}">
                  <a16:creationId xmlns:a16="http://schemas.microsoft.com/office/drawing/2014/main" id="{34DA842B-5400-AC28-F4D5-04F2AE3AD8B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1" name="Picture 1367">
              <a:extLst>
                <a:ext uri="{FF2B5EF4-FFF2-40B4-BE49-F238E27FC236}">
                  <a16:creationId xmlns:a16="http://schemas.microsoft.com/office/drawing/2014/main" id="{4637926F-27F5-C040-1E29-3069EE9500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2" name="Picture 1974">
              <a:extLst>
                <a:ext uri="{FF2B5EF4-FFF2-40B4-BE49-F238E27FC236}">
                  <a16:creationId xmlns:a16="http://schemas.microsoft.com/office/drawing/2014/main" id="{A96D0182-1BA0-9AE4-C0A2-C2C0F2748E0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3" name="Picture 1975">
              <a:extLst>
                <a:ext uri="{FF2B5EF4-FFF2-40B4-BE49-F238E27FC236}">
                  <a16:creationId xmlns:a16="http://schemas.microsoft.com/office/drawing/2014/main" id="{306D1422-F47B-FB47-C4F1-6789254D1E3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4" name="Picture 1976">
              <a:extLst>
                <a:ext uri="{FF2B5EF4-FFF2-40B4-BE49-F238E27FC236}">
                  <a16:creationId xmlns:a16="http://schemas.microsoft.com/office/drawing/2014/main" id="{43014345-95A5-B835-CEC8-C938444830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5" name="Picture 1977">
              <a:extLst>
                <a:ext uri="{FF2B5EF4-FFF2-40B4-BE49-F238E27FC236}">
                  <a16:creationId xmlns:a16="http://schemas.microsoft.com/office/drawing/2014/main" id="{2833F861-1574-8252-A3A6-D7B8A0ADB6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6" name="Picture 1978">
              <a:extLst>
                <a:ext uri="{FF2B5EF4-FFF2-40B4-BE49-F238E27FC236}">
                  <a16:creationId xmlns:a16="http://schemas.microsoft.com/office/drawing/2014/main" id="{5AC0A9DF-74C7-9615-D19F-B14C367494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7" name="Picture 1979">
              <a:extLst>
                <a:ext uri="{FF2B5EF4-FFF2-40B4-BE49-F238E27FC236}">
                  <a16:creationId xmlns:a16="http://schemas.microsoft.com/office/drawing/2014/main" id="{34367297-EF27-7917-7C69-990B7188E1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8" name="Picture 1980">
              <a:extLst>
                <a:ext uri="{FF2B5EF4-FFF2-40B4-BE49-F238E27FC236}">
                  <a16:creationId xmlns:a16="http://schemas.microsoft.com/office/drawing/2014/main" id="{F88A71FE-3DCE-1F70-089A-E8D06656E2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29" name="Picture 1981">
              <a:extLst>
                <a:ext uri="{FF2B5EF4-FFF2-40B4-BE49-F238E27FC236}">
                  <a16:creationId xmlns:a16="http://schemas.microsoft.com/office/drawing/2014/main" id="{DFAC18CF-722B-257E-72F3-BA705CF9AB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0" name="Picture 1982">
              <a:extLst>
                <a:ext uri="{FF2B5EF4-FFF2-40B4-BE49-F238E27FC236}">
                  <a16:creationId xmlns:a16="http://schemas.microsoft.com/office/drawing/2014/main" id="{1DF7C1FD-4057-ECAE-F358-1974F4C38D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1" name="Picture 1983">
              <a:extLst>
                <a:ext uri="{FF2B5EF4-FFF2-40B4-BE49-F238E27FC236}">
                  <a16:creationId xmlns:a16="http://schemas.microsoft.com/office/drawing/2014/main" id="{1A50120A-DE0E-1EF7-FF9B-BE40F4BD1F0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2" name="Picture 1984">
              <a:extLst>
                <a:ext uri="{FF2B5EF4-FFF2-40B4-BE49-F238E27FC236}">
                  <a16:creationId xmlns:a16="http://schemas.microsoft.com/office/drawing/2014/main" id="{9841D66B-EF61-0C35-556D-514175AFA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3" name="Picture 1985">
              <a:extLst>
                <a:ext uri="{FF2B5EF4-FFF2-40B4-BE49-F238E27FC236}">
                  <a16:creationId xmlns:a16="http://schemas.microsoft.com/office/drawing/2014/main" id="{7A186F56-5DDA-54B1-5B98-300EF70EA19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4" name="Picture 1986">
              <a:extLst>
                <a:ext uri="{FF2B5EF4-FFF2-40B4-BE49-F238E27FC236}">
                  <a16:creationId xmlns:a16="http://schemas.microsoft.com/office/drawing/2014/main" id="{F33E54F5-FA4D-AE8C-A58C-12672396DD7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7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5" name="Picture 1987">
              <a:extLst>
                <a:ext uri="{FF2B5EF4-FFF2-40B4-BE49-F238E27FC236}">
                  <a16:creationId xmlns:a16="http://schemas.microsoft.com/office/drawing/2014/main" id="{D53E7B16-4392-EA6D-DEEB-D4D14B1E4FE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6" name="Picture 1988">
              <a:extLst>
                <a:ext uri="{FF2B5EF4-FFF2-40B4-BE49-F238E27FC236}">
                  <a16:creationId xmlns:a16="http://schemas.microsoft.com/office/drawing/2014/main" id="{529F166F-35A6-B9F5-6843-DD8A70BA66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7" name="Picture 1989">
              <a:extLst>
                <a:ext uri="{FF2B5EF4-FFF2-40B4-BE49-F238E27FC236}">
                  <a16:creationId xmlns:a16="http://schemas.microsoft.com/office/drawing/2014/main" id="{6F86C7E8-3E7C-D919-93AF-E114160DED1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8" name="Picture 1990">
              <a:extLst>
                <a:ext uri="{FF2B5EF4-FFF2-40B4-BE49-F238E27FC236}">
                  <a16:creationId xmlns:a16="http://schemas.microsoft.com/office/drawing/2014/main" id="{A4FC5C19-FBD5-7711-4889-FF0313BBE1B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39" name="Picture 1991">
              <a:extLst>
                <a:ext uri="{FF2B5EF4-FFF2-40B4-BE49-F238E27FC236}">
                  <a16:creationId xmlns:a16="http://schemas.microsoft.com/office/drawing/2014/main" id="{1ECC1B86-2F06-D9C4-336B-EED6AB64E4D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0" name="Picture 1992">
              <a:extLst>
                <a:ext uri="{FF2B5EF4-FFF2-40B4-BE49-F238E27FC236}">
                  <a16:creationId xmlns:a16="http://schemas.microsoft.com/office/drawing/2014/main" id="{EF9E84E4-DC9A-1E34-17D8-706FB5FCBA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1" name="Picture 1993">
              <a:extLst>
                <a:ext uri="{FF2B5EF4-FFF2-40B4-BE49-F238E27FC236}">
                  <a16:creationId xmlns:a16="http://schemas.microsoft.com/office/drawing/2014/main" id="{980EFC86-714F-1C3A-0DFC-19BA539130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2" name="Picture 1994">
              <a:extLst>
                <a:ext uri="{FF2B5EF4-FFF2-40B4-BE49-F238E27FC236}">
                  <a16:creationId xmlns:a16="http://schemas.microsoft.com/office/drawing/2014/main" id="{D1AEDE39-9749-2D5A-7F64-848A7187C05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3" name="Picture 1995">
              <a:extLst>
                <a:ext uri="{FF2B5EF4-FFF2-40B4-BE49-F238E27FC236}">
                  <a16:creationId xmlns:a16="http://schemas.microsoft.com/office/drawing/2014/main" id="{723639C7-78EB-5509-D3A8-F278E5CBE3B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4" name="Picture 1996">
              <a:extLst>
                <a:ext uri="{FF2B5EF4-FFF2-40B4-BE49-F238E27FC236}">
                  <a16:creationId xmlns:a16="http://schemas.microsoft.com/office/drawing/2014/main" id="{9C7CB5F5-3965-3F41-AB5A-B95DD759242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8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5" name="Picture 1997">
              <a:extLst>
                <a:ext uri="{FF2B5EF4-FFF2-40B4-BE49-F238E27FC236}">
                  <a16:creationId xmlns:a16="http://schemas.microsoft.com/office/drawing/2014/main" id="{EE296070-6E15-2BFC-D109-01BB8573CF0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6" name="Picture 1998">
              <a:extLst>
                <a:ext uri="{FF2B5EF4-FFF2-40B4-BE49-F238E27FC236}">
                  <a16:creationId xmlns:a16="http://schemas.microsoft.com/office/drawing/2014/main" id="{28FDE6A4-7391-CE94-106F-62E8636033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7" name="Picture 1999">
              <a:extLst>
                <a:ext uri="{FF2B5EF4-FFF2-40B4-BE49-F238E27FC236}">
                  <a16:creationId xmlns:a16="http://schemas.microsoft.com/office/drawing/2014/main" id="{B9B78E12-85E9-EC3B-6FBB-0FE5D93F6A3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8" name="Picture 2000">
              <a:extLst>
                <a:ext uri="{FF2B5EF4-FFF2-40B4-BE49-F238E27FC236}">
                  <a16:creationId xmlns:a16="http://schemas.microsoft.com/office/drawing/2014/main" id="{C3163E53-F86A-E1DF-A34E-BCBE70DCE25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49" name="Picture 2001">
              <a:extLst>
                <a:ext uri="{FF2B5EF4-FFF2-40B4-BE49-F238E27FC236}">
                  <a16:creationId xmlns:a16="http://schemas.microsoft.com/office/drawing/2014/main" id="{D9BD12B7-286D-9FAA-FCD7-1443CCB1505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0" name="Picture 2002">
              <a:extLst>
                <a:ext uri="{FF2B5EF4-FFF2-40B4-BE49-F238E27FC236}">
                  <a16:creationId xmlns:a16="http://schemas.microsoft.com/office/drawing/2014/main" id="{614259FC-5DBA-76FE-16A5-0FAFD0C26A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1" name="Picture 2003">
              <a:extLst>
                <a:ext uri="{FF2B5EF4-FFF2-40B4-BE49-F238E27FC236}">
                  <a16:creationId xmlns:a16="http://schemas.microsoft.com/office/drawing/2014/main" id="{4285E26F-BED5-BAAB-C529-7DED3E836F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2" name="Picture 2004">
              <a:extLst>
                <a:ext uri="{FF2B5EF4-FFF2-40B4-BE49-F238E27FC236}">
                  <a16:creationId xmlns:a16="http://schemas.microsoft.com/office/drawing/2014/main" id="{70FE28B2-E617-3589-B72E-DE129377544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3" name="Picture 2005">
              <a:extLst>
                <a:ext uri="{FF2B5EF4-FFF2-40B4-BE49-F238E27FC236}">
                  <a16:creationId xmlns:a16="http://schemas.microsoft.com/office/drawing/2014/main" id="{A2CD2C1C-9382-9950-DAC5-3403760EEB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4" name="Picture 2006">
              <a:extLst>
                <a:ext uri="{FF2B5EF4-FFF2-40B4-BE49-F238E27FC236}">
                  <a16:creationId xmlns:a16="http://schemas.microsoft.com/office/drawing/2014/main" id="{4B265BC5-CF36-0783-5161-3D7F2EE4603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3999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5" name="Picture 2007">
              <a:extLst>
                <a:ext uri="{FF2B5EF4-FFF2-40B4-BE49-F238E27FC236}">
                  <a16:creationId xmlns:a16="http://schemas.microsoft.com/office/drawing/2014/main" id="{4D0002C2-3FF1-9CB5-17D3-13CB0A9AE4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6" name="Picture 2008">
              <a:extLst>
                <a:ext uri="{FF2B5EF4-FFF2-40B4-BE49-F238E27FC236}">
                  <a16:creationId xmlns:a16="http://schemas.microsoft.com/office/drawing/2014/main" id="{80946CC6-E712-CAB5-5B4D-431F7D4623D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7" name="Picture 2009">
              <a:extLst>
                <a:ext uri="{FF2B5EF4-FFF2-40B4-BE49-F238E27FC236}">
                  <a16:creationId xmlns:a16="http://schemas.microsoft.com/office/drawing/2014/main" id="{8B1A3128-7F7D-27A4-0A99-4D6BBCD8F33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8" name="Picture 2010">
              <a:extLst>
                <a:ext uri="{FF2B5EF4-FFF2-40B4-BE49-F238E27FC236}">
                  <a16:creationId xmlns:a16="http://schemas.microsoft.com/office/drawing/2014/main" id="{1775E2FD-74E0-B8B0-B9B0-2C6D53427B3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59" name="Picture 2011">
              <a:extLst>
                <a:ext uri="{FF2B5EF4-FFF2-40B4-BE49-F238E27FC236}">
                  <a16:creationId xmlns:a16="http://schemas.microsoft.com/office/drawing/2014/main" id="{F9BB08F6-D311-9B2F-6A56-9755DF27D00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0" name="Picture 2012">
              <a:extLst>
                <a:ext uri="{FF2B5EF4-FFF2-40B4-BE49-F238E27FC236}">
                  <a16:creationId xmlns:a16="http://schemas.microsoft.com/office/drawing/2014/main" id="{7DFD96BC-D8AA-728D-4D59-11570868E89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1" name="Picture 2013">
              <a:extLst>
                <a:ext uri="{FF2B5EF4-FFF2-40B4-BE49-F238E27FC236}">
                  <a16:creationId xmlns:a16="http://schemas.microsoft.com/office/drawing/2014/main" id="{54C98591-38A9-D6A4-1F87-F8A4A44B7F8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2" name="Picture 2014">
              <a:extLst>
                <a:ext uri="{FF2B5EF4-FFF2-40B4-BE49-F238E27FC236}">
                  <a16:creationId xmlns:a16="http://schemas.microsoft.com/office/drawing/2014/main" id="{CE2A4B68-6E92-FDB4-1B6C-745C692A6FD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3" name="Picture 2015">
              <a:extLst>
                <a:ext uri="{FF2B5EF4-FFF2-40B4-BE49-F238E27FC236}">
                  <a16:creationId xmlns:a16="http://schemas.microsoft.com/office/drawing/2014/main" id="{BA74792F-F4A8-424F-BE5B-AA63DBEC7FF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4" name="Picture 2016">
              <a:extLst>
                <a:ext uri="{FF2B5EF4-FFF2-40B4-BE49-F238E27FC236}">
                  <a16:creationId xmlns:a16="http://schemas.microsoft.com/office/drawing/2014/main" id="{6999A62E-1D44-4180-3664-95A50C6C6D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0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5" name="Picture 2017">
              <a:extLst>
                <a:ext uri="{FF2B5EF4-FFF2-40B4-BE49-F238E27FC236}">
                  <a16:creationId xmlns:a16="http://schemas.microsoft.com/office/drawing/2014/main" id="{3F4021DC-9F6B-CFE5-9530-615733CB7DF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6" name="Picture 2018">
              <a:extLst>
                <a:ext uri="{FF2B5EF4-FFF2-40B4-BE49-F238E27FC236}">
                  <a16:creationId xmlns:a16="http://schemas.microsoft.com/office/drawing/2014/main" id="{F4E5FBDC-A4CB-B112-BF99-EBBCAA8160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7" name="Picture 2019">
              <a:extLst>
                <a:ext uri="{FF2B5EF4-FFF2-40B4-BE49-F238E27FC236}">
                  <a16:creationId xmlns:a16="http://schemas.microsoft.com/office/drawing/2014/main" id="{C1E24E1B-71A7-9EC6-B1CA-01ECB0BA24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8" name="Picture 2020">
              <a:extLst>
                <a:ext uri="{FF2B5EF4-FFF2-40B4-BE49-F238E27FC236}">
                  <a16:creationId xmlns:a16="http://schemas.microsoft.com/office/drawing/2014/main" id="{0B2412D2-5063-C01C-6DA6-65BD70698E6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69" name="Picture 2021">
              <a:extLst>
                <a:ext uri="{FF2B5EF4-FFF2-40B4-BE49-F238E27FC236}">
                  <a16:creationId xmlns:a16="http://schemas.microsoft.com/office/drawing/2014/main" id="{966CF313-7FAA-7E36-E62D-BF256FE5A33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0" name="Picture 2022">
              <a:extLst>
                <a:ext uri="{FF2B5EF4-FFF2-40B4-BE49-F238E27FC236}">
                  <a16:creationId xmlns:a16="http://schemas.microsoft.com/office/drawing/2014/main" id="{EAE8C839-D4E4-5FF8-B2E9-F9A3DC51444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1" name="Picture 2023">
              <a:extLst>
                <a:ext uri="{FF2B5EF4-FFF2-40B4-BE49-F238E27FC236}">
                  <a16:creationId xmlns:a16="http://schemas.microsoft.com/office/drawing/2014/main" id="{9E305FA2-886B-1328-A4BC-2AA52F6393A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2" name="Picture 2024">
              <a:extLst>
                <a:ext uri="{FF2B5EF4-FFF2-40B4-BE49-F238E27FC236}">
                  <a16:creationId xmlns:a16="http://schemas.microsoft.com/office/drawing/2014/main" id="{1E572A12-D82C-24E7-7382-91442F28A8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3" name="Picture 2025">
              <a:extLst>
                <a:ext uri="{FF2B5EF4-FFF2-40B4-BE49-F238E27FC236}">
                  <a16:creationId xmlns:a16="http://schemas.microsoft.com/office/drawing/2014/main" id="{7803DD4E-045A-5A2D-A78F-0DC4A4DE675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4" name="Picture 2026">
              <a:extLst>
                <a:ext uri="{FF2B5EF4-FFF2-40B4-BE49-F238E27FC236}">
                  <a16:creationId xmlns:a16="http://schemas.microsoft.com/office/drawing/2014/main" id="{C0528A69-0D9A-A6C8-4A95-4622887800C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5" name="Picture 1791">
              <a:extLst>
                <a:ext uri="{FF2B5EF4-FFF2-40B4-BE49-F238E27FC236}">
                  <a16:creationId xmlns:a16="http://schemas.microsoft.com/office/drawing/2014/main" id="{C269A760-A22A-2274-4387-99CC44D8058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6" name="Picture 1792">
              <a:extLst>
                <a:ext uri="{FF2B5EF4-FFF2-40B4-BE49-F238E27FC236}">
                  <a16:creationId xmlns:a16="http://schemas.microsoft.com/office/drawing/2014/main" id="{ED4C9148-6634-2C14-2642-2230BC610D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7" name="Picture 2029">
              <a:extLst>
                <a:ext uri="{FF2B5EF4-FFF2-40B4-BE49-F238E27FC236}">
                  <a16:creationId xmlns:a16="http://schemas.microsoft.com/office/drawing/2014/main" id="{4F365159-EE04-D336-0F70-A5DB06442A1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8" name="Picture 1794">
              <a:extLst>
                <a:ext uri="{FF2B5EF4-FFF2-40B4-BE49-F238E27FC236}">
                  <a16:creationId xmlns:a16="http://schemas.microsoft.com/office/drawing/2014/main" id="{AD3578ED-5B35-EAC3-851F-A9AB8EA49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79" name="Picture 2031">
              <a:extLst>
                <a:ext uri="{FF2B5EF4-FFF2-40B4-BE49-F238E27FC236}">
                  <a16:creationId xmlns:a16="http://schemas.microsoft.com/office/drawing/2014/main" id="{82317A80-FF5D-9426-C149-77F7629BAD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0" name="Picture 2032">
              <a:extLst>
                <a:ext uri="{FF2B5EF4-FFF2-40B4-BE49-F238E27FC236}">
                  <a16:creationId xmlns:a16="http://schemas.microsoft.com/office/drawing/2014/main" id="{30590697-7536-13CE-549B-20A0A56C590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1" name="Picture 1797">
              <a:extLst>
                <a:ext uri="{FF2B5EF4-FFF2-40B4-BE49-F238E27FC236}">
                  <a16:creationId xmlns:a16="http://schemas.microsoft.com/office/drawing/2014/main" id="{0AFDE62A-FEF1-7DB8-EB41-A22C56E9B39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2" name="Picture 1798">
              <a:extLst>
                <a:ext uri="{FF2B5EF4-FFF2-40B4-BE49-F238E27FC236}">
                  <a16:creationId xmlns:a16="http://schemas.microsoft.com/office/drawing/2014/main" id="{74E0EAD3-B150-D842-4E37-4BB83032E3C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3" name="Picture 2035">
              <a:extLst>
                <a:ext uri="{FF2B5EF4-FFF2-40B4-BE49-F238E27FC236}">
                  <a16:creationId xmlns:a16="http://schemas.microsoft.com/office/drawing/2014/main" id="{FE35A255-A5FC-4395-B48E-67EDBC2A5C6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4" name="Picture 2036">
              <a:extLst>
                <a:ext uri="{FF2B5EF4-FFF2-40B4-BE49-F238E27FC236}">
                  <a16:creationId xmlns:a16="http://schemas.microsoft.com/office/drawing/2014/main" id="{B2470E43-5D22-AD8B-0748-3EB3FC91AB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5" name="Picture 1801">
              <a:extLst>
                <a:ext uri="{FF2B5EF4-FFF2-40B4-BE49-F238E27FC236}">
                  <a16:creationId xmlns:a16="http://schemas.microsoft.com/office/drawing/2014/main" id="{4E08166B-0C5A-44BD-63B1-959583D07AD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6" name="Picture 2038">
              <a:extLst>
                <a:ext uri="{FF2B5EF4-FFF2-40B4-BE49-F238E27FC236}">
                  <a16:creationId xmlns:a16="http://schemas.microsoft.com/office/drawing/2014/main" id="{ACC8F1DB-4954-1DF5-93B1-1DF328B382D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7" name="Picture 1803">
              <a:extLst>
                <a:ext uri="{FF2B5EF4-FFF2-40B4-BE49-F238E27FC236}">
                  <a16:creationId xmlns:a16="http://schemas.microsoft.com/office/drawing/2014/main" id="{DB7207CA-AA88-AE66-4800-8B6F0043158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8" name="Picture 1804">
              <a:extLst>
                <a:ext uri="{FF2B5EF4-FFF2-40B4-BE49-F238E27FC236}">
                  <a16:creationId xmlns:a16="http://schemas.microsoft.com/office/drawing/2014/main" id="{28571B30-522A-C958-BEEC-B41E519C107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89" name="Picture 2041">
              <a:extLst>
                <a:ext uri="{FF2B5EF4-FFF2-40B4-BE49-F238E27FC236}">
                  <a16:creationId xmlns:a16="http://schemas.microsoft.com/office/drawing/2014/main" id="{E71B5307-2628-2DF1-F43D-F39D3E0F5C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90" name="Picture 2042">
              <a:extLst>
                <a:ext uri="{FF2B5EF4-FFF2-40B4-BE49-F238E27FC236}">
                  <a16:creationId xmlns:a16="http://schemas.microsoft.com/office/drawing/2014/main" id="{04F4CAEC-C4B6-F6A4-6D9D-4887D450B58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91" name="Picture 2043">
              <a:extLst>
                <a:ext uri="{FF2B5EF4-FFF2-40B4-BE49-F238E27FC236}">
                  <a16:creationId xmlns:a16="http://schemas.microsoft.com/office/drawing/2014/main" id="{44632613-2D0F-8A7D-7CB8-85ACBEA185D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92" name="Picture 2044">
              <a:extLst>
                <a:ext uri="{FF2B5EF4-FFF2-40B4-BE49-F238E27FC236}">
                  <a16:creationId xmlns:a16="http://schemas.microsoft.com/office/drawing/2014/main" id="{D9741091-AB0B-077E-F39A-F518F4470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93" name="Picture 2045">
              <a:extLst>
                <a:ext uri="{FF2B5EF4-FFF2-40B4-BE49-F238E27FC236}">
                  <a16:creationId xmlns:a16="http://schemas.microsoft.com/office/drawing/2014/main" id="{D1DC6A08-8721-5950-E13A-0FDE452EFC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94" name="Picture 2046">
              <a:extLst>
                <a:ext uri="{FF2B5EF4-FFF2-40B4-BE49-F238E27FC236}">
                  <a16:creationId xmlns:a16="http://schemas.microsoft.com/office/drawing/2014/main" id="{21ACC764-9CBB-80DD-6C34-C1DBFD7CE8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4095" name="Picture 2047">
              <a:extLst>
                <a:ext uri="{FF2B5EF4-FFF2-40B4-BE49-F238E27FC236}">
                  <a16:creationId xmlns:a16="http://schemas.microsoft.com/office/drawing/2014/main" id="{D4C30394-1219-448A-3C99-820CE21B3E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0" name="Picture 2048">
              <a:extLst>
                <a:ext uri="{FF2B5EF4-FFF2-40B4-BE49-F238E27FC236}">
                  <a16:creationId xmlns:a16="http://schemas.microsoft.com/office/drawing/2014/main" id="{09A4A136-9659-8E79-9820-E0732B5DA9D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1" name="Picture 2049">
              <a:extLst>
                <a:ext uri="{FF2B5EF4-FFF2-40B4-BE49-F238E27FC236}">
                  <a16:creationId xmlns:a16="http://schemas.microsoft.com/office/drawing/2014/main" id="{6BC193FD-4961-BF17-ADFC-AA8AECB8FA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2" name="Picture 1814">
              <a:extLst>
                <a:ext uri="{FF2B5EF4-FFF2-40B4-BE49-F238E27FC236}">
                  <a16:creationId xmlns:a16="http://schemas.microsoft.com/office/drawing/2014/main" id="{857FCB1F-FC71-69ED-8C4A-DBA64F38AC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3" name="Picture 2051">
              <a:extLst>
                <a:ext uri="{FF2B5EF4-FFF2-40B4-BE49-F238E27FC236}">
                  <a16:creationId xmlns:a16="http://schemas.microsoft.com/office/drawing/2014/main" id="{F42086F2-4B09-355C-394F-3D77DC6C0F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4" name="Picture 2052">
              <a:extLst>
                <a:ext uri="{FF2B5EF4-FFF2-40B4-BE49-F238E27FC236}">
                  <a16:creationId xmlns:a16="http://schemas.microsoft.com/office/drawing/2014/main" id="{4A7F18FD-E32C-E3B5-4446-46E09B70500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5" name="Picture 1817">
              <a:extLst>
                <a:ext uri="{FF2B5EF4-FFF2-40B4-BE49-F238E27FC236}">
                  <a16:creationId xmlns:a16="http://schemas.microsoft.com/office/drawing/2014/main" id="{40F9D4A1-D316-9661-32A6-C30D888ABF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6" name="Picture 2054">
              <a:extLst>
                <a:ext uri="{FF2B5EF4-FFF2-40B4-BE49-F238E27FC236}">
                  <a16:creationId xmlns:a16="http://schemas.microsoft.com/office/drawing/2014/main" id="{28F7D283-B4ED-81D6-AA17-6C57DB8694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7" name="Picture 1819">
              <a:extLst>
                <a:ext uri="{FF2B5EF4-FFF2-40B4-BE49-F238E27FC236}">
                  <a16:creationId xmlns:a16="http://schemas.microsoft.com/office/drawing/2014/main" id="{E5897B17-1878-D68C-5937-3F267CBB5C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8" name="Picture 1820">
              <a:extLst>
                <a:ext uri="{FF2B5EF4-FFF2-40B4-BE49-F238E27FC236}">
                  <a16:creationId xmlns:a16="http://schemas.microsoft.com/office/drawing/2014/main" id="{3B324C0C-D410-08A8-4148-3E42CD4139C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29" name="Picture 2057">
              <a:extLst>
                <a:ext uri="{FF2B5EF4-FFF2-40B4-BE49-F238E27FC236}">
                  <a16:creationId xmlns:a16="http://schemas.microsoft.com/office/drawing/2014/main" id="{DD144CF2-851F-F503-753A-FB07E5F02B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0" name="Picture 2058">
              <a:extLst>
                <a:ext uri="{FF2B5EF4-FFF2-40B4-BE49-F238E27FC236}">
                  <a16:creationId xmlns:a16="http://schemas.microsoft.com/office/drawing/2014/main" id="{0C63827A-8FC3-E88D-815D-52B7B1C55A3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1" name="Picture 1823">
              <a:extLst>
                <a:ext uri="{FF2B5EF4-FFF2-40B4-BE49-F238E27FC236}">
                  <a16:creationId xmlns:a16="http://schemas.microsoft.com/office/drawing/2014/main" id="{958D1636-0D3C-2376-482E-56C575B479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2" name="Picture 1824">
              <a:extLst>
                <a:ext uri="{FF2B5EF4-FFF2-40B4-BE49-F238E27FC236}">
                  <a16:creationId xmlns:a16="http://schemas.microsoft.com/office/drawing/2014/main" id="{C040E498-9E58-F0A3-781A-BEE383FFAF3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3" name="Picture 2061">
              <a:extLst>
                <a:ext uri="{FF2B5EF4-FFF2-40B4-BE49-F238E27FC236}">
                  <a16:creationId xmlns:a16="http://schemas.microsoft.com/office/drawing/2014/main" id="{036D9138-6803-F11F-2DF7-A2F144FAE8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4" name="Picture 1826">
              <a:extLst>
                <a:ext uri="{FF2B5EF4-FFF2-40B4-BE49-F238E27FC236}">
                  <a16:creationId xmlns:a16="http://schemas.microsoft.com/office/drawing/2014/main" id="{33CEFC1B-8E58-0058-0D1A-66C3E6EB50A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5" name="Picture 2063">
              <a:extLst>
                <a:ext uri="{FF2B5EF4-FFF2-40B4-BE49-F238E27FC236}">
                  <a16:creationId xmlns:a16="http://schemas.microsoft.com/office/drawing/2014/main" id="{06516505-6723-8811-C4BC-0B3A5C057E2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6" name="Picture 2064">
              <a:extLst>
                <a:ext uri="{FF2B5EF4-FFF2-40B4-BE49-F238E27FC236}">
                  <a16:creationId xmlns:a16="http://schemas.microsoft.com/office/drawing/2014/main" id="{D271696F-22E6-7EAA-621D-1751FA5B0A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7" name="Picture 1829">
              <a:extLst>
                <a:ext uri="{FF2B5EF4-FFF2-40B4-BE49-F238E27FC236}">
                  <a16:creationId xmlns:a16="http://schemas.microsoft.com/office/drawing/2014/main" id="{016BF812-855B-1CA0-A9DE-18582F053D0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8" name="Picture 1830">
              <a:extLst>
                <a:ext uri="{FF2B5EF4-FFF2-40B4-BE49-F238E27FC236}">
                  <a16:creationId xmlns:a16="http://schemas.microsoft.com/office/drawing/2014/main" id="{214BD888-E6F7-16A3-4B18-845489C785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39" name="Picture 1831">
              <a:extLst>
                <a:ext uri="{FF2B5EF4-FFF2-40B4-BE49-F238E27FC236}">
                  <a16:creationId xmlns:a16="http://schemas.microsoft.com/office/drawing/2014/main" id="{192AD20A-90E0-5837-F713-E8D38E147BB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0" name="Picture 1832">
              <a:extLst>
                <a:ext uri="{FF2B5EF4-FFF2-40B4-BE49-F238E27FC236}">
                  <a16:creationId xmlns:a16="http://schemas.microsoft.com/office/drawing/2014/main" id="{23B0C817-DC39-1E64-E78F-AAC71B7B1B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1" name="Picture 1833">
              <a:extLst>
                <a:ext uri="{FF2B5EF4-FFF2-40B4-BE49-F238E27FC236}">
                  <a16:creationId xmlns:a16="http://schemas.microsoft.com/office/drawing/2014/main" id="{CB6F19DE-62E1-36EB-C391-27A87E8D1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2" name="Picture 1834">
              <a:extLst>
                <a:ext uri="{FF2B5EF4-FFF2-40B4-BE49-F238E27FC236}">
                  <a16:creationId xmlns:a16="http://schemas.microsoft.com/office/drawing/2014/main" id="{F3368256-0C3E-F5F4-41E7-18FEBD16BB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3" name="Picture 1835">
              <a:extLst>
                <a:ext uri="{FF2B5EF4-FFF2-40B4-BE49-F238E27FC236}">
                  <a16:creationId xmlns:a16="http://schemas.microsoft.com/office/drawing/2014/main" id="{956A5B68-748A-CBFC-A550-475817A5B02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4" name="Picture 1836">
              <a:extLst>
                <a:ext uri="{FF2B5EF4-FFF2-40B4-BE49-F238E27FC236}">
                  <a16:creationId xmlns:a16="http://schemas.microsoft.com/office/drawing/2014/main" id="{83C304AC-29B5-6454-1AE5-2187EFF1E86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5" name="Picture 1837">
              <a:extLst>
                <a:ext uri="{FF2B5EF4-FFF2-40B4-BE49-F238E27FC236}">
                  <a16:creationId xmlns:a16="http://schemas.microsoft.com/office/drawing/2014/main" id="{C42ECCB7-5DB2-C00F-B2F8-634974992F4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6" name="Picture 1838">
              <a:extLst>
                <a:ext uri="{FF2B5EF4-FFF2-40B4-BE49-F238E27FC236}">
                  <a16:creationId xmlns:a16="http://schemas.microsoft.com/office/drawing/2014/main" id="{B6C30C36-9B90-EB95-6189-7A932AEE97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7" name="Picture 1839">
              <a:extLst>
                <a:ext uri="{FF2B5EF4-FFF2-40B4-BE49-F238E27FC236}">
                  <a16:creationId xmlns:a16="http://schemas.microsoft.com/office/drawing/2014/main" id="{A43A3157-C45C-EE2C-0478-E172B09BE4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8" name="Picture 1840">
              <a:extLst>
                <a:ext uri="{FF2B5EF4-FFF2-40B4-BE49-F238E27FC236}">
                  <a16:creationId xmlns:a16="http://schemas.microsoft.com/office/drawing/2014/main" id="{8A4394E2-C622-258C-44B5-4CA031BAEFF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49" name="Picture 1841">
              <a:extLst>
                <a:ext uri="{FF2B5EF4-FFF2-40B4-BE49-F238E27FC236}">
                  <a16:creationId xmlns:a16="http://schemas.microsoft.com/office/drawing/2014/main" id="{48779ABE-F043-AA43-4620-4220D01875A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0" name="Picture 1842">
              <a:extLst>
                <a:ext uri="{FF2B5EF4-FFF2-40B4-BE49-F238E27FC236}">
                  <a16:creationId xmlns:a16="http://schemas.microsoft.com/office/drawing/2014/main" id="{D76381B7-3C0D-8C73-6525-99AE86502E4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1" name="Picture 1843">
              <a:extLst>
                <a:ext uri="{FF2B5EF4-FFF2-40B4-BE49-F238E27FC236}">
                  <a16:creationId xmlns:a16="http://schemas.microsoft.com/office/drawing/2014/main" id="{77AAFE75-C70B-A031-ACD9-337B65D4B47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2" name="Picture 1844">
              <a:extLst>
                <a:ext uri="{FF2B5EF4-FFF2-40B4-BE49-F238E27FC236}">
                  <a16:creationId xmlns:a16="http://schemas.microsoft.com/office/drawing/2014/main" id="{57DBE9AE-8836-F3D2-2AF6-4FC3159F0D1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3" name="Picture 1845">
              <a:extLst>
                <a:ext uri="{FF2B5EF4-FFF2-40B4-BE49-F238E27FC236}">
                  <a16:creationId xmlns:a16="http://schemas.microsoft.com/office/drawing/2014/main" id="{D9732B09-0358-ED85-8BE4-1D6F4539C01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4" name="Picture 1846">
              <a:extLst>
                <a:ext uri="{FF2B5EF4-FFF2-40B4-BE49-F238E27FC236}">
                  <a16:creationId xmlns:a16="http://schemas.microsoft.com/office/drawing/2014/main" id="{484AA5BD-76FA-640B-9971-1A45118FD5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5" name="Picture 1847">
              <a:extLst>
                <a:ext uri="{FF2B5EF4-FFF2-40B4-BE49-F238E27FC236}">
                  <a16:creationId xmlns:a16="http://schemas.microsoft.com/office/drawing/2014/main" id="{BD421A69-7D94-B4CC-847C-6B8A09DD36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6" name="Picture 1848">
              <a:extLst>
                <a:ext uri="{FF2B5EF4-FFF2-40B4-BE49-F238E27FC236}">
                  <a16:creationId xmlns:a16="http://schemas.microsoft.com/office/drawing/2014/main" id="{832B6078-D143-FE6A-9996-313AA552E6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7" name="Picture 1849">
              <a:extLst>
                <a:ext uri="{FF2B5EF4-FFF2-40B4-BE49-F238E27FC236}">
                  <a16:creationId xmlns:a16="http://schemas.microsoft.com/office/drawing/2014/main" id="{B89441CA-8182-D98D-3CD6-1268BBF83C6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8" name="Picture 1850">
              <a:extLst>
                <a:ext uri="{FF2B5EF4-FFF2-40B4-BE49-F238E27FC236}">
                  <a16:creationId xmlns:a16="http://schemas.microsoft.com/office/drawing/2014/main" id="{315A1B96-63C9-EB66-8DCE-FAB9C78BFC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7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59" name="Picture 1851">
              <a:extLst>
                <a:ext uri="{FF2B5EF4-FFF2-40B4-BE49-F238E27FC236}">
                  <a16:creationId xmlns:a16="http://schemas.microsoft.com/office/drawing/2014/main" id="{6C3EFE8A-B5D9-184B-FEE5-D3083BA5F9D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0" name="Picture 1852">
              <a:extLst>
                <a:ext uri="{FF2B5EF4-FFF2-40B4-BE49-F238E27FC236}">
                  <a16:creationId xmlns:a16="http://schemas.microsoft.com/office/drawing/2014/main" id="{654604F0-161D-E577-05BA-C842A2EC59D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1" name="Picture 1853">
              <a:extLst>
                <a:ext uri="{FF2B5EF4-FFF2-40B4-BE49-F238E27FC236}">
                  <a16:creationId xmlns:a16="http://schemas.microsoft.com/office/drawing/2014/main" id="{B98E92B4-7F05-B398-9D9B-561FE70CAB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2" name="Picture 1854">
              <a:extLst>
                <a:ext uri="{FF2B5EF4-FFF2-40B4-BE49-F238E27FC236}">
                  <a16:creationId xmlns:a16="http://schemas.microsoft.com/office/drawing/2014/main" id="{F46CDF17-75E8-5DBF-B740-2B699347BD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3" name="Picture 1855">
              <a:extLst>
                <a:ext uri="{FF2B5EF4-FFF2-40B4-BE49-F238E27FC236}">
                  <a16:creationId xmlns:a16="http://schemas.microsoft.com/office/drawing/2014/main" id="{CD32E72B-C4EC-4F19-CDC3-97918CD025F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4" name="Picture 1856">
              <a:extLst>
                <a:ext uri="{FF2B5EF4-FFF2-40B4-BE49-F238E27FC236}">
                  <a16:creationId xmlns:a16="http://schemas.microsoft.com/office/drawing/2014/main" id="{65FFEB49-65ED-7292-2222-A8D63CED60F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5" name="Picture 1857">
              <a:extLst>
                <a:ext uri="{FF2B5EF4-FFF2-40B4-BE49-F238E27FC236}">
                  <a16:creationId xmlns:a16="http://schemas.microsoft.com/office/drawing/2014/main" id="{39FFC662-37CF-3393-7330-351AF6C27A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6" name="Picture 1858">
              <a:extLst>
                <a:ext uri="{FF2B5EF4-FFF2-40B4-BE49-F238E27FC236}">
                  <a16:creationId xmlns:a16="http://schemas.microsoft.com/office/drawing/2014/main" id="{F64DB98F-2704-4D02-0F84-E12428D745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7" name="Picture 1859">
              <a:extLst>
                <a:ext uri="{FF2B5EF4-FFF2-40B4-BE49-F238E27FC236}">
                  <a16:creationId xmlns:a16="http://schemas.microsoft.com/office/drawing/2014/main" id="{4426DEA3-F59B-2745-5189-D81BB9FA30A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8" name="Picture 1860">
              <a:extLst>
                <a:ext uri="{FF2B5EF4-FFF2-40B4-BE49-F238E27FC236}">
                  <a16:creationId xmlns:a16="http://schemas.microsoft.com/office/drawing/2014/main" id="{6DD6AFD1-069F-1883-F8EA-DEDF847A1A5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8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69" name="Picture 1861">
              <a:extLst>
                <a:ext uri="{FF2B5EF4-FFF2-40B4-BE49-F238E27FC236}">
                  <a16:creationId xmlns:a16="http://schemas.microsoft.com/office/drawing/2014/main" id="{C19232E8-3BE8-4D26-86FF-6AA9BD5B604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0" name="Picture 1862">
              <a:extLst>
                <a:ext uri="{FF2B5EF4-FFF2-40B4-BE49-F238E27FC236}">
                  <a16:creationId xmlns:a16="http://schemas.microsoft.com/office/drawing/2014/main" id="{38BB7B90-2EC3-1693-F321-8DB8E802FE6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1" name="Picture 1863">
              <a:extLst>
                <a:ext uri="{FF2B5EF4-FFF2-40B4-BE49-F238E27FC236}">
                  <a16:creationId xmlns:a16="http://schemas.microsoft.com/office/drawing/2014/main" id="{302D6BDE-05F8-0A88-1B9A-4D4F710883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2" name="Picture 1864">
              <a:extLst>
                <a:ext uri="{FF2B5EF4-FFF2-40B4-BE49-F238E27FC236}">
                  <a16:creationId xmlns:a16="http://schemas.microsoft.com/office/drawing/2014/main" id="{318F2613-9A18-C005-3BCA-CB5471B4BF6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3" name="Picture 1865">
              <a:extLst>
                <a:ext uri="{FF2B5EF4-FFF2-40B4-BE49-F238E27FC236}">
                  <a16:creationId xmlns:a16="http://schemas.microsoft.com/office/drawing/2014/main" id="{0876A6F8-8597-450B-CB05-E5BC52B74E1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4" name="Picture 1866">
              <a:extLst>
                <a:ext uri="{FF2B5EF4-FFF2-40B4-BE49-F238E27FC236}">
                  <a16:creationId xmlns:a16="http://schemas.microsoft.com/office/drawing/2014/main" id="{6ED8E33C-E77D-9B11-476B-D58922DB5EC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5" name="Picture 1867">
              <a:extLst>
                <a:ext uri="{FF2B5EF4-FFF2-40B4-BE49-F238E27FC236}">
                  <a16:creationId xmlns:a16="http://schemas.microsoft.com/office/drawing/2014/main" id="{36ADB60D-EEBC-16D6-3A10-00F8DAAAFCD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6" name="Picture 1868">
              <a:extLst>
                <a:ext uri="{FF2B5EF4-FFF2-40B4-BE49-F238E27FC236}">
                  <a16:creationId xmlns:a16="http://schemas.microsoft.com/office/drawing/2014/main" id="{3DF8180B-412D-96BA-4EB2-19662B07816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7" name="Picture 1869">
              <a:extLst>
                <a:ext uri="{FF2B5EF4-FFF2-40B4-BE49-F238E27FC236}">
                  <a16:creationId xmlns:a16="http://schemas.microsoft.com/office/drawing/2014/main" id="{0C447F9B-7BB4-7998-B85D-B67BD9CCAF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8" name="Picture 1870">
              <a:extLst>
                <a:ext uri="{FF2B5EF4-FFF2-40B4-BE49-F238E27FC236}">
                  <a16:creationId xmlns:a16="http://schemas.microsoft.com/office/drawing/2014/main" id="{AA45E7AE-2457-8435-2E67-20530B20FFD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09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79" name="Picture 1871">
              <a:extLst>
                <a:ext uri="{FF2B5EF4-FFF2-40B4-BE49-F238E27FC236}">
                  <a16:creationId xmlns:a16="http://schemas.microsoft.com/office/drawing/2014/main" id="{D5EA52F6-63B4-D03D-3563-290901F841F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0" name="Picture 1872">
              <a:extLst>
                <a:ext uri="{FF2B5EF4-FFF2-40B4-BE49-F238E27FC236}">
                  <a16:creationId xmlns:a16="http://schemas.microsoft.com/office/drawing/2014/main" id="{B96A7BC7-B2EF-92CF-074F-A67C00BB08B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1" name="Picture 1873">
              <a:extLst>
                <a:ext uri="{FF2B5EF4-FFF2-40B4-BE49-F238E27FC236}">
                  <a16:creationId xmlns:a16="http://schemas.microsoft.com/office/drawing/2014/main" id="{311030B2-ACD0-D9BB-FBCD-FCFADD56D4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2" name="Picture 1874">
              <a:extLst>
                <a:ext uri="{FF2B5EF4-FFF2-40B4-BE49-F238E27FC236}">
                  <a16:creationId xmlns:a16="http://schemas.microsoft.com/office/drawing/2014/main" id="{C45170E3-8658-3942-609B-871B8DBA622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3" name="Picture 1875">
              <a:extLst>
                <a:ext uri="{FF2B5EF4-FFF2-40B4-BE49-F238E27FC236}">
                  <a16:creationId xmlns:a16="http://schemas.microsoft.com/office/drawing/2014/main" id="{962FEA5D-7603-2E34-F701-856B41995AE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4" name="Picture 1876">
              <a:extLst>
                <a:ext uri="{FF2B5EF4-FFF2-40B4-BE49-F238E27FC236}">
                  <a16:creationId xmlns:a16="http://schemas.microsoft.com/office/drawing/2014/main" id="{4D8BE303-CACB-1551-DCFE-A032AB28033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5" name="Picture 1877">
              <a:extLst>
                <a:ext uri="{FF2B5EF4-FFF2-40B4-BE49-F238E27FC236}">
                  <a16:creationId xmlns:a16="http://schemas.microsoft.com/office/drawing/2014/main" id="{D6C1E1FB-5E3D-1B61-1A69-726A3B01B0A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6" name="Picture 1878">
              <a:extLst>
                <a:ext uri="{FF2B5EF4-FFF2-40B4-BE49-F238E27FC236}">
                  <a16:creationId xmlns:a16="http://schemas.microsoft.com/office/drawing/2014/main" id="{68C7EBAF-D4CE-BAC3-1647-73C4CBD60C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7" name="Picture 1879">
              <a:extLst>
                <a:ext uri="{FF2B5EF4-FFF2-40B4-BE49-F238E27FC236}">
                  <a16:creationId xmlns:a16="http://schemas.microsoft.com/office/drawing/2014/main" id="{EF8261C6-3AAE-8F91-5716-1CC9C2B0376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8" name="Picture 1880">
              <a:extLst>
                <a:ext uri="{FF2B5EF4-FFF2-40B4-BE49-F238E27FC236}">
                  <a16:creationId xmlns:a16="http://schemas.microsoft.com/office/drawing/2014/main" id="{1451EBBF-7BB3-1AA3-B68D-9EE6593D94B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0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89" name="Picture 1881">
              <a:extLst>
                <a:ext uri="{FF2B5EF4-FFF2-40B4-BE49-F238E27FC236}">
                  <a16:creationId xmlns:a16="http://schemas.microsoft.com/office/drawing/2014/main" id="{154FAC3B-E768-ED13-53AB-E089AC2703E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90" name="Picture 1882">
              <a:extLst>
                <a:ext uri="{FF2B5EF4-FFF2-40B4-BE49-F238E27FC236}">
                  <a16:creationId xmlns:a16="http://schemas.microsoft.com/office/drawing/2014/main" id="{E6C6F53F-FB6D-FA0A-87E1-0C13CD705AB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91" name="Picture 1883">
              <a:extLst>
                <a:ext uri="{FF2B5EF4-FFF2-40B4-BE49-F238E27FC236}">
                  <a16:creationId xmlns:a16="http://schemas.microsoft.com/office/drawing/2014/main" id="{9A267447-3D3E-655A-879E-362430F72BB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92" name="Picture 1884">
              <a:extLst>
                <a:ext uri="{FF2B5EF4-FFF2-40B4-BE49-F238E27FC236}">
                  <a16:creationId xmlns:a16="http://schemas.microsoft.com/office/drawing/2014/main" id="{45D04CFE-4DD6-49EA-5834-B06BE6F38F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5193" name="Picture 1885">
              <a:extLst>
                <a:ext uri="{FF2B5EF4-FFF2-40B4-BE49-F238E27FC236}">
                  <a16:creationId xmlns:a16="http://schemas.microsoft.com/office/drawing/2014/main" id="{34FDC31D-75A3-9799-7F5C-E395BAB0240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17" name="図 46">
              <a:extLst>
                <a:ext uri="{FF2B5EF4-FFF2-40B4-BE49-F238E27FC236}">
                  <a16:creationId xmlns:a16="http://schemas.microsoft.com/office/drawing/2014/main" id="{37F10905-E162-2273-9AD8-C5A8E17EB4F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18" name="Picture 5598">
              <a:extLst>
                <a:ext uri="{FF2B5EF4-FFF2-40B4-BE49-F238E27FC236}">
                  <a16:creationId xmlns:a16="http://schemas.microsoft.com/office/drawing/2014/main" id="{4CD9ED88-DC84-98BA-0AB0-13F40B93733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19" name="Picture 5599">
              <a:extLst>
                <a:ext uri="{FF2B5EF4-FFF2-40B4-BE49-F238E27FC236}">
                  <a16:creationId xmlns:a16="http://schemas.microsoft.com/office/drawing/2014/main" id="{6D356682-02CD-01FC-0962-9387FA1DD81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0" name="Picture 1151">
              <a:extLst>
                <a:ext uri="{FF2B5EF4-FFF2-40B4-BE49-F238E27FC236}">
                  <a16:creationId xmlns:a16="http://schemas.microsoft.com/office/drawing/2014/main" id="{18655841-535F-148F-211D-1E17032CCD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1" name="Picture 5601">
              <a:extLst>
                <a:ext uri="{FF2B5EF4-FFF2-40B4-BE49-F238E27FC236}">
                  <a16:creationId xmlns:a16="http://schemas.microsoft.com/office/drawing/2014/main" id="{06FA6431-9906-1168-13FA-2364A0DABEF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2" name="Picture 1217">
              <a:extLst>
                <a:ext uri="{FF2B5EF4-FFF2-40B4-BE49-F238E27FC236}">
                  <a16:creationId xmlns:a16="http://schemas.microsoft.com/office/drawing/2014/main" id="{22A45C48-CADC-512B-9338-86F491CD215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3" name="Picture 1218">
              <a:extLst>
                <a:ext uri="{FF2B5EF4-FFF2-40B4-BE49-F238E27FC236}">
                  <a16:creationId xmlns:a16="http://schemas.microsoft.com/office/drawing/2014/main" id="{3D6A3295-E2A5-D4DC-59C4-421B2F5C99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4" name="Picture 5604">
              <a:extLst>
                <a:ext uri="{FF2B5EF4-FFF2-40B4-BE49-F238E27FC236}">
                  <a16:creationId xmlns:a16="http://schemas.microsoft.com/office/drawing/2014/main" id="{EC47B55E-138E-86DF-3028-808B10C1D5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5" name="Picture 5605">
              <a:extLst>
                <a:ext uri="{FF2B5EF4-FFF2-40B4-BE49-F238E27FC236}">
                  <a16:creationId xmlns:a16="http://schemas.microsoft.com/office/drawing/2014/main" id="{7EF142B5-FE94-63A9-E1F8-E4E5BAE21F2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6" name="Picture 1233">
              <a:extLst>
                <a:ext uri="{FF2B5EF4-FFF2-40B4-BE49-F238E27FC236}">
                  <a16:creationId xmlns:a16="http://schemas.microsoft.com/office/drawing/2014/main" id="{89C83B80-BC8E-F767-B3E5-1C8C760553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7" name="Picture 1234">
              <a:extLst>
                <a:ext uri="{FF2B5EF4-FFF2-40B4-BE49-F238E27FC236}">
                  <a16:creationId xmlns:a16="http://schemas.microsoft.com/office/drawing/2014/main" id="{59B61332-EC81-3670-4743-F87C16690C3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8" name="Picture 5608">
              <a:extLst>
                <a:ext uri="{FF2B5EF4-FFF2-40B4-BE49-F238E27FC236}">
                  <a16:creationId xmlns:a16="http://schemas.microsoft.com/office/drawing/2014/main" id="{26105D51-8C9C-69E2-F7AC-0DD6828C882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29" name="Picture 1236">
              <a:extLst>
                <a:ext uri="{FF2B5EF4-FFF2-40B4-BE49-F238E27FC236}">
                  <a16:creationId xmlns:a16="http://schemas.microsoft.com/office/drawing/2014/main" id="{0FF20178-F77D-7C9C-85C2-4FC73B4C237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0" name="Picture 5610">
              <a:extLst>
                <a:ext uri="{FF2B5EF4-FFF2-40B4-BE49-F238E27FC236}">
                  <a16:creationId xmlns:a16="http://schemas.microsoft.com/office/drawing/2014/main" id="{E172CA3A-56DA-62C5-5831-6A506FB792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1" name="Picture 5611">
              <a:extLst>
                <a:ext uri="{FF2B5EF4-FFF2-40B4-BE49-F238E27FC236}">
                  <a16:creationId xmlns:a16="http://schemas.microsoft.com/office/drawing/2014/main" id="{D2268559-356A-54E4-E2AC-EA1DCDCDB65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2" name="Picture 1239">
              <a:extLst>
                <a:ext uri="{FF2B5EF4-FFF2-40B4-BE49-F238E27FC236}">
                  <a16:creationId xmlns:a16="http://schemas.microsoft.com/office/drawing/2014/main" id="{437D8DC5-A8EB-711B-2EA1-40F1A4B0BFA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3" name="Picture 1241">
              <a:extLst>
                <a:ext uri="{FF2B5EF4-FFF2-40B4-BE49-F238E27FC236}">
                  <a16:creationId xmlns:a16="http://schemas.microsoft.com/office/drawing/2014/main" id="{0E421785-22FF-D7FB-5DAA-8DBD3E55E47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4" name="Picture 1242">
              <a:extLst>
                <a:ext uri="{FF2B5EF4-FFF2-40B4-BE49-F238E27FC236}">
                  <a16:creationId xmlns:a16="http://schemas.microsoft.com/office/drawing/2014/main" id="{B8A4A72F-5C41-62B2-213A-85E024259A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5" name="Picture 1243">
              <a:extLst>
                <a:ext uri="{FF2B5EF4-FFF2-40B4-BE49-F238E27FC236}">
                  <a16:creationId xmlns:a16="http://schemas.microsoft.com/office/drawing/2014/main" id="{BD58A771-8882-3A6F-6CA0-B57D8DC9F85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6" name="Picture 1244">
              <a:extLst>
                <a:ext uri="{FF2B5EF4-FFF2-40B4-BE49-F238E27FC236}">
                  <a16:creationId xmlns:a16="http://schemas.microsoft.com/office/drawing/2014/main" id="{E9180D1F-E9D1-F303-4D0E-235CE2E7F0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7" name="Picture 1245">
              <a:extLst>
                <a:ext uri="{FF2B5EF4-FFF2-40B4-BE49-F238E27FC236}">
                  <a16:creationId xmlns:a16="http://schemas.microsoft.com/office/drawing/2014/main" id="{91B7C378-45D1-D3A0-C1E4-8DA4F9DDFB5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8" name="Picture 1246">
              <a:extLst>
                <a:ext uri="{FF2B5EF4-FFF2-40B4-BE49-F238E27FC236}">
                  <a16:creationId xmlns:a16="http://schemas.microsoft.com/office/drawing/2014/main" id="{F2D3B562-C2CD-C6B9-E85B-F48A093ADD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39" name="Picture 1247">
              <a:extLst>
                <a:ext uri="{FF2B5EF4-FFF2-40B4-BE49-F238E27FC236}">
                  <a16:creationId xmlns:a16="http://schemas.microsoft.com/office/drawing/2014/main" id="{0994A101-0A57-1DB3-1EF7-FC3E90C4F22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0" name="Picture 1248">
              <a:extLst>
                <a:ext uri="{FF2B5EF4-FFF2-40B4-BE49-F238E27FC236}">
                  <a16:creationId xmlns:a16="http://schemas.microsoft.com/office/drawing/2014/main" id="{1E73283B-B91E-A47D-2943-095A5792C1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1" name="Picture 5621">
              <a:extLst>
                <a:ext uri="{FF2B5EF4-FFF2-40B4-BE49-F238E27FC236}">
                  <a16:creationId xmlns:a16="http://schemas.microsoft.com/office/drawing/2014/main" id="{7DEE7D83-5DCF-051C-0F83-E69F16BB9B3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2" name="Picture 1354">
              <a:extLst>
                <a:ext uri="{FF2B5EF4-FFF2-40B4-BE49-F238E27FC236}">
                  <a16:creationId xmlns:a16="http://schemas.microsoft.com/office/drawing/2014/main" id="{FD3D9EC2-F4AB-4DCD-5D8E-F47D61FFA0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3" name="Picture 1355">
              <a:extLst>
                <a:ext uri="{FF2B5EF4-FFF2-40B4-BE49-F238E27FC236}">
                  <a16:creationId xmlns:a16="http://schemas.microsoft.com/office/drawing/2014/main" id="{6718C8EB-7FD5-EFD7-894B-357F94E2CE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4" name="Picture 5624">
              <a:extLst>
                <a:ext uri="{FF2B5EF4-FFF2-40B4-BE49-F238E27FC236}">
                  <a16:creationId xmlns:a16="http://schemas.microsoft.com/office/drawing/2014/main" id="{1EBD2EE6-627D-EE2A-D0BC-DD9397FCCD2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5" name="Picture 1357">
              <a:extLst>
                <a:ext uri="{FF2B5EF4-FFF2-40B4-BE49-F238E27FC236}">
                  <a16:creationId xmlns:a16="http://schemas.microsoft.com/office/drawing/2014/main" id="{133F8FCE-64B9-F818-9690-AFD22DBC7C6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6" name="Picture 5626">
              <a:extLst>
                <a:ext uri="{FF2B5EF4-FFF2-40B4-BE49-F238E27FC236}">
                  <a16:creationId xmlns:a16="http://schemas.microsoft.com/office/drawing/2014/main" id="{982FB546-B685-1908-D856-4381B91D230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7" name="Picture 5627">
              <a:extLst>
                <a:ext uri="{FF2B5EF4-FFF2-40B4-BE49-F238E27FC236}">
                  <a16:creationId xmlns:a16="http://schemas.microsoft.com/office/drawing/2014/main" id="{1D57D18C-FF33-173D-422F-72A7FC2AC8B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8" name="Picture 1360">
              <a:extLst>
                <a:ext uri="{FF2B5EF4-FFF2-40B4-BE49-F238E27FC236}">
                  <a16:creationId xmlns:a16="http://schemas.microsoft.com/office/drawing/2014/main" id="{0F67F22A-51C6-E0A6-7911-CFDE199D3BA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49" name="Picture 1361">
              <a:extLst>
                <a:ext uri="{FF2B5EF4-FFF2-40B4-BE49-F238E27FC236}">
                  <a16:creationId xmlns:a16="http://schemas.microsoft.com/office/drawing/2014/main" id="{8C1C2471-2154-8871-7A6D-BE3B4C89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0" name="Picture 5630">
              <a:extLst>
                <a:ext uri="{FF2B5EF4-FFF2-40B4-BE49-F238E27FC236}">
                  <a16:creationId xmlns:a16="http://schemas.microsoft.com/office/drawing/2014/main" id="{75BE8624-119C-C65D-C789-DE6E2898727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1" name="Picture 5631">
              <a:extLst>
                <a:ext uri="{FF2B5EF4-FFF2-40B4-BE49-F238E27FC236}">
                  <a16:creationId xmlns:a16="http://schemas.microsoft.com/office/drawing/2014/main" id="{90A8F309-16EE-1321-82BA-1A10180BC42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2" name="Picture 1364">
              <a:extLst>
                <a:ext uri="{FF2B5EF4-FFF2-40B4-BE49-F238E27FC236}">
                  <a16:creationId xmlns:a16="http://schemas.microsoft.com/office/drawing/2014/main" id="{32D29AED-17E8-9520-1A91-ABF65CDC9C6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3" name="Picture 5633">
              <a:extLst>
                <a:ext uri="{FF2B5EF4-FFF2-40B4-BE49-F238E27FC236}">
                  <a16:creationId xmlns:a16="http://schemas.microsoft.com/office/drawing/2014/main" id="{A799BBAA-47DC-9342-EE43-C6CC79D38B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4" name="Picture 1366">
              <a:extLst>
                <a:ext uri="{FF2B5EF4-FFF2-40B4-BE49-F238E27FC236}">
                  <a16:creationId xmlns:a16="http://schemas.microsoft.com/office/drawing/2014/main" id="{146A9EBB-491E-21E0-3969-ECCAF99B15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5" name="Picture 1367">
              <a:extLst>
                <a:ext uri="{FF2B5EF4-FFF2-40B4-BE49-F238E27FC236}">
                  <a16:creationId xmlns:a16="http://schemas.microsoft.com/office/drawing/2014/main" id="{6045710B-8754-9E92-05F5-347D9268057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6" name="Picture 5636">
              <a:extLst>
                <a:ext uri="{FF2B5EF4-FFF2-40B4-BE49-F238E27FC236}">
                  <a16:creationId xmlns:a16="http://schemas.microsoft.com/office/drawing/2014/main" id="{08AABF99-0AED-E76E-D57F-BF5625CED40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7" name="Picture 5637">
              <a:extLst>
                <a:ext uri="{FF2B5EF4-FFF2-40B4-BE49-F238E27FC236}">
                  <a16:creationId xmlns:a16="http://schemas.microsoft.com/office/drawing/2014/main" id="{A362C267-C3D5-B671-A8DD-66FC818A6C4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8" name="Picture 5638">
              <a:extLst>
                <a:ext uri="{FF2B5EF4-FFF2-40B4-BE49-F238E27FC236}">
                  <a16:creationId xmlns:a16="http://schemas.microsoft.com/office/drawing/2014/main" id="{E091EEE3-A2C3-C811-5D2B-641779FF4F6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59" name="Picture 5639">
              <a:extLst>
                <a:ext uri="{FF2B5EF4-FFF2-40B4-BE49-F238E27FC236}">
                  <a16:creationId xmlns:a16="http://schemas.microsoft.com/office/drawing/2014/main" id="{B27C23F3-0822-A3D9-2A54-A5BCD4F9BF3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0" name="Picture 5640">
              <a:extLst>
                <a:ext uri="{FF2B5EF4-FFF2-40B4-BE49-F238E27FC236}">
                  <a16:creationId xmlns:a16="http://schemas.microsoft.com/office/drawing/2014/main" id="{A5C99E2D-6BDB-45DB-17C0-728ADB769B2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1" name="Picture 5641">
              <a:extLst>
                <a:ext uri="{FF2B5EF4-FFF2-40B4-BE49-F238E27FC236}">
                  <a16:creationId xmlns:a16="http://schemas.microsoft.com/office/drawing/2014/main" id="{E531245B-4BDE-D17A-DD40-5449786E7D6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2" name="Picture 5642">
              <a:extLst>
                <a:ext uri="{FF2B5EF4-FFF2-40B4-BE49-F238E27FC236}">
                  <a16:creationId xmlns:a16="http://schemas.microsoft.com/office/drawing/2014/main" id="{B4C917F5-EB75-8004-074A-51CFC4C2E3A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3" name="Picture 5643">
              <a:extLst>
                <a:ext uri="{FF2B5EF4-FFF2-40B4-BE49-F238E27FC236}">
                  <a16:creationId xmlns:a16="http://schemas.microsoft.com/office/drawing/2014/main" id="{58307FF6-2087-AEC5-23F8-C124380A41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4" name="Picture 5644">
              <a:extLst>
                <a:ext uri="{FF2B5EF4-FFF2-40B4-BE49-F238E27FC236}">
                  <a16:creationId xmlns:a16="http://schemas.microsoft.com/office/drawing/2014/main" id="{B305FCEB-4203-BFF7-1977-0CF5933D16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5" name="Picture 5645">
              <a:extLst>
                <a:ext uri="{FF2B5EF4-FFF2-40B4-BE49-F238E27FC236}">
                  <a16:creationId xmlns:a16="http://schemas.microsoft.com/office/drawing/2014/main" id="{F432D542-DACA-9C0E-F9DA-C8F8F21755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6" name="Picture 1791">
              <a:extLst>
                <a:ext uri="{FF2B5EF4-FFF2-40B4-BE49-F238E27FC236}">
                  <a16:creationId xmlns:a16="http://schemas.microsoft.com/office/drawing/2014/main" id="{426A7E27-D4C0-BF92-9935-062CA9EB029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7" name="Picture 1792">
              <a:extLst>
                <a:ext uri="{FF2B5EF4-FFF2-40B4-BE49-F238E27FC236}">
                  <a16:creationId xmlns:a16="http://schemas.microsoft.com/office/drawing/2014/main" id="{DE58C259-6F8A-4D31-9D26-AF82D1C095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8" name="Picture 5648">
              <a:extLst>
                <a:ext uri="{FF2B5EF4-FFF2-40B4-BE49-F238E27FC236}">
                  <a16:creationId xmlns:a16="http://schemas.microsoft.com/office/drawing/2014/main" id="{286AE752-EBA1-83D5-1594-188008EA33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69" name="Picture 1794">
              <a:extLst>
                <a:ext uri="{FF2B5EF4-FFF2-40B4-BE49-F238E27FC236}">
                  <a16:creationId xmlns:a16="http://schemas.microsoft.com/office/drawing/2014/main" id="{EA99477B-0DF9-7252-F694-7ADEE7AFFF6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0" name="Picture 5650">
              <a:extLst>
                <a:ext uri="{FF2B5EF4-FFF2-40B4-BE49-F238E27FC236}">
                  <a16:creationId xmlns:a16="http://schemas.microsoft.com/office/drawing/2014/main" id="{73967466-6D2C-961A-78D2-4646E04658F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1" name="Picture 5651">
              <a:extLst>
                <a:ext uri="{FF2B5EF4-FFF2-40B4-BE49-F238E27FC236}">
                  <a16:creationId xmlns:a16="http://schemas.microsoft.com/office/drawing/2014/main" id="{E0E78F6B-288B-E315-6203-31454A6F2A1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2" name="Picture 1797">
              <a:extLst>
                <a:ext uri="{FF2B5EF4-FFF2-40B4-BE49-F238E27FC236}">
                  <a16:creationId xmlns:a16="http://schemas.microsoft.com/office/drawing/2014/main" id="{2DD76F32-F081-8D7F-C369-3F9D8A5BAFB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3" name="Picture 1798">
              <a:extLst>
                <a:ext uri="{FF2B5EF4-FFF2-40B4-BE49-F238E27FC236}">
                  <a16:creationId xmlns:a16="http://schemas.microsoft.com/office/drawing/2014/main" id="{7BB3CE83-C8FD-8833-8D00-B1B0D08854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4" name="Picture 5654">
              <a:extLst>
                <a:ext uri="{FF2B5EF4-FFF2-40B4-BE49-F238E27FC236}">
                  <a16:creationId xmlns:a16="http://schemas.microsoft.com/office/drawing/2014/main" id="{B9C435DF-5F00-CB18-8DE2-AA906A383BA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5" name="Picture 5655">
              <a:extLst>
                <a:ext uri="{FF2B5EF4-FFF2-40B4-BE49-F238E27FC236}">
                  <a16:creationId xmlns:a16="http://schemas.microsoft.com/office/drawing/2014/main" id="{C5E050C4-27AF-1939-A302-E56A43417B0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6" name="Picture 1801">
              <a:extLst>
                <a:ext uri="{FF2B5EF4-FFF2-40B4-BE49-F238E27FC236}">
                  <a16:creationId xmlns:a16="http://schemas.microsoft.com/office/drawing/2014/main" id="{98C7FB49-C399-97B4-EA3B-8F7E48BF9AD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7" name="Picture 5657">
              <a:extLst>
                <a:ext uri="{FF2B5EF4-FFF2-40B4-BE49-F238E27FC236}">
                  <a16:creationId xmlns:a16="http://schemas.microsoft.com/office/drawing/2014/main" id="{58850C13-3EF9-51CB-C4EA-7FB69F47E38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8" name="Picture 1803">
              <a:extLst>
                <a:ext uri="{FF2B5EF4-FFF2-40B4-BE49-F238E27FC236}">
                  <a16:creationId xmlns:a16="http://schemas.microsoft.com/office/drawing/2014/main" id="{86990DC9-7818-5EDB-8D86-70AFB33D775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79" name="Picture 1804">
              <a:extLst>
                <a:ext uri="{FF2B5EF4-FFF2-40B4-BE49-F238E27FC236}">
                  <a16:creationId xmlns:a16="http://schemas.microsoft.com/office/drawing/2014/main" id="{583C0E61-4CD6-F901-1BBE-D2AE48EA4C6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0" name="Picture 5660">
              <a:extLst>
                <a:ext uri="{FF2B5EF4-FFF2-40B4-BE49-F238E27FC236}">
                  <a16:creationId xmlns:a16="http://schemas.microsoft.com/office/drawing/2014/main" id="{1D771A1F-6A7D-85F7-F823-4AB7D6E14B5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1" name="Picture 5661">
              <a:extLst>
                <a:ext uri="{FF2B5EF4-FFF2-40B4-BE49-F238E27FC236}">
                  <a16:creationId xmlns:a16="http://schemas.microsoft.com/office/drawing/2014/main" id="{27A63E47-1903-A03C-6855-FD017A30D8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7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2" name="Picture 5662">
              <a:extLst>
                <a:ext uri="{FF2B5EF4-FFF2-40B4-BE49-F238E27FC236}">
                  <a16:creationId xmlns:a16="http://schemas.microsoft.com/office/drawing/2014/main" id="{3536C05E-5682-6C79-AEFB-69228DF0ED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3" name="Picture 5663">
              <a:extLst>
                <a:ext uri="{FF2B5EF4-FFF2-40B4-BE49-F238E27FC236}">
                  <a16:creationId xmlns:a16="http://schemas.microsoft.com/office/drawing/2014/main" id="{C9926782-CCF2-430C-DDCA-7FD52FB94AD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4" name="Picture 5664">
              <a:extLst>
                <a:ext uri="{FF2B5EF4-FFF2-40B4-BE49-F238E27FC236}">
                  <a16:creationId xmlns:a16="http://schemas.microsoft.com/office/drawing/2014/main" id="{A8A1AAD3-8906-A2EE-4053-FA7512A958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5" name="Picture 5665">
              <a:extLst>
                <a:ext uri="{FF2B5EF4-FFF2-40B4-BE49-F238E27FC236}">
                  <a16:creationId xmlns:a16="http://schemas.microsoft.com/office/drawing/2014/main" id="{82BAE22B-3799-EDAA-2D40-B1547BC7497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6" name="Picture 5666">
              <a:extLst>
                <a:ext uri="{FF2B5EF4-FFF2-40B4-BE49-F238E27FC236}">
                  <a16:creationId xmlns:a16="http://schemas.microsoft.com/office/drawing/2014/main" id="{F42E6DE9-ACBD-CA45-E3C2-50D6E8746E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7" name="Picture 5667">
              <a:extLst>
                <a:ext uri="{FF2B5EF4-FFF2-40B4-BE49-F238E27FC236}">
                  <a16:creationId xmlns:a16="http://schemas.microsoft.com/office/drawing/2014/main" id="{2647788F-0EC4-6431-CA8D-D824363599B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8" name="Picture 5668">
              <a:extLst>
                <a:ext uri="{FF2B5EF4-FFF2-40B4-BE49-F238E27FC236}">
                  <a16:creationId xmlns:a16="http://schemas.microsoft.com/office/drawing/2014/main" id="{EF85F3E2-EE8B-7B93-56D4-472690EB925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89" name="Picture 1814">
              <a:extLst>
                <a:ext uri="{FF2B5EF4-FFF2-40B4-BE49-F238E27FC236}">
                  <a16:creationId xmlns:a16="http://schemas.microsoft.com/office/drawing/2014/main" id="{C88E8DC8-0F54-C978-C0FB-CD59C1554BC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0" name="Picture 5670">
              <a:extLst>
                <a:ext uri="{FF2B5EF4-FFF2-40B4-BE49-F238E27FC236}">
                  <a16:creationId xmlns:a16="http://schemas.microsoft.com/office/drawing/2014/main" id="{1598B425-029C-7E0D-E6FB-9DA9BF90890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1" name="Picture 5671">
              <a:extLst>
                <a:ext uri="{FF2B5EF4-FFF2-40B4-BE49-F238E27FC236}">
                  <a16:creationId xmlns:a16="http://schemas.microsoft.com/office/drawing/2014/main" id="{E6B333B3-1238-C953-F62A-390877C0996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8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2" name="Picture 1817">
              <a:extLst>
                <a:ext uri="{FF2B5EF4-FFF2-40B4-BE49-F238E27FC236}">
                  <a16:creationId xmlns:a16="http://schemas.microsoft.com/office/drawing/2014/main" id="{B335816C-B8A7-EF2A-BBD9-49CAB466AC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3" name="Picture 5673">
              <a:extLst>
                <a:ext uri="{FF2B5EF4-FFF2-40B4-BE49-F238E27FC236}">
                  <a16:creationId xmlns:a16="http://schemas.microsoft.com/office/drawing/2014/main" id="{18D0875F-2B24-9596-D1C7-99D39B5A2B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4" name="Picture 1819">
              <a:extLst>
                <a:ext uri="{FF2B5EF4-FFF2-40B4-BE49-F238E27FC236}">
                  <a16:creationId xmlns:a16="http://schemas.microsoft.com/office/drawing/2014/main" id="{670CE4E5-0152-9A0F-639A-C667C74470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5" name="Picture 1820">
              <a:extLst>
                <a:ext uri="{FF2B5EF4-FFF2-40B4-BE49-F238E27FC236}">
                  <a16:creationId xmlns:a16="http://schemas.microsoft.com/office/drawing/2014/main" id="{CC781DA1-BBD2-DE0C-B40F-55AA23A97B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6" name="Picture 5676">
              <a:extLst>
                <a:ext uri="{FF2B5EF4-FFF2-40B4-BE49-F238E27FC236}">
                  <a16:creationId xmlns:a16="http://schemas.microsoft.com/office/drawing/2014/main" id="{4C280C27-E019-5B4D-CBE1-33C1312CC19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7" name="Picture 5677">
              <a:extLst>
                <a:ext uri="{FF2B5EF4-FFF2-40B4-BE49-F238E27FC236}">
                  <a16:creationId xmlns:a16="http://schemas.microsoft.com/office/drawing/2014/main" id="{D477A59C-7B41-D617-5BE7-C465F1A98C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8" name="Picture 1823">
              <a:extLst>
                <a:ext uri="{FF2B5EF4-FFF2-40B4-BE49-F238E27FC236}">
                  <a16:creationId xmlns:a16="http://schemas.microsoft.com/office/drawing/2014/main" id="{290BADDA-EF4B-5832-C742-B319CC71D6F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799" name="Picture 1824">
              <a:extLst>
                <a:ext uri="{FF2B5EF4-FFF2-40B4-BE49-F238E27FC236}">
                  <a16:creationId xmlns:a16="http://schemas.microsoft.com/office/drawing/2014/main" id="{DB015130-842A-AA5D-0FF9-31366B9670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0" name="Picture 5680">
              <a:extLst>
                <a:ext uri="{FF2B5EF4-FFF2-40B4-BE49-F238E27FC236}">
                  <a16:creationId xmlns:a16="http://schemas.microsoft.com/office/drawing/2014/main" id="{F68947FB-5F83-5822-1890-676EACD6C44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1" name="Picture 1826">
              <a:extLst>
                <a:ext uri="{FF2B5EF4-FFF2-40B4-BE49-F238E27FC236}">
                  <a16:creationId xmlns:a16="http://schemas.microsoft.com/office/drawing/2014/main" id="{F6089A74-2DE2-E10B-C2BC-51ED8BD55F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19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2" name="Picture 5682">
              <a:extLst>
                <a:ext uri="{FF2B5EF4-FFF2-40B4-BE49-F238E27FC236}">
                  <a16:creationId xmlns:a16="http://schemas.microsoft.com/office/drawing/2014/main" id="{FA559E89-AF73-F33C-5248-71FC88D27D9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3" name="Picture 5683">
              <a:extLst>
                <a:ext uri="{FF2B5EF4-FFF2-40B4-BE49-F238E27FC236}">
                  <a16:creationId xmlns:a16="http://schemas.microsoft.com/office/drawing/2014/main" id="{2FAD3F26-9721-27A1-ABA0-852A55500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4" name="Picture 1829">
              <a:extLst>
                <a:ext uri="{FF2B5EF4-FFF2-40B4-BE49-F238E27FC236}">
                  <a16:creationId xmlns:a16="http://schemas.microsoft.com/office/drawing/2014/main" id="{6C8CA104-2643-5BEE-671E-2F66D271D09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5" name="Picture 1830">
              <a:extLst>
                <a:ext uri="{FF2B5EF4-FFF2-40B4-BE49-F238E27FC236}">
                  <a16:creationId xmlns:a16="http://schemas.microsoft.com/office/drawing/2014/main" id="{755792E8-E1A6-6ECB-0E58-C694B21C5BA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6" name="Picture 1831">
              <a:extLst>
                <a:ext uri="{FF2B5EF4-FFF2-40B4-BE49-F238E27FC236}">
                  <a16:creationId xmlns:a16="http://schemas.microsoft.com/office/drawing/2014/main" id="{6472D49B-85AB-7230-C5F8-BABE2ED754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7" name="Picture 5687">
              <a:extLst>
                <a:ext uri="{FF2B5EF4-FFF2-40B4-BE49-F238E27FC236}">
                  <a16:creationId xmlns:a16="http://schemas.microsoft.com/office/drawing/2014/main" id="{533991F2-6D8B-E446-4008-2AFDDE64927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6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8" name="Picture 5688">
              <a:extLst>
                <a:ext uri="{FF2B5EF4-FFF2-40B4-BE49-F238E27FC236}">
                  <a16:creationId xmlns:a16="http://schemas.microsoft.com/office/drawing/2014/main" id="{B801D022-EC15-521B-4B5D-C795FA6D877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09" name="Picture 5689">
              <a:extLst>
                <a:ext uri="{FF2B5EF4-FFF2-40B4-BE49-F238E27FC236}">
                  <a16:creationId xmlns:a16="http://schemas.microsoft.com/office/drawing/2014/main" id="{F040ECC1-EA89-0D20-1B3A-0C350C4433A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0" name="Picture 5690">
              <a:extLst>
                <a:ext uri="{FF2B5EF4-FFF2-40B4-BE49-F238E27FC236}">
                  <a16:creationId xmlns:a16="http://schemas.microsoft.com/office/drawing/2014/main" id="{1D44CD73-B6B7-CE96-175C-EBC83D62C11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1" name="Picture 5691">
              <a:extLst>
                <a:ext uri="{FF2B5EF4-FFF2-40B4-BE49-F238E27FC236}">
                  <a16:creationId xmlns:a16="http://schemas.microsoft.com/office/drawing/2014/main" id="{55A9D1D6-895B-BCEC-3C54-81A1F506D5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0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2" name="Picture 5692">
              <a:extLst>
                <a:ext uri="{FF2B5EF4-FFF2-40B4-BE49-F238E27FC236}">
                  <a16:creationId xmlns:a16="http://schemas.microsoft.com/office/drawing/2014/main" id="{63E46E22-B17A-3DE0-2BF0-8E8E3BD5C3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3" name="Picture 5693">
              <a:extLst>
                <a:ext uri="{FF2B5EF4-FFF2-40B4-BE49-F238E27FC236}">
                  <a16:creationId xmlns:a16="http://schemas.microsoft.com/office/drawing/2014/main" id="{D8EC2080-0B29-BECF-9DC2-20B40615F0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4" name="Picture 5694">
              <a:extLst>
                <a:ext uri="{FF2B5EF4-FFF2-40B4-BE49-F238E27FC236}">
                  <a16:creationId xmlns:a16="http://schemas.microsoft.com/office/drawing/2014/main" id="{3735AAEF-46A4-BC0F-32C8-50779B0276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5" name="Picture 5695">
              <a:extLst>
                <a:ext uri="{FF2B5EF4-FFF2-40B4-BE49-F238E27FC236}">
                  <a16:creationId xmlns:a16="http://schemas.microsoft.com/office/drawing/2014/main" id="{DE863FF1-DB9C-360E-CE99-15B315C748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6" name="Picture 5696">
              <a:extLst>
                <a:ext uri="{FF2B5EF4-FFF2-40B4-BE49-F238E27FC236}">
                  <a16:creationId xmlns:a16="http://schemas.microsoft.com/office/drawing/2014/main" id="{CAABDC5C-CDDA-9133-197F-ED843AD0CD3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7" name="Picture 5697">
              <a:extLst>
                <a:ext uri="{FF2B5EF4-FFF2-40B4-BE49-F238E27FC236}">
                  <a16:creationId xmlns:a16="http://schemas.microsoft.com/office/drawing/2014/main" id="{22D7A7B6-5295-1A2D-40FE-CC1048142BD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8" name="Picture 5698">
              <a:extLst>
                <a:ext uri="{FF2B5EF4-FFF2-40B4-BE49-F238E27FC236}">
                  <a16:creationId xmlns:a16="http://schemas.microsoft.com/office/drawing/2014/main" id="{55A10F07-BCF1-3B62-DDA6-D13E3492556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19" name="Picture 5699">
              <a:extLst>
                <a:ext uri="{FF2B5EF4-FFF2-40B4-BE49-F238E27FC236}">
                  <a16:creationId xmlns:a16="http://schemas.microsoft.com/office/drawing/2014/main" id="{AFA1E5B2-26F5-E94D-55DA-C197356F2FD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0" name="Picture 5700">
              <a:extLst>
                <a:ext uri="{FF2B5EF4-FFF2-40B4-BE49-F238E27FC236}">
                  <a16:creationId xmlns:a16="http://schemas.microsoft.com/office/drawing/2014/main" id="{1EF0561C-7048-4251-6005-43C82F7C041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1" name="Picture 5701">
              <a:extLst>
                <a:ext uri="{FF2B5EF4-FFF2-40B4-BE49-F238E27FC236}">
                  <a16:creationId xmlns:a16="http://schemas.microsoft.com/office/drawing/2014/main" id="{76A70F2C-8791-275A-11C9-6EBC6EF2D8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2" name="Picture 5702">
              <a:extLst>
                <a:ext uri="{FF2B5EF4-FFF2-40B4-BE49-F238E27FC236}">
                  <a16:creationId xmlns:a16="http://schemas.microsoft.com/office/drawing/2014/main" id="{CF8F61A6-8ABB-584F-5C47-1052F828CE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3" name="Picture 5703">
              <a:extLst>
                <a:ext uri="{FF2B5EF4-FFF2-40B4-BE49-F238E27FC236}">
                  <a16:creationId xmlns:a16="http://schemas.microsoft.com/office/drawing/2014/main" id="{8822FD5E-11A0-0964-6359-88B3E53E76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4" name="Picture 5704">
              <a:extLst>
                <a:ext uri="{FF2B5EF4-FFF2-40B4-BE49-F238E27FC236}">
                  <a16:creationId xmlns:a16="http://schemas.microsoft.com/office/drawing/2014/main" id="{AA7F9D58-07E9-4172-529C-D92214BF1B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5" name="Picture 5705">
              <a:extLst>
                <a:ext uri="{FF2B5EF4-FFF2-40B4-BE49-F238E27FC236}">
                  <a16:creationId xmlns:a16="http://schemas.microsoft.com/office/drawing/2014/main" id="{605D47DD-6E96-36BE-1A69-C6C25B1976E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6" name="Picture 5706">
              <a:extLst>
                <a:ext uri="{FF2B5EF4-FFF2-40B4-BE49-F238E27FC236}">
                  <a16:creationId xmlns:a16="http://schemas.microsoft.com/office/drawing/2014/main" id="{A3FF1485-B380-0491-0D88-9ED091FC585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7" name="Picture 5707">
              <a:extLst>
                <a:ext uri="{FF2B5EF4-FFF2-40B4-BE49-F238E27FC236}">
                  <a16:creationId xmlns:a16="http://schemas.microsoft.com/office/drawing/2014/main" id="{FF17B429-0ED4-2ED9-D055-BE0C9E1CEA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8" name="Picture 5708">
              <a:extLst>
                <a:ext uri="{FF2B5EF4-FFF2-40B4-BE49-F238E27FC236}">
                  <a16:creationId xmlns:a16="http://schemas.microsoft.com/office/drawing/2014/main" id="{681B689E-0B17-FF7A-B261-7D09270D60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29" name="Picture 5709">
              <a:extLst>
                <a:ext uri="{FF2B5EF4-FFF2-40B4-BE49-F238E27FC236}">
                  <a16:creationId xmlns:a16="http://schemas.microsoft.com/office/drawing/2014/main" id="{385CB788-6636-B690-B9DA-719EBF4422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0" name="Picture 5710">
              <a:extLst>
                <a:ext uri="{FF2B5EF4-FFF2-40B4-BE49-F238E27FC236}">
                  <a16:creationId xmlns:a16="http://schemas.microsoft.com/office/drawing/2014/main" id="{A7434C37-8681-650E-09C1-92E84562ADB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1" name="Picture 5711">
              <a:extLst>
                <a:ext uri="{FF2B5EF4-FFF2-40B4-BE49-F238E27FC236}">
                  <a16:creationId xmlns:a16="http://schemas.microsoft.com/office/drawing/2014/main" id="{8CCFFA8F-7D9D-6B31-17CC-6A6991F58D9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2" name="Picture 5712">
              <a:extLst>
                <a:ext uri="{FF2B5EF4-FFF2-40B4-BE49-F238E27FC236}">
                  <a16:creationId xmlns:a16="http://schemas.microsoft.com/office/drawing/2014/main" id="{E195B0F3-AD73-7FE5-4877-B555166E28D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3" name="Picture 5713">
              <a:extLst>
                <a:ext uri="{FF2B5EF4-FFF2-40B4-BE49-F238E27FC236}">
                  <a16:creationId xmlns:a16="http://schemas.microsoft.com/office/drawing/2014/main" id="{B562025E-6E7E-34A5-105F-77A80CC990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4" name="Picture 5714">
              <a:extLst>
                <a:ext uri="{FF2B5EF4-FFF2-40B4-BE49-F238E27FC236}">
                  <a16:creationId xmlns:a16="http://schemas.microsoft.com/office/drawing/2014/main" id="{70A68DB5-8195-A6B1-FA50-561C0FF506D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5" name="Picture 5715">
              <a:extLst>
                <a:ext uri="{FF2B5EF4-FFF2-40B4-BE49-F238E27FC236}">
                  <a16:creationId xmlns:a16="http://schemas.microsoft.com/office/drawing/2014/main" id="{BDD6D76A-F208-8A53-3978-7C1E9913BCB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6" name="Picture 5716">
              <a:extLst>
                <a:ext uri="{FF2B5EF4-FFF2-40B4-BE49-F238E27FC236}">
                  <a16:creationId xmlns:a16="http://schemas.microsoft.com/office/drawing/2014/main" id="{4F672902-DBE1-1AEF-2FC1-46804705C65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7" name="Picture 5717">
              <a:extLst>
                <a:ext uri="{FF2B5EF4-FFF2-40B4-BE49-F238E27FC236}">
                  <a16:creationId xmlns:a16="http://schemas.microsoft.com/office/drawing/2014/main" id="{7EA05778-AD99-3A8D-75AD-5183F53014C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8" name="Picture 5718">
              <a:extLst>
                <a:ext uri="{FF2B5EF4-FFF2-40B4-BE49-F238E27FC236}">
                  <a16:creationId xmlns:a16="http://schemas.microsoft.com/office/drawing/2014/main" id="{15BCDFDF-2121-632F-BBCC-4C3B393ABC2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39" name="Picture 5719">
              <a:extLst>
                <a:ext uri="{FF2B5EF4-FFF2-40B4-BE49-F238E27FC236}">
                  <a16:creationId xmlns:a16="http://schemas.microsoft.com/office/drawing/2014/main" id="{EB9B7787-9418-AEDB-13D0-16F77DC46CF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0" name="Picture 5720">
              <a:extLst>
                <a:ext uri="{FF2B5EF4-FFF2-40B4-BE49-F238E27FC236}">
                  <a16:creationId xmlns:a16="http://schemas.microsoft.com/office/drawing/2014/main" id="{E275D7ED-3C57-DEAB-94FA-B6E1FBBADF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1" name="Picture 5721">
              <a:extLst>
                <a:ext uri="{FF2B5EF4-FFF2-40B4-BE49-F238E27FC236}">
                  <a16:creationId xmlns:a16="http://schemas.microsoft.com/office/drawing/2014/main" id="{6CE556EF-88B1-CF9D-5E68-7D24623AA5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2" name="Picture 5722">
              <a:extLst>
                <a:ext uri="{FF2B5EF4-FFF2-40B4-BE49-F238E27FC236}">
                  <a16:creationId xmlns:a16="http://schemas.microsoft.com/office/drawing/2014/main" id="{1D9B3EE3-F941-147F-B340-22CD5646A5F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3" name="Picture 5723">
              <a:extLst>
                <a:ext uri="{FF2B5EF4-FFF2-40B4-BE49-F238E27FC236}">
                  <a16:creationId xmlns:a16="http://schemas.microsoft.com/office/drawing/2014/main" id="{EB0F82BC-D529-9983-F14A-88FDC2119E9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4" name="Picture 5724">
              <a:extLst>
                <a:ext uri="{FF2B5EF4-FFF2-40B4-BE49-F238E27FC236}">
                  <a16:creationId xmlns:a16="http://schemas.microsoft.com/office/drawing/2014/main" id="{EB92F0C1-0F7E-F310-0442-EFA810DBE97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5" name="Picture 5725">
              <a:extLst>
                <a:ext uri="{FF2B5EF4-FFF2-40B4-BE49-F238E27FC236}">
                  <a16:creationId xmlns:a16="http://schemas.microsoft.com/office/drawing/2014/main" id="{D3303F48-B223-2D6E-92E4-D72F8BEEB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6" name="Picture 5726">
              <a:extLst>
                <a:ext uri="{FF2B5EF4-FFF2-40B4-BE49-F238E27FC236}">
                  <a16:creationId xmlns:a16="http://schemas.microsoft.com/office/drawing/2014/main" id="{3FA9D4E0-7E2A-AC7A-F090-B281A61FF47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7" name="Picture 5727">
              <a:extLst>
                <a:ext uri="{FF2B5EF4-FFF2-40B4-BE49-F238E27FC236}">
                  <a16:creationId xmlns:a16="http://schemas.microsoft.com/office/drawing/2014/main" id="{543119DF-D787-B106-94FD-8C3A51197E3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8" name="Picture 5728">
              <a:extLst>
                <a:ext uri="{FF2B5EF4-FFF2-40B4-BE49-F238E27FC236}">
                  <a16:creationId xmlns:a16="http://schemas.microsoft.com/office/drawing/2014/main" id="{BA3EC07B-3B19-34FB-061E-AE5646C65E6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49" name="Picture 5729">
              <a:extLst>
                <a:ext uri="{FF2B5EF4-FFF2-40B4-BE49-F238E27FC236}">
                  <a16:creationId xmlns:a16="http://schemas.microsoft.com/office/drawing/2014/main" id="{A171E5C4-7622-8EA1-F23C-C5AED3037F7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0" name="Picture 5730">
              <a:extLst>
                <a:ext uri="{FF2B5EF4-FFF2-40B4-BE49-F238E27FC236}">
                  <a16:creationId xmlns:a16="http://schemas.microsoft.com/office/drawing/2014/main" id="{27A11877-5601-75A1-42CB-04C799E78F6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1" name="Picture 5731">
              <a:extLst>
                <a:ext uri="{FF2B5EF4-FFF2-40B4-BE49-F238E27FC236}">
                  <a16:creationId xmlns:a16="http://schemas.microsoft.com/office/drawing/2014/main" id="{07D71BC2-D551-A787-0FFF-E053E185A1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2" name="Picture 5732">
              <a:extLst>
                <a:ext uri="{FF2B5EF4-FFF2-40B4-BE49-F238E27FC236}">
                  <a16:creationId xmlns:a16="http://schemas.microsoft.com/office/drawing/2014/main" id="{FC046D42-EE02-089A-5B17-A6ED27DF58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3" name="Picture 5733">
              <a:extLst>
                <a:ext uri="{FF2B5EF4-FFF2-40B4-BE49-F238E27FC236}">
                  <a16:creationId xmlns:a16="http://schemas.microsoft.com/office/drawing/2014/main" id="{4E157C21-D708-D8DD-7383-2F228D568EC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4" name="Picture 5734">
              <a:extLst>
                <a:ext uri="{FF2B5EF4-FFF2-40B4-BE49-F238E27FC236}">
                  <a16:creationId xmlns:a16="http://schemas.microsoft.com/office/drawing/2014/main" id="{504D5C71-23EE-1AF5-FE57-E204D7D2B2C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5" name="Picture 5735">
              <a:extLst>
                <a:ext uri="{FF2B5EF4-FFF2-40B4-BE49-F238E27FC236}">
                  <a16:creationId xmlns:a16="http://schemas.microsoft.com/office/drawing/2014/main" id="{034DBAE6-8E27-B880-5A79-3A6108B87E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6" name="Picture 5736">
              <a:extLst>
                <a:ext uri="{FF2B5EF4-FFF2-40B4-BE49-F238E27FC236}">
                  <a16:creationId xmlns:a16="http://schemas.microsoft.com/office/drawing/2014/main" id="{97241D17-C3C3-31CA-259D-F8414C5C106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7" name="Picture 5737">
              <a:extLst>
                <a:ext uri="{FF2B5EF4-FFF2-40B4-BE49-F238E27FC236}">
                  <a16:creationId xmlns:a16="http://schemas.microsoft.com/office/drawing/2014/main" id="{33D84639-1668-4B4C-64E2-8B72367769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8" name="Picture 5738">
              <a:extLst>
                <a:ext uri="{FF2B5EF4-FFF2-40B4-BE49-F238E27FC236}">
                  <a16:creationId xmlns:a16="http://schemas.microsoft.com/office/drawing/2014/main" id="{995856E5-8C7C-978E-00E9-B9A1866D52F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59" name="Picture 5739">
              <a:extLst>
                <a:ext uri="{FF2B5EF4-FFF2-40B4-BE49-F238E27FC236}">
                  <a16:creationId xmlns:a16="http://schemas.microsoft.com/office/drawing/2014/main" id="{80AEE091-0153-A6E0-26EC-D02B91C53ED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0" name="Picture 5740">
              <a:extLst>
                <a:ext uri="{FF2B5EF4-FFF2-40B4-BE49-F238E27FC236}">
                  <a16:creationId xmlns:a16="http://schemas.microsoft.com/office/drawing/2014/main" id="{3E1EF8CF-19EA-4D5E-6603-4F4228D617E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1" name="Picture 5741">
              <a:extLst>
                <a:ext uri="{FF2B5EF4-FFF2-40B4-BE49-F238E27FC236}">
                  <a16:creationId xmlns:a16="http://schemas.microsoft.com/office/drawing/2014/main" id="{14191562-5A2F-2DAB-F6B3-A403051C57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2" name="Picture 5742">
              <a:extLst>
                <a:ext uri="{FF2B5EF4-FFF2-40B4-BE49-F238E27FC236}">
                  <a16:creationId xmlns:a16="http://schemas.microsoft.com/office/drawing/2014/main" id="{26736D88-3473-A5F1-A7CF-99B802C82F6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3" name="Picture 5743">
              <a:extLst>
                <a:ext uri="{FF2B5EF4-FFF2-40B4-BE49-F238E27FC236}">
                  <a16:creationId xmlns:a16="http://schemas.microsoft.com/office/drawing/2014/main" id="{C4CD309C-547B-2D90-1035-1C68A84A9FD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4" name="Picture 5744">
              <a:extLst>
                <a:ext uri="{FF2B5EF4-FFF2-40B4-BE49-F238E27FC236}">
                  <a16:creationId xmlns:a16="http://schemas.microsoft.com/office/drawing/2014/main" id="{ABACC934-B69A-3771-2962-30F292646A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5" name="Picture 5745">
              <a:extLst>
                <a:ext uri="{FF2B5EF4-FFF2-40B4-BE49-F238E27FC236}">
                  <a16:creationId xmlns:a16="http://schemas.microsoft.com/office/drawing/2014/main" id="{DEA1698E-9F89-1B95-79C7-5C988E6DE5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6" name="Picture 5746">
              <a:extLst>
                <a:ext uri="{FF2B5EF4-FFF2-40B4-BE49-F238E27FC236}">
                  <a16:creationId xmlns:a16="http://schemas.microsoft.com/office/drawing/2014/main" id="{09B3CEB4-45D5-8B8A-A51D-9D175320191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7" name="Picture 5747">
              <a:extLst>
                <a:ext uri="{FF2B5EF4-FFF2-40B4-BE49-F238E27FC236}">
                  <a16:creationId xmlns:a16="http://schemas.microsoft.com/office/drawing/2014/main" id="{B9B3964F-44D3-01C5-8E88-190974FD7A2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8" name="Picture 5748">
              <a:extLst>
                <a:ext uri="{FF2B5EF4-FFF2-40B4-BE49-F238E27FC236}">
                  <a16:creationId xmlns:a16="http://schemas.microsoft.com/office/drawing/2014/main" id="{86E43AE9-0ABF-4F58-D6B2-D739012BD75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69" name="Picture 5749">
              <a:extLst>
                <a:ext uri="{FF2B5EF4-FFF2-40B4-BE49-F238E27FC236}">
                  <a16:creationId xmlns:a16="http://schemas.microsoft.com/office/drawing/2014/main" id="{21A5C95E-65D5-49EC-B5E1-6236FD67E6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70" name="Picture 5750">
              <a:extLst>
                <a:ext uri="{FF2B5EF4-FFF2-40B4-BE49-F238E27FC236}">
                  <a16:creationId xmlns:a16="http://schemas.microsoft.com/office/drawing/2014/main" id="{8C245F94-9DC0-4D20-ACB7-C6F3B32DCCF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71" name="Picture 5751">
              <a:extLst>
                <a:ext uri="{FF2B5EF4-FFF2-40B4-BE49-F238E27FC236}">
                  <a16:creationId xmlns:a16="http://schemas.microsoft.com/office/drawing/2014/main" id="{EB4BE276-4950-CC54-2A78-4DB74EDD69F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72" name="Picture 5752">
              <a:extLst>
                <a:ext uri="{FF2B5EF4-FFF2-40B4-BE49-F238E27FC236}">
                  <a16:creationId xmlns:a16="http://schemas.microsoft.com/office/drawing/2014/main" id="{3F0F2866-2239-9978-EDF7-BDB0416A252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73" name="Picture 5753">
              <a:extLst>
                <a:ext uri="{FF2B5EF4-FFF2-40B4-BE49-F238E27FC236}">
                  <a16:creationId xmlns:a16="http://schemas.microsoft.com/office/drawing/2014/main" id="{185CB674-8EF0-8A74-6014-42D6FDD151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74" name="Picture 5754">
              <a:extLst>
                <a:ext uri="{FF2B5EF4-FFF2-40B4-BE49-F238E27FC236}">
                  <a16:creationId xmlns:a16="http://schemas.microsoft.com/office/drawing/2014/main" id="{76F68877-4310-6F78-4906-D3CCA664265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75" name="Picture 5755">
              <a:extLst>
                <a:ext uri="{FF2B5EF4-FFF2-40B4-BE49-F238E27FC236}">
                  <a16:creationId xmlns:a16="http://schemas.microsoft.com/office/drawing/2014/main" id="{DD922C1A-6ADE-3484-07AC-0802F30296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422730</xdr:colOff>
          <xdr:row>10</xdr:row>
          <xdr:rowOff>568325</xdr:rowOff>
        </xdr:to>
        <xdr:pic>
          <xdr:nvPicPr>
            <xdr:cNvPr id="10876" name="Picture 5756">
              <a:extLst>
                <a:ext uri="{FF2B5EF4-FFF2-40B4-BE49-F238E27FC236}">
                  <a16:creationId xmlns:a16="http://schemas.microsoft.com/office/drawing/2014/main" id="{B3E6EB25-B454-CE9C-5DE6-CEDF71FAE0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64400" y="2540000"/>
              <a:ext cx="1079500" cy="990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08" name="図 46">
              <a:extLst>
                <a:ext uri="{FF2B5EF4-FFF2-40B4-BE49-F238E27FC236}">
                  <a16:creationId xmlns:a16="http://schemas.microsoft.com/office/drawing/2014/main" id="{DA0E8A85-29F1-A219-0A00-2FB2AEBFB5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09" name="Picture 6089">
              <a:extLst>
                <a:ext uri="{FF2B5EF4-FFF2-40B4-BE49-F238E27FC236}">
                  <a16:creationId xmlns:a16="http://schemas.microsoft.com/office/drawing/2014/main" id="{A4050A1C-C4B4-9351-B934-8087B430B91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0" name="Picture 6090">
              <a:extLst>
                <a:ext uri="{FF2B5EF4-FFF2-40B4-BE49-F238E27FC236}">
                  <a16:creationId xmlns:a16="http://schemas.microsoft.com/office/drawing/2014/main" id="{46DBC12F-7B7E-CDE3-3F59-8BF9A8AC77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1" name="Picture 1151">
              <a:extLst>
                <a:ext uri="{FF2B5EF4-FFF2-40B4-BE49-F238E27FC236}">
                  <a16:creationId xmlns:a16="http://schemas.microsoft.com/office/drawing/2014/main" id="{ACE229A8-241E-57A8-3180-659B0A86DF2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2" name="Picture 6092">
              <a:extLst>
                <a:ext uri="{FF2B5EF4-FFF2-40B4-BE49-F238E27FC236}">
                  <a16:creationId xmlns:a16="http://schemas.microsoft.com/office/drawing/2014/main" id="{A10F2765-6F54-B71B-9F2E-4C7D88648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7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3" name="Picture 1217">
              <a:extLst>
                <a:ext uri="{FF2B5EF4-FFF2-40B4-BE49-F238E27FC236}">
                  <a16:creationId xmlns:a16="http://schemas.microsoft.com/office/drawing/2014/main" id="{D99A7C94-41DC-0082-B218-41294B459FE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4" name="Picture 1218">
              <a:extLst>
                <a:ext uri="{FF2B5EF4-FFF2-40B4-BE49-F238E27FC236}">
                  <a16:creationId xmlns:a16="http://schemas.microsoft.com/office/drawing/2014/main" id="{0649AA54-98CB-96E1-0A3B-181CAA94D6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5" name="Picture 6095">
              <a:extLst>
                <a:ext uri="{FF2B5EF4-FFF2-40B4-BE49-F238E27FC236}">
                  <a16:creationId xmlns:a16="http://schemas.microsoft.com/office/drawing/2014/main" id="{F296E787-58B0-3CB0-E833-CA9C35F21C8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6" name="Picture 6096">
              <a:extLst>
                <a:ext uri="{FF2B5EF4-FFF2-40B4-BE49-F238E27FC236}">
                  <a16:creationId xmlns:a16="http://schemas.microsoft.com/office/drawing/2014/main" id="{FE6C1552-C8D7-1E15-96B1-56972FD3E5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7" name="Picture 6097">
              <a:extLst>
                <a:ext uri="{FF2B5EF4-FFF2-40B4-BE49-F238E27FC236}">
                  <a16:creationId xmlns:a16="http://schemas.microsoft.com/office/drawing/2014/main" id="{8E2393D5-AECD-37FC-B49E-EF49E2A45E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8" name="Picture 6098">
              <a:extLst>
                <a:ext uri="{FF2B5EF4-FFF2-40B4-BE49-F238E27FC236}">
                  <a16:creationId xmlns:a16="http://schemas.microsoft.com/office/drawing/2014/main" id="{C30676E4-3E4F-888A-A86F-183051061D1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19" name="Picture 6099">
              <a:extLst>
                <a:ext uri="{FF2B5EF4-FFF2-40B4-BE49-F238E27FC236}">
                  <a16:creationId xmlns:a16="http://schemas.microsoft.com/office/drawing/2014/main" id="{3E23B97B-0310-4CA5-3AD6-B1F95061E16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0" name="Picture 6100">
              <a:extLst>
                <a:ext uri="{FF2B5EF4-FFF2-40B4-BE49-F238E27FC236}">
                  <a16:creationId xmlns:a16="http://schemas.microsoft.com/office/drawing/2014/main" id="{4A0DA479-CC73-A5BE-764F-053F33973AB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1" name="Picture 6101">
              <a:extLst>
                <a:ext uri="{FF2B5EF4-FFF2-40B4-BE49-F238E27FC236}">
                  <a16:creationId xmlns:a16="http://schemas.microsoft.com/office/drawing/2014/main" id="{27A20E2E-B8CF-41C8-E18F-5854F902E7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2" name="Picture 6102">
              <a:extLst>
                <a:ext uri="{FF2B5EF4-FFF2-40B4-BE49-F238E27FC236}">
                  <a16:creationId xmlns:a16="http://schemas.microsoft.com/office/drawing/2014/main" id="{0CF9D77F-C0FB-6A34-5E40-B215552347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8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3" name="Picture 6103">
              <a:extLst>
                <a:ext uri="{FF2B5EF4-FFF2-40B4-BE49-F238E27FC236}">
                  <a16:creationId xmlns:a16="http://schemas.microsoft.com/office/drawing/2014/main" id="{189CE157-558D-FC10-CD07-A5E3DFA4012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4" name="Picture 6104">
              <a:extLst>
                <a:ext uri="{FF2B5EF4-FFF2-40B4-BE49-F238E27FC236}">
                  <a16:creationId xmlns:a16="http://schemas.microsoft.com/office/drawing/2014/main" id="{0355AA6C-2627-2FF0-AE70-833DC72C31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5" name="Picture 1233">
              <a:extLst>
                <a:ext uri="{FF2B5EF4-FFF2-40B4-BE49-F238E27FC236}">
                  <a16:creationId xmlns:a16="http://schemas.microsoft.com/office/drawing/2014/main" id="{361BD3D1-891C-C35B-9589-D1120A0ADAA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6" name="Picture 1234">
              <a:extLst>
                <a:ext uri="{FF2B5EF4-FFF2-40B4-BE49-F238E27FC236}">
                  <a16:creationId xmlns:a16="http://schemas.microsoft.com/office/drawing/2014/main" id="{FFF3C7D7-50B3-DED0-CA9D-8142B13834A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7" name="Picture 6107">
              <a:extLst>
                <a:ext uri="{FF2B5EF4-FFF2-40B4-BE49-F238E27FC236}">
                  <a16:creationId xmlns:a16="http://schemas.microsoft.com/office/drawing/2014/main" id="{B4E6BB4D-2596-7BCA-0EFF-0B546B37F72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8" name="Picture 1236">
              <a:extLst>
                <a:ext uri="{FF2B5EF4-FFF2-40B4-BE49-F238E27FC236}">
                  <a16:creationId xmlns:a16="http://schemas.microsoft.com/office/drawing/2014/main" id="{5264A5A1-F4BF-AB4A-2251-E279A7FCA3F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29" name="Picture 6109">
              <a:extLst>
                <a:ext uri="{FF2B5EF4-FFF2-40B4-BE49-F238E27FC236}">
                  <a16:creationId xmlns:a16="http://schemas.microsoft.com/office/drawing/2014/main" id="{80BE7F50-CA4E-C54F-6A78-E1875DC768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0" name="Picture 6110">
              <a:extLst>
                <a:ext uri="{FF2B5EF4-FFF2-40B4-BE49-F238E27FC236}">
                  <a16:creationId xmlns:a16="http://schemas.microsoft.com/office/drawing/2014/main" id="{B0847663-B2BB-6C84-A054-4EA23F068B4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1" name="Picture 1239">
              <a:extLst>
                <a:ext uri="{FF2B5EF4-FFF2-40B4-BE49-F238E27FC236}">
                  <a16:creationId xmlns:a16="http://schemas.microsoft.com/office/drawing/2014/main" id="{B0DF25E9-007B-BA25-8D41-0868A08E832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2" name="Picture 1241">
              <a:extLst>
                <a:ext uri="{FF2B5EF4-FFF2-40B4-BE49-F238E27FC236}">
                  <a16:creationId xmlns:a16="http://schemas.microsoft.com/office/drawing/2014/main" id="{D97C9566-AE56-F998-C69F-A09BF4840B2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29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3" name="Picture 1242">
              <a:extLst>
                <a:ext uri="{FF2B5EF4-FFF2-40B4-BE49-F238E27FC236}">
                  <a16:creationId xmlns:a16="http://schemas.microsoft.com/office/drawing/2014/main" id="{D6691D69-2DCC-BC8E-0BFE-021AF0EB42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4" name="Picture 1243">
              <a:extLst>
                <a:ext uri="{FF2B5EF4-FFF2-40B4-BE49-F238E27FC236}">
                  <a16:creationId xmlns:a16="http://schemas.microsoft.com/office/drawing/2014/main" id="{0CA36D5A-925D-56C3-7B65-39329B87E3E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5" name="Picture 1244">
              <a:extLst>
                <a:ext uri="{FF2B5EF4-FFF2-40B4-BE49-F238E27FC236}">
                  <a16:creationId xmlns:a16="http://schemas.microsoft.com/office/drawing/2014/main" id="{18F18275-409D-ADC0-9E59-53B3FDEBFA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6" name="Picture 1245">
              <a:extLst>
                <a:ext uri="{FF2B5EF4-FFF2-40B4-BE49-F238E27FC236}">
                  <a16:creationId xmlns:a16="http://schemas.microsoft.com/office/drawing/2014/main" id="{85A9F3B9-06C7-C54C-7E7C-467FA6932F8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7" name="Picture 1246">
              <a:extLst>
                <a:ext uri="{FF2B5EF4-FFF2-40B4-BE49-F238E27FC236}">
                  <a16:creationId xmlns:a16="http://schemas.microsoft.com/office/drawing/2014/main" id="{A0A3DF2B-9D0E-4651-5E6B-EFCD78E303F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8" name="Picture 1247">
              <a:extLst>
                <a:ext uri="{FF2B5EF4-FFF2-40B4-BE49-F238E27FC236}">
                  <a16:creationId xmlns:a16="http://schemas.microsoft.com/office/drawing/2014/main" id="{8AACC503-0340-99F7-FB5B-1DB14300AE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39" name="Picture 1248">
              <a:extLst>
                <a:ext uri="{FF2B5EF4-FFF2-40B4-BE49-F238E27FC236}">
                  <a16:creationId xmlns:a16="http://schemas.microsoft.com/office/drawing/2014/main" id="{B71AEE51-E42C-3FAA-3FB4-5B14A6C27B7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0" name="Picture 6120">
              <a:extLst>
                <a:ext uri="{FF2B5EF4-FFF2-40B4-BE49-F238E27FC236}">
                  <a16:creationId xmlns:a16="http://schemas.microsoft.com/office/drawing/2014/main" id="{15D05FE1-F075-F9EE-4104-0AE523A71E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1" name="Picture 1354">
              <a:extLst>
                <a:ext uri="{FF2B5EF4-FFF2-40B4-BE49-F238E27FC236}">
                  <a16:creationId xmlns:a16="http://schemas.microsoft.com/office/drawing/2014/main" id="{167A3902-AE4A-49CE-E49A-0560229F9A5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2" name="Picture 1355">
              <a:extLst>
                <a:ext uri="{FF2B5EF4-FFF2-40B4-BE49-F238E27FC236}">
                  <a16:creationId xmlns:a16="http://schemas.microsoft.com/office/drawing/2014/main" id="{1E05E263-7D61-6960-E4A6-53334D3D0AB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0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3" name="Picture 6123">
              <a:extLst>
                <a:ext uri="{FF2B5EF4-FFF2-40B4-BE49-F238E27FC236}">
                  <a16:creationId xmlns:a16="http://schemas.microsoft.com/office/drawing/2014/main" id="{36DECEE4-5FBA-9A19-2082-4488C79369B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4" name="Picture 1357">
              <a:extLst>
                <a:ext uri="{FF2B5EF4-FFF2-40B4-BE49-F238E27FC236}">
                  <a16:creationId xmlns:a16="http://schemas.microsoft.com/office/drawing/2014/main" id="{C2AED409-E930-868F-BC4B-D72E388142A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5" name="Picture 6125">
              <a:extLst>
                <a:ext uri="{FF2B5EF4-FFF2-40B4-BE49-F238E27FC236}">
                  <a16:creationId xmlns:a16="http://schemas.microsoft.com/office/drawing/2014/main" id="{B8CCA34F-2B4A-6318-32F2-D9ACBC2521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6" name="Picture 6126">
              <a:extLst>
                <a:ext uri="{FF2B5EF4-FFF2-40B4-BE49-F238E27FC236}">
                  <a16:creationId xmlns:a16="http://schemas.microsoft.com/office/drawing/2014/main" id="{5CB3E1C5-3092-BE7E-ADFA-D35BD6E2FB8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7" name="Picture 1360">
              <a:extLst>
                <a:ext uri="{FF2B5EF4-FFF2-40B4-BE49-F238E27FC236}">
                  <a16:creationId xmlns:a16="http://schemas.microsoft.com/office/drawing/2014/main" id="{2A6A630A-598F-0FF1-0ADA-7372A854B39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8" name="Picture 1361">
              <a:extLst>
                <a:ext uri="{FF2B5EF4-FFF2-40B4-BE49-F238E27FC236}">
                  <a16:creationId xmlns:a16="http://schemas.microsoft.com/office/drawing/2014/main" id="{A07FC809-7CAF-0F05-3552-F48B9C8C53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49" name="Picture 6129">
              <a:extLst>
                <a:ext uri="{FF2B5EF4-FFF2-40B4-BE49-F238E27FC236}">
                  <a16:creationId xmlns:a16="http://schemas.microsoft.com/office/drawing/2014/main" id="{DBB95801-E576-7F39-4C70-B0F5BCB910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50" name="Picture 6130">
              <a:extLst>
                <a:ext uri="{FF2B5EF4-FFF2-40B4-BE49-F238E27FC236}">
                  <a16:creationId xmlns:a16="http://schemas.microsoft.com/office/drawing/2014/main" id="{19AAE06B-CBBD-877E-C321-1A92B77721C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51" name="Picture 1364">
              <a:extLst>
                <a:ext uri="{FF2B5EF4-FFF2-40B4-BE49-F238E27FC236}">
                  <a16:creationId xmlns:a16="http://schemas.microsoft.com/office/drawing/2014/main" id="{7FCBD3A1-861C-1F1B-4700-A03AB062FF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52" name="Picture 6132">
              <a:extLst>
                <a:ext uri="{FF2B5EF4-FFF2-40B4-BE49-F238E27FC236}">
                  <a16:creationId xmlns:a16="http://schemas.microsoft.com/office/drawing/2014/main" id="{DC609DFE-E871-2434-0FCC-3A95D29112E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9</xdr:row>
          <xdr:rowOff>209550</xdr:rowOff>
        </xdr:from>
        <xdr:to>
          <xdr:col>16</xdr:col>
          <xdr:colOff>93890</xdr:colOff>
          <xdr:row>11</xdr:row>
          <xdr:rowOff>0</xdr:rowOff>
        </xdr:to>
        <xdr:pic>
          <xdr:nvPicPr>
            <xdr:cNvPr id="11253" name="Picture 1366">
              <a:extLst>
                <a:ext uri="{FF2B5EF4-FFF2-40B4-BE49-F238E27FC236}">
                  <a16:creationId xmlns:a16="http://schemas.microsoft.com/office/drawing/2014/main" id="{0FEE467A-EDC7-1BE5-D2D6-DA9BCE59B6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9100" y="2609850"/>
              <a:ext cx="120967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0</xdr:colOff>
      <xdr:row>16</xdr:row>
      <xdr:rowOff>0</xdr:rowOff>
    </xdr:from>
    <xdr:to>
      <xdr:col>16</xdr:col>
      <xdr:colOff>0</xdr:colOff>
      <xdr:row>17</xdr:row>
      <xdr:rowOff>13607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A996D207-D3CC-4BDF-A761-3A941764A19B}"/>
            </a:ext>
          </a:extLst>
        </xdr:cNvPr>
        <xdr:cNvCxnSpPr/>
      </xdr:nvCxnSpPr>
      <xdr:spPr>
        <a:xfrm flipV="1">
          <a:off x="8681357" y="6436179"/>
          <a:ext cx="1006929" cy="6395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438150</xdr:colOff>
          <xdr:row>11</xdr:row>
          <xdr:rowOff>0</xdr:rowOff>
        </xdr:to>
        <xdr:pic>
          <xdr:nvPicPr>
            <xdr:cNvPr id="31021" name="図 46">
              <a:extLst>
                <a:ext uri="{FF2B5EF4-FFF2-40B4-BE49-F238E27FC236}">
                  <a16:creationId xmlns:a16="http://schemas.microsoft.com/office/drawing/2014/main" id="{EE9DDF4C-5F8C-8558-4E69-113B10E990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8110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22" name="Picture 20782">
              <a:extLst>
                <a:ext uri="{FF2B5EF4-FFF2-40B4-BE49-F238E27FC236}">
                  <a16:creationId xmlns:a16="http://schemas.microsoft.com/office/drawing/2014/main" id="{A0ED70F1-AC15-236D-09BA-D253D7AEEF7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23" name="Picture 20783">
              <a:extLst>
                <a:ext uri="{FF2B5EF4-FFF2-40B4-BE49-F238E27FC236}">
                  <a16:creationId xmlns:a16="http://schemas.microsoft.com/office/drawing/2014/main" id="{70A4816B-EA53-7016-50D1-B7616D09424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24" name="Picture 1151">
              <a:extLst>
                <a:ext uri="{FF2B5EF4-FFF2-40B4-BE49-F238E27FC236}">
                  <a16:creationId xmlns:a16="http://schemas.microsoft.com/office/drawing/2014/main" id="{268C1E9B-FB6D-AEEE-4D92-E70520407F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25" name="Picture 20785">
              <a:extLst>
                <a:ext uri="{FF2B5EF4-FFF2-40B4-BE49-F238E27FC236}">
                  <a16:creationId xmlns:a16="http://schemas.microsoft.com/office/drawing/2014/main" id="{B20BEE22-20EF-0328-9279-F3970334D8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26" name="Picture 1217">
              <a:extLst>
                <a:ext uri="{FF2B5EF4-FFF2-40B4-BE49-F238E27FC236}">
                  <a16:creationId xmlns:a16="http://schemas.microsoft.com/office/drawing/2014/main" id="{3489CB10-110D-DAF6-3D1D-63AF72EC37F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27" name="Picture 1218">
              <a:extLst>
                <a:ext uri="{FF2B5EF4-FFF2-40B4-BE49-F238E27FC236}">
                  <a16:creationId xmlns:a16="http://schemas.microsoft.com/office/drawing/2014/main" id="{34CFB69A-60CB-D007-CC22-207038625FE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28" name="Picture 20788">
              <a:extLst>
                <a:ext uri="{FF2B5EF4-FFF2-40B4-BE49-F238E27FC236}">
                  <a16:creationId xmlns:a16="http://schemas.microsoft.com/office/drawing/2014/main" id="{7DC895CD-71D8-ADDC-618A-0F92A79394B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29" name="Picture 20789">
              <a:extLst>
                <a:ext uri="{FF2B5EF4-FFF2-40B4-BE49-F238E27FC236}">
                  <a16:creationId xmlns:a16="http://schemas.microsoft.com/office/drawing/2014/main" id="{A19AC706-6A7A-491B-1420-04D93E670D4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0" name="Picture 1233">
              <a:extLst>
                <a:ext uri="{FF2B5EF4-FFF2-40B4-BE49-F238E27FC236}">
                  <a16:creationId xmlns:a16="http://schemas.microsoft.com/office/drawing/2014/main" id="{343A4476-38BC-2EBD-D980-66BCF2FD6C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1" name="Picture 1234">
              <a:extLst>
                <a:ext uri="{FF2B5EF4-FFF2-40B4-BE49-F238E27FC236}">
                  <a16:creationId xmlns:a16="http://schemas.microsoft.com/office/drawing/2014/main" id="{3F3E8840-95F3-0D17-C511-F3C6E4B5B1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2" name="Picture 20792">
              <a:extLst>
                <a:ext uri="{FF2B5EF4-FFF2-40B4-BE49-F238E27FC236}">
                  <a16:creationId xmlns:a16="http://schemas.microsoft.com/office/drawing/2014/main" id="{992E6776-11B4-2B5E-CBB7-2105126C61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3" name="Picture 1236">
              <a:extLst>
                <a:ext uri="{FF2B5EF4-FFF2-40B4-BE49-F238E27FC236}">
                  <a16:creationId xmlns:a16="http://schemas.microsoft.com/office/drawing/2014/main" id="{1F6D1E8A-10C0-2136-42D9-2D91FE030E7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4" name="Picture 20794">
              <a:extLst>
                <a:ext uri="{FF2B5EF4-FFF2-40B4-BE49-F238E27FC236}">
                  <a16:creationId xmlns:a16="http://schemas.microsoft.com/office/drawing/2014/main" id="{A772975F-0032-C106-6D78-EDD7E525621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5" name="Picture 20795">
              <a:extLst>
                <a:ext uri="{FF2B5EF4-FFF2-40B4-BE49-F238E27FC236}">
                  <a16:creationId xmlns:a16="http://schemas.microsoft.com/office/drawing/2014/main" id="{0063F79E-DC92-06DA-DE21-5297BD08B07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6" name="Picture 1239">
              <a:extLst>
                <a:ext uri="{FF2B5EF4-FFF2-40B4-BE49-F238E27FC236}">
                  <a16:creationId xmlns:a16="http://schemas.microsoft.com/office/drawing/2014/main" id="{2ADF58B8-9DB3-B788-93D6-D46E5B430D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7" name="Picture 1241">
              <a:extLst>
                <a:ext uri="{FF2B5EF4-FFF2-40B4-BE49-F238E27FC236}">
                  <a16:creationId xmlns:a16="http://schemas.microsoft.com/office/drawing/2014/main" id="{604F0569-CB6F-2665-1892-B3AE1E653A9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8" name="Picture 1242">
              <a:extLst>
                <a:ext uri="{FF2B5EF4-FFF2-40B4-BE49-F238E27FC236}">
                  <a16:creationId xmlns:a16="http://schemas.microsoft.com/office/drawing/2014/main" id="{5610F90A-605F-4C12-A129-0B96AE710A6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39" name="Picture 1243">
              <a:extLst>
                <a:ext uri="{FF2B5EF4-FFF2-40B4-BE49-F238E27FC236}">
                  <a16:creationId xmlns:a16="http://schemas.microsoft.com/office/drawing/2014/main" id="{4E441CD8-3C4A-1A37-ECCB-157BC66C6D8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0" name="Picture 1244">
              <a:extLst>
                <a:ext uri="{FF2B5EF4-FFF2-40B4-BE49-F238E27FC236}">
                  <a16:creationId xmlns:a16="http://schemas.microsoft.com/office/drawing/2014/main" id="{A1ADF3B3-1EDD-91E0-E4FB-74FF9C5A2AA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1" name="Picture 1245">
              <a:extLst>
                <a:ext uri="{FF2B5EF4-FFF2-40B4-BE49-F238E27FC236}">
                  <a16:creationId xmlns:a16="http://schemas.microsoft.com/office/drawing/2014/main" id="{A3809934-1F74-1A54-EB3F-5AB57C165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2" name="Picture 1246">
              <a:extLst>
                <a:ext uri="{FF2B5EF4-FFF2-40B4-BE49-F238E27FC236}">
                  <a16:creationId xmlns:a16="http://schemas.microsoft.com/office/drawing/2014/main" id="{4391E773-725D-4E3A-A34B-A6AE63E6638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3" name="Picture 1247">
              <a:extLst>
                <a:ext uri="{FF2B5EF4-FFF2-40B4-BE49-F238E27FC236}">
                  <a16:creationId xmlns:a16="http://schemas.microsoft.com/office/drawing/2014/main" id="{5E881C55-AB13-F2BE-429A-AA922B006A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4" name="Picture 1248">
              <a:extLst>
                <a:ext uri="{FF2B5EF4-FFF2-40B4-BE49-F238E27FC236}">
                  <a16:creationId xmlns:a16="http://schemas.microsoft.com/office/drawing/2014/main" id="{BC04D32F-E11D-EB72-7DFB-620F18464DC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5" name="Picture 20805">
              <a:extLst>
                <a:ext uri="{FF2B5EF4-FFF2-40B4-BE49-F238E27FC236}">
                  <a16:creationId xmlns:a16="http://schemas.microsoft.com/office/drawing/2014/main" id="{E01C8BD3-A526-8481-2C98-9B24099C5A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6" name="Picture 1354">
              <a:extLst>
                <a:ext uri="{FF2B5EF4-FFF2-40B4-BE49-F238E27FC236}">
                  <a16:creationId xmlns:a16="http://schemas.microsoft.com/office/drawing/2014/main" id="{0DEBEC47-92E7-839E-61BB-62A1D2FFD7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7" name="Picture 1355">
              <a:extLst>
                <a:ext uri="{FF2B5EF4-FFF2-40B4-BE49-F238E27FC236}">
                  <a16:creationId xmlns:a16="http://schemas.microsoft.com/office/drawing/2014/main" id="{01EA7B48-F538-8CF2-BD77-F2AA30A02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8" name="Picture 20808">
              <a:extLst>
                <a:ext uri="{FF2B5EF4-FFF2-40B4-BE49-F238E27FC236}">
                  <a16:creationId xmlns:a16="http://schemas.microsoft.com/office/drawing/2014/main" id="{A708793E-C7BE-56D0-DBC3-EDC0381536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49" name="Picture 1357">
              <a:extLst>
                <a:ext uri="{FF2B5EF4-FFF2-40B4-BE49-F238E27FC236}">
                  <a16:creationId xmlns:a16="http://schemas.microsoft.com/office/drawing/2014/main" id="{2EE48D3B-BD40-15CC-E3F8-6EF022540F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0" name="Picture 20810">
              <a:extLst>
                <a:ext uri="{FF2B5EF4-FFF2-40B4-BE49-F238E27FC236}">
                  <a16:creationId xmlns:a16="http://schemas.microsoft.com/office/drawing/2014/main" id="{97D090DB-9A2F-979D-D425-AE059784446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1" name="Picture 20811">
              <a:extLst>
                <a:ext uri="{FF2B5EF4-FFF2-40B4-BE49-F238E27FC236}">
                  <a16:creationId xmlns:a16="http://schemas.microsoft.com/office/drawing/2014/main" id="{7560D7DD-5424-8336-E186-44A15252252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2" name="Picture 1360">
              <a:extLst>
                <a:ext uri="{FF2B5EF4-FFF2-40B4-BE49-F238E27FC236}">
                  <a16:creationId xmlns:a16="http://schemas.microsoft.com/office/drawing/2014/main" id="{F14F66ED-EBE8-7683-ECFD-7A67C4FBCCA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3" name="Picture 1361">
              <a:extLst>
                <a:ext uri="{FF2B5EF4-FFF2-40B4-BE49-F238E27FC236}">
                  <a16:creationId xmlns:a16="http://schemas.microsoft.com/office/drawing/2014/main" id="{F469C7A7-86A9-8F45-94E7-970263AD6C6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4" name="Picture 20814">
              <a:extLst>
                <a:ext uri="{FF2B5EF4-FFF2-40B4-BE49-F238E27FC236}">
                  <a16:creationId xmlns:a16="http://schemas.microsoft.com/office/drawing/2014/main" id="{916C43D2-FF74-64C9-0A1F-0A8CC1A163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5" name="Picture 20815">
              <a:extLst>
                <a:ext uri="{FF2B5EF4-FFF2-40B4-BE49-F238E27FC236}">
                  <a16:creationId xmlns:a16="http://schemas.microsoft.com/office/drawing/2014/main" id="{F1C0EE55-AABA-33FA-1EC0-B4873FAB96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6" name="Picture 1364">
              <a:extLst>
                <a:ext uri="{FF2B5EF4-FFF2-40B4-BE49-F238E27FC236}">
                  <a16:creationId xmlns:a16="http://schemas.microsoft.com/office/drawing/2014/main" id="{A99BD9BD-BE37-0967-5658-F071AE06FB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7" name="Picture 20817">
              <a:extLst>
                <a:ext uri="{FF2B5EF4-FFF2-40B4-BE49-F238E27FC236}">
                  <a16:creationId xmlns:a16="http://schemas.microsoft.com/office/drawing/2014/main" id="{8E8F99F2-2856-C21E-EF70-8FA28799105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8" name="Picture 1366">
              <a:extLst>
                <a:ext uri="{FF2B5EF4-FFF2-40B4-BE49-F238E27FC236}">
                  <a16:creationId xmlns:a16="http://schemas.microsoft.com/office/drawing/2014/main" id="{8F605C9C-C151-EC2F-992D-BB1EF0C0C3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59" name="Picture 1367">
              <a:extLst>
                <a:ext uri="{FF2B5EF4-FFF2-40B4-BE49-F238E27FC236}">
                  <a16:creationId xmlns:a16="http://schemas.microsoft.com/office/drawing/2014/main" id="{9107262E-6A69-D43B-54FF-5A99084A2A7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0" name="Picture 20820">
              <a:extLst>
                <a:ext uri="{FF2B5EF4-FFF2-40B4-BE49-F238E27FC236}">
                  <a16:creationId xmlns:a16="http://schemas.microsoft.com/office/drawing/2014/main" id="{D3F294AC-A0D3-7A56-ACC4-E56F53DFF23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1" name="Picture 20821">
              <a:extLst>
                <a:ext uri="{FF2B5EF4-FFF2-40B4-BE49-F238E27FC236}">
                  <a16:creationId xmlns:a16="http://schemas.microsoft.com/office/drawing/2014/main" id="{71FB5CAA-6E57-2E87-1650-646C4FD2B1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2" name="Picture 20822">
              <a:extLst>
                <a:ext uri="{FF2B5EF4-FFF2-40B4-BE49-F238E27FC236}">
                  <a16:creationId xmlns:a16="http://schemas.microsoft.com/office/drawing/2014/main" id="{52E9037E-77D8-58F6-7588-6B232CA2EB5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3" name="Picture 20823">
              <a:extLst>
                <a:ext uri="{FF2B5EF4-FFF2-40B4-BE49-F238E27FC236}">
                  <a16:creationId xmlns:a16="http://schemas.microsoft.com/office/drawing/2014/main" id="{D8E85EE4-A66E-20E9-5062-D6CFBCADAC8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4" name="Picture 20824">
              <a:extLst>
                <a:ext uri="{FF2B5EF4-FFF2-40B4-BE49-F238E27FC236}">
                  <a16:creationId xmlns:a16="http://schemas.microsoft.com/office/drawing/2014/main" id="{1C4A5722-9979-9BFB-FC9D-A548BAF5F3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5" name="Picture 20825">
              <a:extLst>
                <a:ext uri="{FF2B5EF4-FFF2-40B4-BE49-F238E27FC236}">
                  <a16:creationId xmlns:a16="http://schemas.microsoft.com/office/drawing/2014/main" id="{19A4079E-00ED-1FED-3C51-ACF19EADAB1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6" name="Picture 20826">
              <a:extLst>
                <a:ext uri="{FF2B5EF4-FFF2-40B4-BE49-F238E27FC236}">
                  <a16:creationId xmlns:a16="http://schemas.microsoft.com/office/drawing/2014/main" id="{C4B38005-2705-1FDB-5229-28A16438E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7" name="Picture 20827">
              <a:extLst>
                <a:ext uri="{FF2B5EF4-FFF2-40B4-BE49-F238E27FC236}">
                  <a16:creationId xmlns:a16="http://schemas.microsoft.com/office/drawing/2014/main" id="{6E66F540-FC18-DFC5-07EB-98ABFB8013B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8" name="Picture 20828">
              <a:extLst>
                <a:ext uri="{FF2B5EF4-FFF2-40B4-BE49-F238E27FC236}">
                  <a16:creationId xmlns:a16="http://schemas.microsoft.com/office/drawing/2014/main" id="{35325892-89B2-114C-E6A6-7D9AB8E39D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69" name="Picture 20829">
              <a:extLst>
                <a:ext uri="{FF2B5EF4-FFF2-40B4-BE49-F238E27FC236}">
                  <a16:creationId xmlns:a16="http://schemas.microsoft.com/office/drawing/2014/main" id="{0E65496F-767A-A57C-AD2B-4AA5E8D032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6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0" name="Picture 1791">
              <a:extLst>
                <a:ext uri="{FF2B5EF4-FFF2-40B4-BE49-F238E27FC236}">
                  <a16:creationId xmlns:a16="http://schemas.microsoft.com/office/drawing/2014/main" id="{9613149D-847B-6F4F-8003-CD875AFC741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1" name="Picture 1792">
              <a:extLst>
                <a:ext uri="{FF2B5EF4-FFF2-40B4-BE49-F238E27FC236}">
                  <a16:creationId xmlns:a16="http://schemas.microsoft.com/office/drawing/2014/main" id="{31536B2F-F777-A330-693B-BF5F7E3390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2" name="Picture 20832">
              <a:extLst>
                <a:ext uri="{FF2B5EF4-FFF2-40B4-BE49-F238E27FC236}">
                  <a16:creationId xmlns:a16="http://schemas.microsoft.com/office/drawing/2014/main" id="{B9548EC9-9412-492D-31F7-7D33294962A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3" name="Picture 1794">
              <a:extLst>
                <a:ext uri="{FF2B5EF4-FFF2-40B4-BE49-F238E27FC236}">
                  <a16:creationId xmlns:a16="http://schemas.microsoft.com/office/drawing/2014/main" id="{D3634F2B-1808-9AD7-D9AA-1C60AA1B64F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4" name="Picture 20834">
              <a:extLst>
                <a:ext uri="{FF2B5EF4-FFF2-40B4-BE49-F238E27FC236}">
                  <a16:creationId xmlns:a16="http://schemas.microsoft.com/office/drawing/2014/main" id="{34E2CBF5-8C6B-4234-8947-0AEB30CEAC3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5" name="Picture 20835">
              <a:extLst>
                <a:ext uri="{FF2B5EF4-FFF2-40B4-BE49-F238E27FC236}">
                  <a16:creationId xmlns:a16="http://schemas.microsoft.com/office/drawing/2014/main" id="{8605E1D7-0E44-EC8A-AB1F-62C6C37FA9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6" name="Picture 1797">
              <a:extLst>
                <a:ext uri="{FF2B5EF4-FFF2-40B4-BE49-F238E27FC236}">
                  <a16:creationId xmlns:a16="http://schemas.microsoft.com/office/drawing/2014/main" id="{16C0A970-DFA4-13E5-4FAD-E058BD90215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7" name="Picture 1798">
              <a:extLst>
                <a:ext uri="{FF2B5EF4-FFF2-40B4-BE49-F238E27FC236}">
                  <a16:creationId xmlns:a16="http://schemas.microsoft.com/office/drawing/2014/main" id="{A1C62322-15E8-0278-8E03-EECCC268BEB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8" name="Picture 20838">
              <a:extLst>
                <a:ext uri="{FF2B5EF4-FFF2-40B4-BE49-F238E27FC236}">
                  <a16:creationId xmlns:a16="http://schemas.microsoft.com/office/drawing/2014/main" id="{0B14F572-4C38-52C8-9D80-3677880E508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79" name="Picture 20839">
              <a:extLst>
                <a:ext uri="{FF2B5EF4-FFF2-40B4-BE49-F238E27FC236}">
                  <a16:creationId xmlns:a16="http://schemas.microsoft.com/office/drawing/2014/main" id="{40E6181C-DEF6-BAA7-5A05-78065A98F7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7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0" name="Picture 1801">
              <a:extLst>
                <a:ext uri="{FF2B5EF4-FFF2-40B4-BE49-F238E27FC236}">
                  <a16:creationId xmlns:a16="http://schemas.microsoft.com/office/drawing/2014/main" id="{4ED625A2-19A7-13FF-C38E-C4E2C96D19F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1" name="Picture 20841">
              <a:extLst>
                <a:ext uri="{FF2B5EF4-FFF2-40B4-BE49-F238E27FC236}">
                  <a16:creationId xmlns:a16="http://schemas.microsoft.com/office/drawing/2014/main" id="{C2761065-AD2E-0907-5B9B-B078B757BB5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2" name="Picture 1803">
              <a:extLst>
                <a:ext uri="{FF2B5EF4-FFF2-40B4-BE49-F238E27FC236}">
                  <a16:creationId xmlns:a16="http://schemas.microsoft.com/office/drawing/2014/main" id="{8768D136-9080-5BE4-AF9F-1404BC1A30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3" name="Picture 1804">
              <a:extLst>
                <a:ext uri="{FF2B5EF4-FFF2-40B4-BE49-F238E27FC236}">
                  <a16:creationId xmlns:a16="http://schemas.microsoft.com/office/drawing/2014/main" id="{5D188F49-DCEB-374B-E2F2-7F4B3B1A17C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4" name="Picture 20844">
              <a:extLst>
                <a:ext uri="{FF2B5EF4-FFF2-40B4-BE49-F238E27FC236}">
                  <a16:creationId xmlns:a16="http://schemas.microsoft.com/office/drawing/2014/main" id="{A030DB19-2413-4BF0-27C5-D372EF52E4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5" name="Picture 20845">
              <a:extLst>
                <a:ext uri="{FF2B5EF4-FFF2-40B4-BE49-F238E27FC236}">
                  <a16:creationId xmlns:a16="http://schemas.microsoft.com/office/drawing/2014/main" id="{BF8856A0-8E7B-1F8A-11F7-926CC58DE1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6" name="Picture 20846">
              <a:extLst>
                <a:ext uri="{FF2B5EF4-FFF2-40B4-BE49-F238E27FC236}">
                  <a16:creationId xmlns:a16="http://schemas.microsoft.com/office/drawing/2014/main" id="{212EB2DA-E2D1-E31A-015B-DB78D482D3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7" name="Picture 20847">
              <a:extLst>
                <a:ext uri="{FF2B5EF4-FFF2-40B4-BE49-F238E27FC236}">
                  <a16:creationId xmlns:a16="http://schemas.microsoft.com/office/drawing/2014/main" id="{CD943AB9-C21F-A4DB-DEE6-4D1220AC140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8" name="Picture 20848">
              <a:extLst>
                <a:ext uri="{FF2B5EF4-FFF2-40B4-BE49-F238E27FC236}">
                  <a16:creationId xmlns:a16="http://schemas.microsoft.com/office/drawing/2014/main" id="{B1E64D2E-EC3A-8506-FD60-2F513C2714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89" name="Picture 20849">
              <a:extLst>
                <a:ext uri="{FF2B5EF4-FFF2-40B4-BE49-F238E27FC236}">
                  <a16:creationId xmlns:a16="http://schemas.microsoft.com/office/drawing/2014/main" id="{8AA990D8-8B71-2C36-A926-47F8EEA8885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8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0" name="Picture 20850">
              <a:extLst>
                <a:ext uri="{FF2B5EF4-FFF2-40B4-BE49-F238E27FC236}">
                  <a16:creationId xmlns:a16="http://schemas.microsoft.com/office/drawing/2014/main" id="{87DD59A2-3E13-DA37-467F-ECBFA776B1E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1" name="Picture 20851">
              <a:extLst>
                <a:ext uri="{FF2B5EF4-FFF2-40B4-BE49-F238E27FC236}">
                  <a16:creationId xmlns:a16="http://schemas.microsoft.com/office/drawing/2014/main" id="{351397BD-9427-98B6-126B-DA2AC98A1F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2" name="Picture 20852">
              <a:extLst>
                <a:ext uri="{FF2B5EF4-FFF2-40B4-BE49-F238E27FC236}">
                  <a16:creationId xmlns:a16="http://schemas.microsoft.com/office/drawing/2014/main" id="{78125547-AFA9-8C48-1A4B-35CEFA5E90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3" name="Picture 1814">
              <a:extLst>
                <a:ext uri="{FF2B5EF4-FFF2-40B4-BE49-F238E27FC236}">
                  <a16:creationId xmlns:a16="http://schemas.microsoft.com/office/drawing/2014/main" id="{950981CB-ED3C-F4EE-AC29-DD83A39724A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4" name="Picture 20854">
              <a:extLst>
                <a:ext uri="{FF2B5EF4-FFF2-40B4-BE49-F238E27FC236}">
                  <a16:creationId xmlns:a16="http://schemas.microsoft.com/office/drawing/2014/main" id="{CD59DE3B-04A6-8774-0671-CF54931C3D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5" name="Picture 20855">
              <a:extLst>
                <a:ext uri="{FF2B5EF4-FFF2-40B4-BE49-F238E27FC236}">
                  <a16:creationId xmlns:a16="http://schemas.microsoft.com/office/drawing/2014/main" id="{0157415D-59A7-8A56-4BE8-A995D0AAD4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6" name="Picture 1817">
              <a:extLst>
                <a:ext uri="{FF2B5EF4-FFF2-40B4-BE49-F238E27FC236}">
                  <a16:creationId xmlns:a16="http://schemas.microsoft.com/office/drawing/2014/main" id="{C6705953-FB6B-DB74-9B56-1458FA8A68D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7" name="Picture 20857">
              <a:extLst>
                <a:ext uri="{FF2B5EF4-FFF2-40B4-BE49-F238E27FC236}">
                  <a16:creationId xmlns:a16="http://schemas.microsoft.com/office/drawing/2014/main" id="{D51746F3-345D-4221-A230-23379386DEC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8" name="Picture 1819">
              <a:extLst>
                <a:ext uri="{FF2B5EF4-FFF2-40B4-BE49-F238E27FC236}">
                  <a16:creationId xmlns:a16="http://schemas.microsoft.com/office/drawing/2014/main" id="{A1C3552D-BF6B-B7EE-47AB-338619021B5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099" name="Picture 1820">
              <a:extLst>
                <a:ext uri="{FF2B5EF4-FFF2-40B4-BE49-F238E27FC236}">
                  <a16:creationId xmlns:a16="http://schemas.microsoft.com/office/drawing/2014/main" id="{125480EE-455A-CFEF-CCEF-6ED80E235E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39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0" name="Picture 20860">
              <a:extLst>
                <a:ext uri="{FF2B5EF4-FFF2-40B4-BE49-F238E27FC236}">
                  <a16:creationId xmlns:a16="http://schemas.microsoft.com/office/drawing/2014/main" id="{B933A968-3D28-4F81-EB66-0556CE2F20B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1" name="Picture 20861">
              <a:extLst>
                <a:ext uri="{FF2B5EF4-FFF2-40B4-BE49-F238E27FC236}">
                  <a16:creationId xmlns:a16="http://schemas.microsoft.com/office/drawing/2014/main" id="{D972790B-4D71-028A-F05E-777287E3CC6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2" name="Picture 1823">
              <a:extLst>
                <a:ext uri="{FF2B5EF4-FFF2-40B4-BE49-F238E27FC236}">
                  <a16:creationId xmlns:a16="http://schemas.microsoft.com/office/drawing/2014/main" id="{C9DA03BD-F049-1320-1D54-4847D2EE2B6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3" name="Picture 1824">
              <a:extLst>
                <a:ext uri="{FF2B5EF4-FFF2-40B4-BE49-F238E27FC236}">
                  <a16:creationId xmlns:a16="http://schemas.microsoft.com/office/drawing/2014/main" id="{793244CE-FE5E-6F99-6020-CB2FB830D9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4" name="Picture 20864">
              <a:extLst>
                <a:ext uri="{FF2B5EF4-FFF2-40B4-BE49-F238E27FC236}">
                  <a16:creationId xmlns:a16="http://schemas.microsoft.com/office/drawing/2014/main" id="{6716EECB-74C3-FF8C-064A-DEB203796A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5" name="Picture 1826">
              <a:extLst>
                <a:ext uri="{FF2B5EF4-FFF2-40B4-BE49-F238E27FC236}">
                  <a16:creationId xmlns:a16="http://schemas.microsoft.com/office/drawing/2014/main" id="{4E038882-592B-354D-E373-91E20CDD32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6" name="Picture 20866">
              <a:extLst>
                <a:ext uri="{FF2B5EF4-FFF2-40B4-BE49-F238E27FC236}">
                  <a16:creationId xmlns:a16="http://schemas.microsoft.com/office/drawing/2014/main" id="{D2449210-E3F2-F0DB-ABEF-F13D718FCBA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7" name="Picture 20867">
              <a:extLst>
                <a:ext uri="{FF2B5EF4-FFF2-40B4-BE49-F238E27FC236}">
                  <a16:creationId xmlns:a16="http://schemas.microsoft.com/office/drawing/2014/main" id="{E92E9F0A-D2CD-4B48-F778-FC91CF41F38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8" name="Picture 1829">
              <a:extLst>
                <a:ext uri="{FF2B5EF4-FFF2-40B4-BE49-F238E27FC236}">
                  <a16:creationId xmlns:a16="http://schemas.microsoft.com/office/drawing/2014/main" id="{78596AB6-CB90-FF5F-0F12-00FB6AE4533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09" name="Picture 1830">
              <a:extLst>
                <a:ext uri="{FF2B5EF4-FFF2-40B4-BE49-F238E27FC236}">
                  <a16:creationId xmlns:a16="http://schemas.microsoft.com/office/drawing/2014/main" id="{1DA820AC-3F49-074B-406F-142FC14D987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0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0" name="Picture 1831">
              <a:extLst>
                <a:ext uri="{FF2B5EF4-FFF2-40B4-BE49-F238E27FC236}">
                  <a16:creationId xmlns:a16="http://schemas.microsoft.com/office/drawing/2014/main" id="{D6EA718A-84AC-358E-4E5C-5C47B31AF5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1" name="Picture 1832">
              <a:extLst>
                <a:ext uri="{FF2B5EF4-FFF2-40B4-BE49-F238E27FC236}">
                  <a16:creationId xmlns:a16="http://schemas.microsoft.com/office/drawing/2014/main" id="{56785073-60C5-BB07-F82C-B2AEA892E6F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2" name="Picture 1833">
              <a:extLst>
                <a:ext uri="{FF2B5EF4-FFF2-40B4-BE49-F238E27FC236}">
                  <a16:creationId xmlns:a16="http://schemas.microsoft.com/office/drawing/2014/main" id="{9A0DFB6A-887F-D13A-78D5-60AF6445B48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3" name="Picture 1834">
              <a:extLst>
                <a:ext uri="{FF2B5EF4-FFF2-40B4-BE49-F238E27FC236}">
                  <a16:creationId xmlns:a16="http://schemas.microsoft.com/office/drawing/2014/main" id="{C7D40E4B-006A-094C-0DD1-0A7946F6982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4" name="Picture 1835">
              <a:extLst>
                <a:ext uri="{FF2B5EF4-FFF2-40B4-BE49-F238E27FC236}">
                  <a16:creationId xmlns:a16="http://schemas.microsoft.com/office/drawing/2014/main" id="{01C55471-08FA-68FE-D949-1CDAF8B7902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5" name="Picture 1836">
              <a:extLst>
                <a:ext uri="{FF2B5EF4-FFF2-40B4-BE49-F238E27FC236}">
                  <a16:creationId xmlns:a16="http://schemas.microsoft.com/office/drawing/2014/main" id="{8F0551AD-0FF3-2FA9-1918-387E629DE5A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6" name="Picture 1837">
              <a:extLst>
                <a:ext uri="{FF2B5EF4-FFF2-40B4-BE49-F238E27FC236}">
                  <a16:creationId xmlns:a16="http://schemas.microsoft.com/office/drawing/2014/main" id="{7316D051-F582-1DB6-9E9D-8775076DAA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7" name="Picture 1838">
              <a:extLst>
                <a:ext uri="{FF2B5EF4-FFF2-40B4-BE49-F238E27FC236}">
                  <a16:creationId xmlns:a16="http://schemas.microsoft.com/office/drawing/2014/main" id="{F2F2AD4F-8263-ABDE-7032-985B94F329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8" name="Picture 1839">
              <a:extLst>
                <a:ext uri="{FF2B5EF4-FFF2-40B4-BE49-F238E27FC236}">
                  <a16:creationId xmlns:a16="http://schemas.microsoft.com/office/drawing/2014/main" id="{13534DB6-0F8E-9462-3612-FCEBD9174D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19" name="Picture 1840">
              <a:extLst>
                <a:ext uri="{FF2B5EF4-FFF2-40B4-BE49-F238E27FC236}">
                  <a16:creationId xmlns:a16="http://schemas.microsoft.com/office/drawing/2014/main" id="{AEFE2534-EF42-B1D9-21D0-33D7F39BB33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0" name="Picture 1841">
              <a:extLst>
                <a:ext uri="{FF2B5EF4-FFF2-40B4-BE49-F238E27FC236}">
                  <a16:creationId xmlns:a16="http://schemas.microsoft.com/office/drawing/2014/main" id="{FB4CE8D7-A1A9-F949-0BBD-C3EA286D38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1" name="Picture 1842">
              <a:extLst>
                <a:ext uri="{FF2B5EF4-FFF2-40B4-BE49-F238E27FC236}">
                  <a16:creationId xmlns:a16="http://schemas.microsoft.com/office/drawing/2014/main" id="{2BEDB01D-8BDB-8D08-284C-E866B0D3A38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2" name="Picture 1843">
              <a:extLst>
                <a:ext uri="{FF2B5EF4-FFF2-40B4-BE49-F238E27FC236}">
                  <a16:creationId xmlns:a16="http://schemas.microsoft.com/office/drawing/2014/main" id="{1AC162F8-6B2F-0A52-BAEE-03D3692470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3" name="Picture 1844">
              <a:extLst>
                <a:ext uri="{FF2B5EF4-FFF2-40B4-BE49-F238E27FC236}">
                  <a16:creationId xmlns:a16="http://schemas.microsoft.com/office/drawing/2014/main" id="{8C26569F-7D15-6BA5-D458-E2B335E906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4" name="Picture 1845">
              <a:extLst>
                <a:ext uri="{FF2B5EF4-FFF2-40B4-BE49-F238E27FC236}">
                  <a16:creationId xmlns:a16="http://schemas.microsoft.com/office/drawing/2014/main" id="{57843BE7-ADB4-8123-AE8C-AEC8137EBA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5" name="Picture 1846">
              <a:extLst>
                <a:ext uri="{FF2B5EF4-FFF2-40B4-BE49-F238E27FC236}">
                  <a16:creationId xmlns:a16="http://schemas.microsoft.com/office/drawing/2014/main" id="{21C15E1B-7D90-3773-E2CA-D39EF6CB28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6" name="Picture 1847">
              <a:extLst>
                <a:ext uri="{FF2B5EF4-FFF2-40B4-BE49-F238E27FC236}">
                  <a16:creationId xmlns:a16="http://schemas.microsoft.com/office/drawing/2014/main" id="{E48E27DF-D37A-0251-B7B8-580A71697CB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7" name="Picture 1848">
              <a:extLst>
                <a:ext uri="{FF2B5EF4-FFF2-40B4-BE49-F238E27FC236}">
                  <a16:creationId xmlns:a16="http://schemas.microsoft.com/office/drawing/2014/main" id="{5D087DB4-DEFA-95EE-8FC6-ACB81FE1B5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8" name="Picture 1849">
              <a:extLst>
                <a:ext uri="{FF2B5EF4-FFF2-40B4-BE49-F238E27FC236}">
                  <a16:creationId xmlns:a16="http://schemas.microsoft.com/office/drawing/2014/main" id="{63301F7C-6DF0-BE00-61DD-2C6F4627439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29" name="Picture 1850">
              <a:extLst>
                <a:ext uri="{FF2B5EF4-FFF2-40B4-BE49-F238E27FC236}">
                  <a16:creationId xmlns:a16="http://schemas.microsoft.com/office/drawing/2014/main" id="{E85BE10B-7D94-B1E6-5EDB-FAC200472A2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0" name="Picture 1851">
              <a:extLst>
                <a:ext uri="{FF2B5EF4-FFF2-40B4-BE49-F238E27FC236}">
                  <a16:creationId xmlns:a16="http://schemas.microsoft.com/office/drawing/2014/main" id="{30759858-7F70-E257-D59A-940815A04D8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1" name="Picture 1852">
              <a:extLst>
                <a:ext uri="{FF2B5EF4-FFF2-40B4-BE49-F238E27FC236}">
                  <a16:creationId xmlns:a16="http://schemas.microsoft.com/office/drawing/2014/main" id="{2F684AAB-861B-11E4-9F79-7F97F82CE9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2" name="Picture 1853">
              <a:extLst>
                <a:ext uri="{FF2B5EF4-FFF2-40B4-BE49-F238E27FC236}">
                  <a16:creationId xmlns:a16="http://schemas.microsoft.com/office/drawing/2014/main" id="{6123CE2D-9CCB-9595-DB7C-B887A89191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3" name="Picture 1854">
              <a:extLst>
                <a:ext uri="{FF2B5EF4-FFF2-40B4-BE49-F238E27FC236}">
                  <a16:creationId xmlns:a16="http://schemas.microsoft.com/office/drawing/2014/main" id="{B9E07429-B59C-7D6C-B4C0-C66C3C8CBE0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4" name="Picture 1855">
              <a:extLst>
                <a:ext uri="{FF2B5EF4-FFF2-40B4-BE49-F238E27FC236}">
                  <a16:creationId xmlns:a16="http://schemas.microsoft.com/office/drawing/2014/main" id="{F5AD4868-0E8D-4ED9-84B2-8F12E91A7E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5" name="Picture 1856">
              <a:extLst>
                <a:ext uri="{FF2B5EF4-FFF2-40B4-BE49-F238E27FC236}">
                  <a16:creationId xmlns:a16="http://schemas.microsoft.com/office/drawing/2014/main" id="{92EB0AA8-40D2-7AF7-068C-BD8CB5144B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6" name="Picture 1857">
              <a:extLst>
                <a:ext uri="{FF2B5EF4-FFF2-40B4-BE49-F238E27FC236}">
                  <a16:creationId xmlns:a16="http://schemas.microsoft.com/office/drawing/2014/main" id="{60C0EB42-7169-8225-D180-3336C6F98A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7" name="Picture 1858">
              <a:extLst>
                <a:ext uri="{FF2B5EF4-FFF2-40B4-BE49-F238E27FC236}">
                  <a16:creationId xmlns:a16="http://schemas.microsoft.com/office/drawing/2014/main" id="{D06226BD-C78D-F48A-A8EA-9C0B028228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8" name="Picture 1859">
              <a:extLst>
                <a:ext uri="{FF2B5EF4-FFF2-40B4-BE49-F238E27FC236}">
                  <a16:creationId xmlns:a16="http://schemas.microsoft.com/office/drawing/2014/main" id="{D405D9C0-575E-7A39-C0F9-CAF009867B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39" name="Picture 1860">
              <a:extLst>
                <a:ext uri="{FF2B5EF4-FFF2-40B4-BE49-F238E27FC236}">
                  <a16:creationId xmlns:a16="http://schemas.microsoft.com/office/drawing/2014/main" id="{08BBD7EA-76F2-508E-3562-64CB5F0B6EB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0" name="Picture 1861">
              <a:extLst>
                <a:ext uri="{FF2B5EF4-FFF2-40B4-BE49-F238E27FC236}">
                  <a16:creationId xmlns:a16="http://schemas.microsoft.com/office/drawing/2014/main" id="{884DDB20-DCB9-5CDB-C1A4-A002458C013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1" name="Picture 1862">
              <a:extLst>
                <a:ext uri="{FF2B5EF4-FFF2-40B4-BE49-F238E27FC236}">
                  <a16:creationId xmlns:a16="http://schemas.microsoft.com/office/drawing/2014/main" id="{E01982B1-844C-0361-CB9E-05A145252F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2" name="Picture 1863">
              <a:extLst>
                <a:ext uri="{FF2B5EF4-FFF2-40B4-BE49-F238E27FC236}">
                  <a16:creationId xmlns:a16="http://schemas.microsoft.com/office/drawing/2014/main" id="{EFCE759F-679D-95B3-E5F6-339DEEE438E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3" name="Picture 1864">
              <a:extLst>
                <a:ext uri="{FF2B5EF4-FFF2-40B4-BE49-F238E27FC236}">
                  <a16:creationId xmlns:a16="http://schemas.microsoft.com/office/drawing/2014/main" id="{BBAC70F3-6732-A29F-9A4C-F2AC645713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4" name="Picture 1865">
              <a:extLst>
                <a:ext uri="{FF2B5EF4-FFF2-40B4-BE49-F238E27FC236}">
                  <a16:creationId xmlns:a16="http://schemas.microsoft.com/office/drawing/2014/main" id="{776F10E2-1D64-1089-FC91-9268CEE3B2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5" name="Picture 1866">
              <a:extLst>
                <a:ext uri="{FF2B5EF4-FFF2-40B4-BE49-F238E27FC236}">
                  <a16:creationId xmlns:a16="http://schemas.microsoft.com/office/drawing/2014/main" id="{BDF7B220-AA8D-2B87-2EA9-AB14D5493B1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6" name="Picture 1867">
              <a:extLst>
                <a:ext uri="{FF2B5EF4-FFF2-40B4-BE49-F238E27FC236}">
                  <a16:creationId xmlns:a16="http://schemas.microsoft.com/office/drawing/2014/main" id="{70A634F5-3039-8BB4-D370-5EE9F8599D7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7" name="Picture 1868">
              <a:extLst>
                <a:ext uri="{FF2B5EF4-FFF2-40B4-BE49-F238E27FC236}">
                  <a16:creationId xmlns:a16="http://schemas.microsoft.com/office/drawing/2014/main" id="{1BA6EA45-BC47-8477-CD34-072F9BEF722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8" name="Picture 1869">
              <a:extLst>
                <a:ext uri="{FF2B5EF4-FFF2-40B4-BE49-F238E27FC236}">
                  <a16:creationId xmlns:a16="http://schemas.microsoft.com/office/drawing/2014/main" id="{69AB9422-E1E3-B807-67F2-1F53FC478B5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142875</xdr:rowOff>
        </xdr:from>
        <xdr:to>
          <xdr:col>15</xdr:col>
          <xdr:colOff>419100</xdr:colOff>
          <xdr:row>11</xdr:row>
          <xdr:rowOff>0</xdr:rowOff>
        </xdr:to>
        <xdr:pic>
          <xdr:nvPicPr>
            <xdr:cNvPr id="31149" name="Picture 1870">
              <a:extLst>
                <a:ext uri="{FF2B5EF4-FFF2-40B4-BE49-F238E27FC236}">
                  <a16:creationId xmlns:a16="http://schemas.microsoft.com/office/drawing/2014/main" id="{12406812-86FB-7616-393B-728FB0B580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39150" y="2543175"/>
              <a:ext cx="1162050" cy="10001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431800</xdr:colOff>
          <xdr:row>10</xdr:row>
          <xdr:rowOff>571500</xdr:rowOff>
        </xdr:to>
        <xdr:pic>
          <xdr:nvPicPr>
            <xdr:cNvPr id="38091" name="図 46">
              <a:extLst>
                <a:ext uri="{FF2B5EF4-FFF2-40B4-BE49-F238E27FC236}">
                  <a16:creationId xmlns:a16="http://schemas.microsoft.com/office/drawing/2014/main" id="{28EE72D2-CE50-1CAF-A544-5DB1F5C01B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747000" y="2540000"/>
              <a:ext cx="1092200" cy="10033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425450</xdr:colOff>
          <xdr:row>10</xdr:row>
          <xdr:rowOff>571500</xdr:rowOff>
        </xdr:to>
        <xdr:pic>
          <xdr:nvPicPr>
            <xdr:cNvPr id="38092" name="Picture 24780">
              <a:extLst>
                <a:ext uri="{FF2B5EF4-FFF2-40B4-BE49-F238E27FC236}">
                  <a16:creationId xmlns:a16="http://schemas.microsoft.com/office/drawing/2014/main" id="{9A6F0A49-7BE3-A177-961F-2912970DC4E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747000" y="2540000"/>
              <a:ext cx="1085850" cy="10033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9</xdr:row>
          <xdr:rowOff>139700</xdr:rowOff>
        </xdr:from>
        <xdr:to>
          <xdr:col>15</xdr:col>
          <xdr:colOff>425450</xdr:colOff>
          <xdr:row>10</xdr:row>
          <xdr:rowOff>571500</xdr:rowOff>
        </xdr:to>
        <xdr:pic>
          <xdr:nvPicPr>
            <xdr:cNvPr id="38093" name="Picture 24781">
              <a:extLst>
                <a:ext uri="{FF2B5EF4-FFF2-40B4-BE49-F238E27FC236}">
                  <a16:creationId xmlns:a16="http://schemas.microsoft.com/office/drawing/2014/main" id="{F746F5BB-5BC4-7ACB-3E75-28EF88794C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シート!#REF!" spid="_x0000_s404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747000" y="2540000"/>
              <a:ext cx="1085850" cy="10033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>
            <a:lumMod val="75000"/>
          </a:schemeClr>
        </a:solidFill>
      </a:spPr>
      <a:bodyPr vertOverflow="clip" horzOverflow="clip" rtlCol="0" anchor="t"/>
      <a:lstStyle>
        <a:defPPr algn="ctr">
          <a:defRPr kumimoji="1" sz="1800">
            <a:solidFill>
              <a:sysClr val="windowText" lastClr="000000"/>
            </a:solidFill>
            <a:latin typeface="AR P丸ゴシック体E" panose="020F0900000000000000" pitchFamily="50" charset="-128"/>
            <a:ea typeface="AR P丸ゴシック体E" panose="020F0900000000000000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7"/>
  <sheetViews>
    <sheetView showGridLines="0" tabSelected="1" view="pageBreakPreview" zoomScale="59" zoomScaleNormal="59" zoomScaleSheetLayoutView="59" workbookViewId="0">
      <selection activeCell="AD14" sqref="AD14"/>
    </sheetView>
  </sheetViews>
  <sheetFormatPr defaultColWidth="9" defaultRowHeight="30" customHeight="1"/>
  <cols>
    <col min="1" max="1" width="5.453125" style="42" customWidth="1"/>
    <col min="2" max="2" width="11" style="42" customWidth="1"/>
    <col min="3" max="3" width="11.453125" style="42" customWidth="1"/>
    <col min="4" max="4" width="8.453125" style="42" customWidth="1"/>
    <col min="5" max="5" width="11" style="42" customWidth="1"/>
    <col min="6" max="6" width="11.453125" style="42" customWidth="1"/>
    <col min="7" max="7" width="8.453125" style="42" customWidth="1"/>
    <col min="8" max="19" width="6.6328125" style="42" customWidth="1"/>
    <col min="20" max="21" width="5.453125" style="42" customWidth="1"/>
    <col min="22" max="22" width="1.26953125" style="42" customWidth="1"/>
    <col min="23" max="23" width="2.453125" style="42" customWidth="1"/>
    <col min="24" max="24" width="10" style="42" customWidth="1"/>
    <col min="25" max="25" width="7.26953125" style="42" customWidth="1"/>
    <col min="26" max="26" width="7.453125" style="42" customWidth="1"/>
    <col min="27" max="27" width="4.453125" style="42" customWidth="1"/>
    <col min="28" max="28" width="3.26953125" style="42" customWidth="1"/>
    <col min="29" max="16384" width="9" style="42"/>
  </cols>
  <sheetData>
    <row r="1" spans="1:36" ht="10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40"/>
      <c r="AC1" s="41"/>
      <c r="AD1" s="41"/>
      <c r="AE1" s="41"/>
      <c r="AF1" s="41"/>
      <c r="AG1" s="41"/>
      <c r="AH1" s="41"/>
      <c r="AI1" s="41"/>
      <c r="AJ1" s="41"/>
    </row>
    <row r="2" spans="1:36" ht="2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40"/>
      <c r="AC2" s="41"/>
      <c r="AD2" s="41"/>
      <c r="AE2" s="41"/>
      <c r="AF2" s="41"/>
      <c r="AG2" s="41"/>
      <c r="AH2" s="41"/>
      <c r="AI2" s="41"/>
      <c r="AJ2" s="41"/>
    </row>
    <row r="3" spans="1:36" ht="24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40"/>
      <c r="AC3" s="41"/>
      <c r="AD3" s="41"/>
      <c r="AE3" s="41"/>
      <c r="AF3" s="41"/>
      <c r="AG3" s="41"/>
      <c r="AH3" s="41"/>
      <c r="AI3" s="41"/>
      <c r="AJ3" s="41"/>
    </row>
    <row r="4" spans="1:36" ht="8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27" customHeight="1" thickBot="1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36" ht="27" customHeight="1" thickBot="1">
      <c r="B6" s="103" t="s">
        <v>1</v>
      </c>
      <c r="C6" s="104"/>
      <c r="D6" s="105"/>
      <c r="E6" s="43"/>
      <c r="F6" s="43"/>
      <c r="G6" s="44"/>
      <c r="H6" s="68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36" ht="14.25" customHeight="1" thickBot="1">
      <c r="B7" s="45"/>
      <c r="C7" s="45"/>
      <c r="D7" s="45"/>
      <c r="E7" s="45"/>
      <c r="F7" s="45"/>
      <c r="G7" s="45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36" ht="27" customHeight="1">
      <c r="B8" s="106" t="s">
        <v>2</v>
      </c>
      <c r="C8" s="107"/>
      <c r="D8" s="108"/>
      <c r="E8" s="109" t="s">
        <v>3</v>
      </c>
      <c r="F8" s="110"/>
      <c r="G8" s="11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36" ht="27" customHeight="1" thickBot="1">
      <c r="B9" s="49" t="s">
        <v>4</v>
      </c>
      <c r="C9" s="50" t="s">
        <v>5</v>
      </c>
      <c r="D9" s="51" t="s">
        <v>6</v>
      </c>
      <c r="E9" s="52" t="s">
        <v>4</v>
      </c>
      <c r="F9" s="53" t="s">
        <v>5</v>
      </c>
      <c r="G9" s="54" t="s">
        <v>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36" ht="45" customHeight="1">
      <c r="B10" s="55" t="s">
        <v>7</v>
      </c>
      <c r="C10" s="38" t="s">
        <v>8</v>
      </c>
      <c r="D10" s="59">
        <f>計算シート!I4-計算シート!H4</f>
        <v>0</v>
      </c>
      <c r="E10" s="61" t="s">
        <v>9</v>
      </c>
      <c r="F10" s="38" t="s">
        <v>8</v>
      </c>
      <c r="G10" s="65">
        <f>計算シート!I14-計算シート!H14</f>
        <v>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36" ht="45" customHeight="1">
      <c r="B11" s="56" t="s">
        <v>10</v>
      </c>
      <c r="C11" s="38" t="s">
        <v>8</v>
      </c>
      <c r="D11" s="60">
        <f>計算シート!I5-計算シート!H5</f>
        <v>0</v>
      </c>
      <c r="E11" s="62" t="s">
        <v>11</v>
      </c>
      <c r="F11" s="38" t="s">
        <v>8</v>
      </c>
      <c r="G11" s="60">
        <f>計算シート!I15-計算シート!H15</f>
        <v>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36" ht="45" customHeight="1">
      <c r="B12" s="57" t="s">
        <v>12</v>
      </c>
      <c r="C12" s="38" t="s">
        <v>8</v>
      </c>
      <c r="D12" s="60">
        <f>計算シート!I6-計算シート!H6</f>
        <v>0</v>
      </c>
      <c r="E12" s="62" t="s">
        <v>13</v>
      </c>
      <c r="F12" s="38" t="s">
        <v>8</v>
      </c>
      <c r="G12" s="60">
        <f>計算シート!I16-計算シート!H16</f>
        <v>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36" ht="45" customHeight="1" thickBot="1">
      <c r="B13" s="57" t="s">
        <v>14</v>
      </c>
      <c r="C13" s="38" t="s">
        <v>8</v>
      </c>
      <c r="D13" s="60">
        <f>計算シート!I7-計算シート!H7</f>
        <v>0</v>
      </c>
      <c r="E13" s="63" t="s">
        <v>15</v>
      </c>
      <c r="F13" s="39" t="s">
        <v>8</v>
      </c>
      <c r="G13" s="66">
        <f>計算シート!I17-計算シート!H17</f>
        <v>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36" ht="45" customHeight="1" thickBot="1">
      <c r="B14" s="57" t="s">
        <v>16</v>
      </c>
      <c r="C14" s="38" t="s">
        <v>8</v>
      </c>
      <c r="D14" s="60">
        <f>計算シート!I8-計算シート!H8</f>
        <v>0</v>
      </c>
      <c r="E14" s="64" t="s">
        <v>17</v>
      </c>
      <c r="F14" s="36" t="s">
        <v>8</v>
      </c>
      <c r="G14" s="67">
        <f>計算シート!I18-計算シート!H18</f>
        <v>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36" ht="45" customHeight="1" thickBot="1">
      <c r="B15" s="58" t="s">
        <v>18</v>
      </c>
      <c r="C15" s="37" t="s">
        <v>8</v>
      </c>
      <c r="D15" s="60">
        <f>計算シート!I9-計算シート!H9</f>
        <v>0</v>
      </c>
      <c r="E15" s="46"/>
      <c r="F15" s="45"/>
      <c r="G15" s="45"/>
      <c r="H15" s="69"/>
      <c r="I15" s="113"/>
      <c r="J15" s="113"/>
      <c r="K15" s="113"/>
      <c r="L15" s="70"/>
      <c r="M15" s="114"/>
      <c r="N15" s="114"/>
      <c r="O15" s="71"/>
      <c r="P15" s="72"/>
      <c r="Q15" s="73"/>
      <c r="R15" s="115"/>
      <c r="S15" s="115"/>
      <c r="T15" s="115"/>
      <c r="U15" s="74"/>
      <c r="V15" s="72"/>
      <c r="W15" s="72"/>
      <c r="X15" s="92"/>
      <c r="Y15" s="72"/>
      <c r="Z15" s="72"/>
    </row>
    <row r="16" spans="1:36" ht="48.75" customHeight="1" thickBot="1">
      <c r="B16" s="86" t="s">
        <v>19</v>
      </c>
      <c r="C16" s="87" t="s">
        <v>8</v>
      </c>
      <c r="D16" s="88">
        <f>計算シート!I10-計算シート!H10</f>
        <v>0</v>
      </c>
      <c r="E16" s="45"/>
      <c r="F16" s="45"/>
      <c r="G16" s="45"/>
      <c r="H16" s="69"/>
      <c r="I16" s="118"/>
      <c r="J16" s="119"/>
      <c r="K16" s="124" t="s">
        <v>101</v>
      </c>
      <c r="L16" s="125"/>
      <c r="M16" s="126" t="s">
        <v>48</v>
      </c>
      <c r="N16" s="125"/>
      <c r="O16" s="127" t="s">
        <v>102</v>
      </c>
      <c r="P16" s="128"/>
      <c r="Q16" s="75"/>
      <c r="R16" s="75"/>
      <c r="S16" s="75"/>
      <c r="T16" s="83"/>
      <c r="U16" s="112"/>
      <c r="V16" s="112"/>
      <c r="W16" s="76"/>
      <c r="X16" s="75"/>
      <c r="Y16" s="75"/>
      <c r="Z16" s="75"/>
    </row>
    <row r="17" spans="2:27" ht="50.15" customHeight="1">
      <c r="B17" s="69"/>
      <c r="C17" s="84"/>
      <c r="D17" s="85"/>
      <c r="E17" s="45"/>
      <c r="F17" s="45"/>
      <c r="G17" s="45"/>
      <c r="H17" s="69"/>
      <c r="I17" s="120" t="s">
        <v>99</v>
      </c>
      <c r="J17" s="121"/>
      <c r="K17" s="129">
        <v>100</v>
      </c>
      <c r="L17" s="130"/>
      <c r="M17" s="131">
        <v>100</v>
      </c>
      <c r="N17" s="130"/>
      <c r="O17" s="132"/>
      <c r="P17" s="133"/>
      <c r="Q17" s="93"/>
      <c r="R17" s="93"/>
      <c r="S17" s="93"/>
      <c r="T17" s="83"/>
      <c r="U17" s="77"/>
      <c r="V17" s="77"/>
      <c r="W17" s="76"/>
      <c r="X17" s="75"/>
      <c r="Y17" s="75"/>
      <c r="Z17" s="75"/>
    </row>
    <row r="18" spans="2:27" ht="50.15" customHeight="1" thickBot="1">
      <c r="B18" s="45"/>
      <c r="C18" s="45"/>
      <c r="D18" s="45"/>
      <c r="E18" s="45"/>
      <c r="F18" s="45"/>
      <c r="G18" s="45"/>
      <c r="H18" s="69"/>
      <c r="I18" s="116" t="s">
        <v>103</v>
      </c>
      <c r="J18" s="117"/>
      <c r="K18" s="96">
        <f>計算シート!P4</f>
        <v>100</v>
      </c>
      <c r="L18" s="97"/>
      <c r="M18" s="98">
        <f>計算シート!R4</f>
        <v>100</v>
      </c>
      <c r="N18" s="97"/>
      <c r="O18" s="99">
        <f>計算シート!$M$10-計算シート!$M$19</f>
        <v>-2</v>
      </c>
      <c r="P18" s="100"/>
      <c r="Q18" s="89"/>
      <c r="R18" s="89"/>
      <c r="S18" s="89"/>
      <c r="T18" s="94"/>
      <c r="U18" s="102"/>
      <c r="V18" s="102"/>
      <c r="W18" s="102"/>
      <c r="X18" s="102"/>
      <c r="Y18" s="102"/>
      <c r="Z18" s="102"/>
      <c r="AA18" s="47"/>
    </row>
    <row r="19" spans="2:27" ht="51.75" customHeight="1">
      <c r="B19" s="45"/>
      <c r="C19" s="45"/>
      <c r="D19" s="45"/>
      <c r="E19" s="45"/>
      <c r="F19" s="95"/>
      <c r="G19" s="95"/>
      <c r="I19" s="90"/>
      <c r="J19" s="122"/>
      <c r="K19" s="122"/>
      <c r="L19" s="122"/>
      <c r="M19" s="122"/>
      <c r="N19" s="123"/>
      <c r="O19" s="123"/>
      <c r="P19" s="91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2:27" ht="27" customHeight="1"/>
    <row r="37" spans="2:2" ht="30" customHeight="1">
      <c r="B37" s="42">
        <v>8891</v>
      </c>
    </row>
  </sheetData>
  <mergeCells count="25">
    <mergeCell ref="J19:K19"/>
    <mergeCell ref="L19:M19"/>
    <mergeCell ref="N19:O19"/>
    <mergeCell ref="K16:L16"/>
    <mergeCell ref="M16:N16"/>
    <mergeCell ref="O16:P16"/>
    <mergeCell ref="K17:L17"/>
    <mergeCell ref="M17:N17"/>
    <mergeCell ref="O17:P17"/>
    <mergeCell ref="F19:G19"/>
    <mergeCell ref="K18:L18"/>
    <mergeCell ref="M18:N18"/>
    <mergeCell ref="O18:P18"/>
    <mergeCell ref="A1:AA3"/>
    <mergeCell ref="U18:Z18"/>
    <mergeCell ref="B6:D6"/>
    <mergeCell ref="B8:D8"/>
    <mergeCell ref="E8:G8"/>
    <mergeCell ref="U16:V16"/>
    <mergeCell ref="I15:K15"/>
    <mergeCell ref="M15:N15"/>
    <mergeCell ref="R15:T15"/>
    <mergeCell ref="I18:J18"/>
    <mergeCell ref="I16:J16"/>
    <mergeCell ref="I17:J17"/>
  </mergeCells>
  <phoneticPr fontId="1"/>
  <conditionalFormatting sqref="C10:C16">
    <cfRule type="containsText" dxfId="8" priority="13" operator="containsText" text="増額">
      <formula>NOT(ISERROR(SEARCH("増額",C10)))</formula>
    </cfRule>
    <cfRule type="containsText" dxfId="7" priority="14" operator="containsText" text="減額">
      <formula>NOT(ISERROR(SEARCH("減額",C10)))</formula>
    </cfRule>
  </conditionalFormatting>
  <conditionalFormatting sqref="F10:F12">
    <cfRule type="containsText" dxfId="6" priority="7" operator="containsText" text="増額">
      <formula>NOT(ISERROR(SEARCH("増額",F10)))</formula>
    </cfRule>
    <cfRule type="containsText" dxfId="5" priority="8" operator="containsText" text="減額">
      <formula>NOT(ISERROR(SEARCH("減額",F10)))</formula>
    </cfRule>
  </conditionalFormatting>
  <conditionalFormatting sqref="F13">
    <cfRule type="containsText" dxfId="4" priority="22" operator="containsText" text="増額">
      <formula>NOT(ISERROR(SEARCH("増額",F13)))</formula>
    </cfRule>
  </conditionalFormatting>
  <conditionalFormatting sqref="F13:F14">
    <cfRule type="containsText" dxfId="3" priority="18" operator="containsText" text="減額">
      <formula>NOT(ISERROR(SEARCH("減額",F13)))</formula>
    </cfRule>
  </conditionalFormatting>
  <conditionalFormatting sqref="F14">
    <cfRule type="containsText" dxfId="2" priority="17" operator="containsText" text="増額">
      <formula>NOT(ISERROR(SEARCH("増額",F14)))</formula>
    </cfRule>
  </conditionalFormatting>
  <conditionalFormatting sqref="O17">
    <cfRule type="expression" dxfId="1" priority="1">
      <formula>$K$11&gt;0</formula>
    </cfRule>
    <cfRule type="expression" dxfId="0" priority="2">
      <formula>$K$11&lt;0</formula>
    </cfRule>
  </conditionalFormatting>
  <pageMargins left="0.19685039370078741" right="0.19685039370078741" top="0.39370078740157483" bottom="0.19685039370078741" header="0.31496062992125984" footer="0.31496062992125984"/>
  <pageSetup paperSize="9" scale="7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計算シート!$U$5:$U$55</xm:f>
          </x14:formula1>
          <xm:sqref>B6:D6</xm:sqref>
        </x14:dataValidation>
        <x14:dataValidation type="list" allowBlank="1" showInputMessage="1" showErrorMessage="1" xr:uid="{00000000-0002-0000-0000-000001000000}">
          <x14:formula1>
            <xm:f>計算シート!$S$5:$S$9</xm:f>
          </x14:formula1>
          <xm:sqref>C10:C14 F10:F12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Z55"/>
  <sheetViews>
    <sheetView showGridLines="0" view="pageBreakPreview" topLeftCell="A5" zoomScale="70" zoomScaleNormal="70" zoomScaleSheetLayoutView="70" workbookViewId="0">
      <selection activeCell="D28" sqref="D28"/>
    </sheetView>
  </sheetViews>
  <sheetFormatPr defaultRowHeight="30" customHeight="1" outlineLevelCol="1"/>
  <cols>
    <col min="1" max="2" width="1.453125" customWidth="1"/>
    <col min="3" max="3" width="17.26953125" bestFit="1" customWidth="1"/>
    <col min="4" max="7" width="8.90625" customWidth="1" outlineLevel="1"/>
    <col min="9" max="9" width="9.90625" style="4" bestFit="1" customWidth="1"/>
    <col min="11" max="12" width="2.453125" customWidth="1"/>
    <col min="13" max="13" width="9.453125" customWidth="1" outlineLevel="1"/>
    <col min="14" max="14" width="13.7265625" customWidth="1" outlineLevel="1"/>
    <col min="15" max="15" width="10.26953125" customWidth="1" outlineLevel="1"/>
    <col min="16" max="16" width="15" customWidth="1" outlineLevel="1"/>
    <col min="17" max="17" width="12.90625" customWidth="1" outlineLevel="1"/>
    <col min="18" max="18" width="13.7265625" customWidth="1" outlineLevel="1"/>
    <col min="19" max="19" width="11" style="22" bestFit="1" customWidth="1"/>
    <col min="20" max="21" width="9" style="22"/>
  </cols>
  <sheetData>
    <row r="1" spans="3:26" ht="30" customHeight="1">
      <c r="C1" s="27" t="s">
        <v>98</v>
      </c>
    </row>
    <row r="2" spans="3:26" ht="14.25" customHeight="1">
      <c r="H2" s="28"/>
    </row>
    <row r="3" spans="3:26" ht="30" customHeight="1">
      <c r="C3" s="15" t="s">
        <v>20</v>
      </c>
      <c r="D3" s="16" t="s">
        <v>21</v>
      </c>
      <c r="E3" s="17" t="s">
        <v>22</v>
      </c>
      <c r="F3" s="17" t="s">
        <v>23</v>
      </c>
      <c r="G3" s="16" t="s">
        <v>24</v>
      </c>
      <c r="H3" s="11" t="s">
        <v>99</v>
      </c>
      <c r="I3" s="10" t="s">
        <v>25</v>
      </c>
      <c r="J3" s="11" t="s">
        <v>26</v>
      </c>
      <c r="N3" s="8" t="s">
        <v>27</v>
      </c>
      <c r="O3" s="8"/>
      <c r="P3" s="8" t="s">
        <v>27</v>
      </c>
      <c r="Q3" s="8" t="s">
        <v>27</v>
      </c>
      <c r="R3" s="8" t="s">
        <v>27</v>
      </c>
      <c r="W3" s="2" t="s">
        <v>28</v>
      </c>
      <c r="X3" s="2" t="s">
        <v>29</v>
      </c>
      <c r="Y3" s="2" t="s">
        <v>30</v>
      </c>
      <c r="Z3" s="2" t="s">
        <v>31</v>
      </c>
    </row>
    <row r="4" spans="3:26" ht="30" customHeight="1">
      <c r="C4" s="2" t="s">
        <v>7</v>
      </c>
      <c r="D4" s="78">
        <v>31.9</v>
      </c>
      <c r="E4" s="18">
        <f>ROUND(D4,0)</f>
        <v>32</v>
      </c>
      <c r="F4" s="19">
        <v>0</v>
      </c>
      <c r="G4" s="18">
        <f>SUM(E4:F4)</f>
        <v>32</v>
      </c>
      <c r="H4" s="18">
        <f>G4</f>
        <v>32</v>
      </c>
      <c r="I4" s="82">
        <f>IF(J4*H4=16.5,ROUNDDOWN(J4*H4,0),ROUND(J4*H4,0))</f>
        <v>32</v>
      </c>
      <c r="J4" s="3">
        <f>VLOOKUP(入力シート!C10,$S$5:$T$13,2,)</f>
        <v>1</v>
      </c>
      <c r="M4" s="9" t="s">
        <v>97</v>
      </c>
      <c r="N4" s="14">
        <f>H11</f>
        <v>100</v>
      </c>
      <c r="O4" s="9" t="s">
        <v>32</v>
      </c>
      <c r="P4" s="14">
        <f>I11</f>
        <v>100</v>
      </c>
      <c r="Q4" s="14">
        <f>H20</f>
        <v>100</v>
      </c>
      <c r="R4" s="14">
        <f>I20</f>
        <v>100</v>
      </c>
      <c r="W4" s="30">
        <f>ROUND(H4*1.5,0)-H4</f>
        <v>16</v>
      </c>
      <c r="X4" s="30">
        <f>ROUND(H4*1.3,0)-H4</f>
        <v>10</v>
      </c>
      <c r="Y4" s="30">
        <f>ROUND(H4*0.7,0)-H4</f>
        <v>-10</v>
      </c>
      <c r="Z4" s="30">
        <f>ROUND(H4*0.5,0)-H4</f>
        <v>-16</v>
      </c>
    </row>
    <row r="5" spans="3:26" ht="30" customHeight="1">
      <c r="C5" s="2" t="s">
        <v>33</v>
      </c>
      <c r="D5" s="78">
        <v>17.100000000000001</v>
      </c>
      <c r="E5" s="18">
        <f t="shared" ref="E5:E10" si="0">ROUND(D5,0)</f>
        <v>17</v>
      </c>
      <c r="F5" s="19">
        <v>0</v>
      </c>
      <c r="G5" s="18">
        <f t="shared" ref="G5:G10" si="1">SUM(E5:F5)</f>
        <v>17</v>
      </c>
      <c r="H5" s="18">
        <f t="shared" ref="H5:H10" si="2">G5</f>
        <v>17</v>
      </c>
      <c r="I5" s="81">
        <f>IF(OR(J5*H5=8.5),ROUNDDOWN(J5*H5,0),ROUND(J5*H5,0))</f>
        <v>17</v>
      </c>
      <c r="J5" s="3">
        <f>VLOOKUP(入力シート!C11,$S$5:$T$13,2,)</f>
        <v>1</v>
      </c>
      <c r="S5" s="26" t="s">
        <v>34</v>
      </c>
      <c r="T5" s="24">
        <v>1.5</v>
      </c>
      <c r="U5" s="25" t="s">
        <v>1</v>
      </c>
      <c r="W5" s="30">
        <f t="shared" ref="W5:W8" si="3">ROUND(H5*1.5,0)-H5</f>
        <v>9</v>
      </c>
      <c r="X5" s="30">
        <f t="shared" ref="X5:X8" si="4">ROUND(H5*1.3,0)-H5</f>
        <v>5</v>
      </c>
      <c r="Y5" s="30">
        <f t="shared" ref="Y5:Y8" si="5">ROUND(H5*0.7,0)-H5</f>
        <v>-5</v>
      </c>
      <c r="Z5" s="80">
        <f t="shared" ref="Z5:Z8" si="6">ROUND(H5*0.5,0)-H5</f>
        <v>-8</v>
      </c>
    </row>
    <row r="6" spans="3:26" ht="30" customHeight="1">
      <c r="C6" s="2" t="s">
        <v>12</v>
      </c>
      <c r="D6" s="78">
        <v>7.3</v>
      </c>
      <c r="E6" s="18">
        <f t="shared" si="0"/>
        <v>7</v>
      </c>
      <c r="F6" s="19">
        <v>0</v>
      </c>
      <c r="G6" s="18">
        <f t="shared" si="1"/>
        <v>7</v>
      </c>
      <c r="H6" s="18">
        <f t="shared" si="2"/>
        <v>7</v>
      </c>
      <c r="I6" s="81">
        <f>IF(OR(J6*H6=3.5),ROUNDDOWN(J6*H6,0),ROUND(J6*H6,0))</f>
        <v>7</v>
      </c>
      <c r="J6" s="3">
        <f>VLOOKUP(入力シート!C12,$S$5:$T$13,2,)</f>
        <v>1</v>
      </c>
      <c r="S6" s="26" t="s">
        <v>35</v>
      </c>
      <c r="T6" s="24">
        <v>1.3</v>
      </c>
      <c r="U6" s="25" t="s">
        <v>36</v>
      </c>
      <c r="W6" s="30">
        <f t="shared" si="3"/>
        <v>4</v>
      </c>
      <c r="X6" s="30">
        <f t="shared" si="4"/>
        <v>2</v>
      </c>
      <c r="Y6" s="30">
        <f t="shared" si="5"/>
        <v>-2</v>
      </c>
      <c r="Z6" s="80">
        <f t="shared" si="6"/>
        <v>-3</v>
      </c>
    </row>
    <row r="7" spans="3:26" ht="30" customHeight="1">
      <c r="C7" s="2" t="s">
        <v>14</v>
      </c>
      <c r="D7" s="78">
        <v>5</v>
      </c>
      <c r="E7" s="18">
        <f t="shared" si="0"/>
        <v>5</v>
      </c>
      <c r="F7" s="19">
        <v>0</v>
      </c>
      <c r="G7" s="18">
        <f t="shared" si="1"/>
        <v>5</v>
      </c>
      <c r="H7" s="18">
        <f t="shared" si="2"/>
        <v>5</v>
      </c>
      <c r="I7" s="81">
        <f>IF(OR(J7*H7=3.5,J7*H7=2.5),ROUNDDOWN(J7*H7,0),ROUND(J7*H7,0))</f>
        <v>5</v>
      </c>
      <c r="J7" s="3">
        <f>VLOOKUP(入力シート!C13,$S$5:$T$13,2,)</f>
        <v>1</v>
      </c>
      <c r="N7" s="134"/>
      <c r="O7" s="134"/>
      <c r="P7" s="134"/>
      <c r="Q7" s="134"/>
      <c r="S7" s="26" t="s">
        <v>8</v>
      </c>
      <c r="T7" s="24">
        <v>1</v>
      </c>
      <c r="U7" s="25" t="s">
        <v>37</v>
      </c>
      <c r="W7" s="30">
        <f t="shared" si="3"/>
        <v>3</v>
      </c>
      <c r="X7" s="30">
        <f t="shared" si="4"/>
        <v>2</v>
      </c>
      <c r="Y7" s="80">
        <f t="shared" si="5"/>
        <v>-1</v>
      </c>
      <c r="Z7" s="80">
        <f t="shared" si="6"/>
        <v>-2</v>
      </c>
    </row>
    <row r="8" spans="3:26" ht="30" customHeight="1">
      <c r="C8" s="2" t="s">
        <v>16</v>
      </c>
      <c r="D8" s="78">
        <v>3.7</v>
      </c>
      <c r="E8" s="18">
        <f t="shared" si="0"/>
        <v>4</v>
      </c>
      <c r="F8" s="19">
        <v>0</v>
      </c>
      <c r="G8" s="18">
        <f t="shared" si="1"/>
        <v>4</v>
      </c>
      <c r="H8" s="18">
        <f t="shared" si="2"/>
        <v>4</v>
      </c>
      <c r="I8" s="5">
        <f>ROUND(J8*H8,0)</f>
        <v>4</v>
      </c>
      <c r="J8" s="3">
        <f>VLOOKUP(入力シート!C14,$S$5:$T$13,2,)</f>
        <v>1</v>
      </c>
      <c r="S8" s="26" t="s">
        <v>38</v>
      </c>
      <c r="T8" s="24">
        <v>0.7</v>
      </c>
      <c r="U8" s="25" t="s">
        <v>39</v>
      </c>
      <c r="W8" s="30">
        <f t="shared" si="3"/>
        <v>2</v>
      </c>
      <c r="X8" s="30">
        <f t="shared" si="4"/>
        <v>1</v>
      </c>
      <c r="Y8" s="30">
        <f t="shared" si="5"/>
        <v>-1</v>
      </c>
      <c r="Z8" s="30">
        <f t="shared" si="6"/>
        <v>-2</v>
      </c>
    </row>
    <row r="9" spans="3:26" ht="30" customHeight="1">
      <c r="C9" s="2" t="s">
        <v>18</v>
      </c>
      <c r="D9" s="78">
        <v>9.3000000000000007</v>
      </c>
      <c r="E9" s="18">
        <f t="shared" si="0"/>
        <v>9</v>
      </c>
      <c r="F9" s="19">
        <v>0</v>
      </c>
      <c r="G9" s="18">
        <f t="shared" si="1"/>
        <v>9</v>
      </c>
      <c r="H9" s="18">
        <f t="shared" si="2"/>
        <v>9</v>
      </c>
      <c r="I9" s="5">
        <f>H9</f>
        <v>9</v>
      </c>
      <c r="J9" s="32"/>
      <c r="S9" s="26" t="s">
        <v>40</v>
      </c>
      <c r="T9" s="24">
        <v>0.5</v>
      </c>
      <c r="U9" s="25" t="s">
        <v>41</v>
      </c>
      <c r="W9" s="30"/>
      <c r="X9" s="30"/>
      <c r="Y9" s="30"/>
      <c r="Z9" s="30"/>
    </row>
    <row r="10" spans="3:26" ht="30" customHeight="1">
      <c r="C10" s="2" t="s">
        <v>19</v>
      </c>
      <c r="D10" s="78">
        <v>25.6</v>
      </c>
      <c r="E10" s="18">
        <f t="shared" si="0"/>
        <v>26</v>
      </c>
      <c r="F10" s="19">
        <v>0</v>
      </c>
      <c r="G10" s="18">
        <f t="shared" si="1"/>
        <v>26</v>
      </c>
      <c r="H10" s="18">
        <f t="shared" si="2"/>
        <v>26</v>
      </c>
      <c r="I10" s="5">
        <f>H10</f>
        <v>26</v>
      </c>
      <c r="J10" s="32"/>
      <c r="M10" s="12">
        <f>SUM(I4:I9)</f>
        <v>74</v>
      </c>
      <c r="S10" s="23" t="s">
        <v>42</v>
      </c>
      <c r="T10" s="24">
        <v>2</v>
      </c>
      <c r="U10" s="25" t="s">
        <v>43</v>
      </c>
      <c r="W10" s="30"/>
      <c r="X10" s="30"/>
      <c r="Y10" s="30"/>
      <c r="Z10" s="30"/>
    </row>
    <row r="11" spans="3:26" ht="30" customHeight="1">
      <c r="D11" s="31">
        <f t="shared" ref="D11:I11" si="7">SUM(D4:D10)</f>
        <v>99.9</v>
      </c>
      <c r="E11" s="6">
        <f t="shared" si="7"/>
        <v>100</v>
      </c>
      <c r="F11" s="20">
        <f t="shared" si="7"/>
        <v>0</v>
      </c>
      <c r="G11" s="6">
        <f t="shared" si="7"/>
        <v>100</v>
      </c>
      <c r="H11" s="6">
        <f t="shared" si="7"/>
        <v>100</v>
      </c>
      <c r="I11" s="4">
        <f t="shared" si="7"/>
        <v>100</v>
      </c>
      <c r="J11" s="1"/>
      <c r="S11" s="23" t="s">
        <v>44</v>
      </c>
      <c r="T11" s="24">
        <v>1.5</v>
      </c>
      <c r="U11" s="25" t="s">
        <v>45</v>
      </c>
    </row>
    <row r="12" spans="3:26" ht="30" customHeight="1">
      <c r="D12" s="6"/>
      <c r="E12" s="6"/>
      <c r="F12" s="20"/>
      <c r="G12" s="6"/>
      <c r="H12" s="28" t="s">
        <v>100</v>
      </c>
      <c r="J12" s="1"/>
      <c r="O12" s="13"/>
      <c r="S12" s="26" t="s">
        <v>46</v>
      </c>
      <c r="T12" s="24">
        <v>0.5</v>
      </c>
      <c r="U12" s="25" t="s">
        <v>47</v>
      </c>
    </row>
    <row r="13" spans="3:26" ht="30" customHeight="1">
      <c r="C13" s="15" t="s">
        <v>48</v>
      </c>
      <c r="D13" s="16" t="s">
        <v>21</v>
      </c>
      <c r="E13" s="17" t="s">
        <v>22</v>
      </c>
      <c r="F13" s="17" t="s">
        <v>23</v>
      </c>
      <c r="G13" s="16" t="s">
        <v>24</v>
      </c>
      <c r="H13" s="11" t="str">
        <f>H3</f>
        <v>8年度</v>
      </c>
      <c r="I13" s="10" t="s">
        <v>25</v>
      </c>
      <c r="J13" s="11" t="s">
        <v>26</v>
      </c>
      <c r="O13" s="12"/>
      <c r="S13" s="26" t="s">
        <v>49</v>
      </c>
      <c r="T13" s="24">
        <v>0</v>
      </c>
      <c r="U13" s="25" t="s">
        <v>50</v>
      </c>
      <c r="W13" s="2" t="s">
        <v>28</v>
      </c>
      <c r="X13" s="2" t="s">
        <v>29</v>
      </c>
      <c r="Y13" s="2" t="s">
        <v>30</v>
      </c>
      <c r="Z13" s="2" t="s">
        <v>31</v>
      </c>
    </row>
    <row r="14" spans="3:26" ht="30" customHeight="1">
      <c r="C14" s="2" t="s">
        <v>9</v>
      </c>
      <c r="D14" s="78">
        <v>20.7</v>
      </c>
      <c r="E14" s="2">
        <f t="shared" ref="E14:E19" si="8">ROUND(D14,0)</f>
        <v>21</v>
      </c>
      <c r="F14" s="19">
        <v>0</v>
      </c>
      <c r="G14" s="2">
        <f>SUM(E14:F14)</f>
        <v>21</v>
      </c>
      <c r="H14" s="2">
        <f>G14</f>
        <v>21</v>
      </c>
      <c r="I14" s="81">
        <f>IF(J14*H14=10.5,ROUNDDOWN(J14*H14,0),ROUND(J14*H14,0))</f>
        <v>21</v>
      </c>
      <c r="J14" s="3">
        <f>VLOOKUP(入力シート!F10,$S$5:$T$13,2,)</f>
        <v>1</v>
      </c>
      <c r="U14" s="25" t="s">
        <v>51</v>
      </c>
      <c r="W14" s="30">
        <f t="shared" ref="W14" si="9">ROUND(H14*1.5,0)-H14</f>
        <v>11</v>
      </c>
      <c r="X14" s="30">
        <f t="shared" ref="X14" si="10">ROUND(H14*1.3,0)-H14</f>
        <v>6</v>
      </c>
      <c r="Y14" s="30">
        <f>ROUND(H14*0.7,10)-H14</f>
        <v>-6.3000000000000007</v>
      </c>
      <c r="Z14" s="80">
        <f>ROUND(H14*0.5,0)-H14</f>
        <v>-10</v>
      </c>
    </row>
    <row r="15" spans="3:26" ht="30" customHeight="1">
      <c r="C15" s="2" t="s">
        <v>11</v>
      </c>
      <c r="D15" s="78">
        <v>21.8</v>
      </c>
      <c r="E15" s="2">
        <f t="shared" si="8"/>
        <v>22</v>
      </c>
      <c r="F15" s="19">
        <v>0</v>
      </c>
      <c r="G15" s="2">
        <f t="shared" ref="G15:G18" si="11">SUM(E15:F15)</f>
        <v>22</v>
      </c>
      <c r="H15" s="2">
        <f t="shared" ref="H15:H19" si="12">G15</f>
        <v>22</v>
      </c>
      <c r="I15" s="5">
        <f t="shared" ref="I15" si="13">ROUND(H15*J15,0)</f>
        <v>22</v>
      </c>
      <c r="J15" s="3">
        <f>VLOOKUP(入力シート!F11,$S$5:$T$13,2,)</f>
        <v>1</v>
      </c>
      <c r="U15" s="25" t="s">
        <v>52</v>
      </c>
      <c r="W15" s="30">
        <f t="shared" ref="W15:W16" si="14">ROUND(H15*1.5,0)-H15</f>
        <v>11</v>
      </c>
      <c r="X15" s="30">
        <f t="shared" ref="X15:X16" si="15">ROUND(H15*1.3,0)-H15</f>
        <v>7</v>
      </c>
      <c r="Y15" s="30">
        <f t="shared" ref="Y15:Y16" si="16">ROUND(H15*0.7,10)-H15</f>
        <v>-6.6</v>
      </c>
      <c r="Z15" s="30">
        <f t="shared" ref="Z15:Z16" si="17">ROUND(H15*0.5,0)-H15</f>
        <v>-11</v>
      </c>
    </row>
    <row r="16" spans="3:26" ht="30" customHeight="1">
      <c r="C16" s="2" t="s">
        <v>53</v>
      </c>
      <c r="D16" s="78">
        <v>16.899999999999999</v>
      </c>
      <c r="E16" s="2">
        <f t="shared" si="8"/>
        <v>17</v>
      </c>
      <c r="F16" s="19">
        <v>0</v>
      </c>
      <c r="G16" s="2">
        <f t="shared" si="11"/>
        <v>17</v>
      </c>
      <c r="H16" s="2">
        <f t="shared" si="12"/>
        <v>17</v>
      </c>
      <c r="I16" s="81">
        <f>IF(H16*J16=8.5,ROUNDDOWN(H16*J16,0),ROUND(H16*J16,0))</f>
        <v>17</v>
      </c>
      <c r="J16" s="3">
        <f>VLOOKUP(入力シート!F12,$S$5:$T$13,2,)</f>
        <v>1</v>
      </c>
      <c r="U16" s="25" t="s">
        <v>54</v>
      </c>
      <c r="W16" s="30">
        <f t="shared" si="14"/>
        <v>9</v>
      </c>
      <c r="X16" s="30">
        <f t="shared" si="15"/>
        <v>5</v>
      </c>
      <c r="Y16" s="30">
        <f t="shared" si="16"/>
        <v>-5.0999999999999996</v>
      </c>
      <c r="Z16" s="80">
        <f t="shared" si="17"/>
        <v>-8</v>
      </c>
    </row>
    <row r="17" spans="3:26" ht="30" customHeight="1">
      <c r="C17" s="2" t="s">
        <v>15</v>
      </c>
      <c r="D17" s="78">
        <v>9</v>
      </c>
      <c r="E17" s="2">
        <f t="shared" si="8"/>
        <v>9</v>
      </c>
      <c r="F17" s="19">
        <v>0</v>
      </c>
      <c r="G17" s="2">
        <f t="shared" si="11"/>
        <v>9</v>
      </c>
      <c r="H17" s="2">
        <f t="shared" si="12"/>
        <v>9</v>
      </c>
      <c r="I17" s="5">
        <f>H17</f>
        <v>9</v>
      </c>
      <c r="J17" s="32"/>
      <c r="U17" s="25" t="s">
        <v>55</v>
      </c>
      <c r="W17" s="30"/>
      <c r="X17" s="30"/>
      <c r="Y17" s="30"/>
      <c r="Z17" s="30"/>
    </row>
    <row r="18" spans="3:26" ht="30" customHeight="1">
      <c r="C18" s="2" t="s">
        <v>56</v>
      </c>
      <c r="D18" s="79">
        <v>7.4</v>
      </c>
      <c r="E18" s="5">
        <f t="shared" si="8"/>
        <v>7</v>
      </c>
      <c r="F18" s="19">
        <v>0</v>
      </c>
      <c r="G18" s="2">
        <f t="shared" si="11"/>
        <v>7</v>
      </c>
      <c r="H18" s="2">
        <f t="shared" si="12"/>
        <v>7</v>
      </c>
      <c r="I18" s="5">
        <v>7</v>
      </c>
      <c r="J18" s="32"/>
      <c r="U18" s="25" t="s">
        <v>57</v>
      </c>
    </row>
    <row r="19" spans="3:26" ht="30" customHeight="1">
      <c r="C19" s="29" t="s">
        <v>58</v>
      </c>
      <c r="D19" s="78">
        <v>24.2</v>
      </c>
      <c r="E19" s="5">
        <f t="shared" si="8"/>
        <v>24</v>
      </c>
      <c r="F19" s="19">
        <v>0</v>
      </c>
      <c r="G19" s="7">
        <f>SUM(E19:F19)</f>
        <v>24</v>
      </c>
      <c r="H19" s="2">
        <f t="shared" si="12"/>
        <v>24</v>
      </c>
      <c r="I19" s="7">
        <f>I11-I14-I15-I16-I17-I18</f>
        <v>24</v>
      </c>
      <c r="J19" s="33"/>
      <c r="M19" s="12">
        <f>SUM(I14:I18)</f>
        <v>76</v>
      </c>
      <c r="U19" s="25" t="s">
        <v>59</v>
      </c>
    </row>
    <row r="20" spans="3:26" ht="30" customHeight="1">
      <c r="D20" s="34">
        <f t="shared" ref="D20:G20" si="18">SUM(D14:D19)</f>
        <v>100.00000000000001</v>
      </c>
      <c r="E20">
        <f t="shared" si="18"/>
        <v>100</v>
      </c>
      <c r="F20" s="21">
        <f t="shared" si="18"/>
        <v>0</v>
      </c>
      <c r="G20">
        <f t="shared" si="18"/>
        <v>100</v>
      </c>
      <c r="H20">
        <f>SUM(H14:H19)</f>
        <v>100</v>
      </c>
      <c r="I20" s="4">
        <f>SUM(I14:I19)</f>
        <v>100</v>
      </c>
      <c r="U20" s="25" t="s">
        <v>60</v>
      </c>
    </row>
    <row r="21" spans="3:26" ht="30" customHeight="1">
      <c r="C21" s="135"/>
      <c r="D21" s="135"/>
      <c r="E21" s="135"/>
      <c r="F21" s="135"/>
      <c r="G21" s="135"/>
      <c r="H21" s="135"/>
      <c r="I21" s="135"/>
      <c r="J21" s="135"/>
      <c r="U21" s="35" t="s">
        <v>61</v>
      </c>
    </row>
    <row r="22" spans="3:26" ht="30" customHeight="1">
      <c r="C22" s="136" t="s">
        <v>62</v>
      </c>
      <c r="D22" s="136"/>
      <c r="E22" s="136"/>
      <c r="F22" s="136"/>
      <c r="G22" s="136"/>
      <c r="H22" s="136"/>
      <c r="I22" s="136"/>
      <c r="J22" s="136"/>
      <c r="U22" s="35" t="s">
        <v>63</v>
      </c>
    </row>
    <row r="23" spans="3:26" ht="30" customHeight="1">
      <c r="C23" s="136"/>
      <c r="D23" s="136"/>
      <c r="E23" s="136"/>
      <c r="F23" s="136"/>
      <c r="G23" s="136"/>
      <c r="H23" s="136"/>
      <c r="I23" s="136"/>
      <c r="J23" s="136"/>
      <c r="U23" s="35" t="s">
        <v>64</v>
      </c>
    </row>
    <row r="24" spans="3:26" ht="30" customHeight="1">
      <c r="U24" s="35" t="s">
        <v>65</v>
      </c>
    </row>
    <row r="25" spans="3:26" ht="30" customHeight="1">
      <c r="U25" s="35" t="s">
        <v>66</v>
      </c>
    </row>
    <row r="26" spans="3:26" ht="30" customHeight="1">
      <c r="U26" s="35" t="s">
        <v>67</v>
      </c>
    </row>
    <row r="27" spans="3:26" ht="30" customHeight="1">
      <c r="U27" s="35" t="s">
        <v>68</v>
      </c>
    </row>
    <row r="28" spans="3:26" ht="30" customHeight="1">
      <c r="U28" s="35" t="s">
        <v>69</v>
      </c>
    </row>
    <row r="29" spans="3:26" ht="30" customHeight="1">
      <c r="U29" s="35" t="s">
        <v>70</v>
      </c>
    </row>
    <row r="30" spans="3:26" ht="30" customHeight="1">
      <c r="U30" s="35" t="s">
        <v>71</v>
      </c>
    </row>
    <row r="31" spans="3:26" ht="30" customHeight="1">
      <c r="U31" s="35" t="s">
        <v>72</v>
      </c>
    </row>
    <row r="32" spans="3:26" ht="30" customHeight="1">
      <c r="U32" s="35" t="s">
        <v>73</v>
      </c>
    </row>
    <row r="33" spans="21:21" ht="30" customHeight="1">
      <c r="U33" s="35" t="s">
        <v>74</v>
      </c>
    </row>
    <row r="34" spans="21:21" ht="30" customHeight="1">
      <c r="U34" s="35" t="s">
        <v>75</v>
      </c>
    </row>
    <row r="35" spans="21:21" ht="30" customHeight="1">
      <c r="U35" s="35" t="s">
        <v>76</v>
      </c>
    </row>
    <row r="36" spans="21:21" ht="30" customHeight="1">
      <c r="U36" s="35" t="s">
        <v>77</v>
      </c>
    </row>
    <row r="37" spans="21:21" ht="30" customHeight="1">
      <c r="U37" s="35" t="s">
        <v>78</v>
      </c>
    </row>
    <row r="38" spans="21:21" ht="30" customHeight="1">
      <c r="U38" s="35" t="s">
        <v>79</v>
      </c>
    </row>
    <row r="39" spans="21:21" ht="30" customHeight="1">
      <c r="U39" s="35" t="s">
        <v>80</v>
      </c>
    </row>
    <row r="40" spans="21:21" ht="30" customHeight="1">
      <c r="U40" s="35" t="s">
        <v>81</v>
      </c>
    </row>
    <row r="41" spans="21:21" ht="30" customHeight="1">
      <c r="U41" s="35" t="s">
        <v>82</v>
      </c>
    </row>
    <row r="42" spans="21:21" ht="30" customHeight="1">
      <c r="U42" s="35" t="s">
        <v>83</v>
      </c>
    </row>
    <row r="43" spans="21:21" ht="30" customHeight="1">
      <c r="U43" s="35" t="s">
        <v>84</v>
      </c>
    </row>
    <row r="44" spans="21:21" ht="30" customHeight="1">
      <c r="U44" s="35" t="s">
        <v>85</v>
      </c>
    </row>
    <row r="45" spans="21:21" ht="30" customHeight="1">
      <c r="U45" s="35" t="s">
        <v>86</v>
      </c>
    </row>
    <row r="46" spans="21:21" ht="30" customHeight="1">
      <c r="U46" s="35" t="s">
        <v>87</v>
      </c>
    </row>
    <row r="47" spans="21:21" ht="30" customHeight="1">
      <c r="U47" s="35" t="s">
        <v>88</v>
      </c>
    </row>
    <row r="48" spans="21:21" ht="30" customHeight="1">
      <c r="U48" s="35" t="s">
        <v>89</v>
      </c>
    </row>
    <row r="49" spans="21:21" ht="30" customHeight="1">
      <c r="U49" s="35" t="s">
        <v>90</v>
      </c>
    </row>
    <row r="50" spans="21:21" ht="30" customHeight="1">
      <c r="U50" s="35" t="s">
        <v>91</v>
      </c>
    </row>
    <row r="51" spans="21:21" ht="30" customHeight="1">
      <c r="U51" s="35" t="s">
        <v>92</v>
      </c>
    </row>
    <row r="52" spans="21:21" ht="30" customHeight="1">
      <c r="U52" s="35" t="s">
        <v>93</v>
      </c>
    </row>
    <row r="53" spans="21:21" ht="30" customHeight="1">
      <c r="U53" s="35" t="s">
        <v>94</v>
      </c>
    </row>
    <row r="54" spans="21:21" ht="30" customHeight="1">
      <c r="U54" s="35" t="s">
        <v>95</v>
      </c>
    </row>
    <row r="55" spans="21:21" ht="30" customHeight="1">
      <c r="U55" s="35" t="s">
        <v>96</v>
      </c>
    </row>
  </sheetData>
  <sheetProtection selectLockedCells="1"/>
  <mergeCells count="4">
    <mergeCell ref="N7:O7"/>
    <mergeCell ref="P7:Q7"/>
    <mergeCell ref="C21:J21"/>
    <mergeCell ref="C22:J23"/>
  </mergeCells>
  <phoneticPr fontId="1"/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8981__x78ba__x8a8d_ xmlns="1e332f7f-0a5d-4a8a-9681-2bec5b3928da">〇</_x8981__x78ba__x8a8d_>
    <_x30ea__x30f3__x30af__x5148_ xmlns="1e332f7f-0a5d-4a8a-9681-2bec5b3928da">
      <Url xsi:nil="true"/>
      <Description xsi:nil="true"/>
    </_x30ea__x30f3__x30af__x5148_>
    <lcf76f155ced4ddcb4097134ff3c332f xmlns="1e332f7f-0a5d-4a8a-9681-2bec5b3928da">
      <Terms xmlns="http://schemas.microsoft.com/office/infopath/2007/PartnerControls"/>
    </lcf76f155ced4ddcb4097134ff3c332f>
    <TaxCatchAll xmlns="b5471033-25ca-41e4-b4f9-0c69817a7d90" xsi:nil="true"/>
    <_x30cf__x30a4__x30d1__x30fc__x30ea__x30f3__x30af_ xmlns="1e332f7f-0a5d-4a8a-9681-2bec5b3928da">
      <Url xsi:nil="true"/>
      <Description xsi:nil="true"/>
    </_x30cf__x30a4__x30d1__x30fc__x30ea__x30f3__x30af_>
    <_Flow_SignoffStatus xmlns="1e332f7f-0a5d-4a8a-9681-2bec5b3928d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20FC78ADB8B34FB0AA1892B058441E" ma:contentTypeVersion="" ma:contentTypeDescription="新しいドキュメントを作成します。" ma:contentTypeScope="" ma:versionID="8ba9abaf3ba8084fe8d9b316875d3b29">
  <xsd:schema xmlns:xsd="http://www.w3.org/2001/XMLSchema" xmlns:xs="http://www.w3.org/2001/XMLSchema" xmlns:p="http://schemas.microsoft.com/office/2006/metadata/properties" xmlns:ns2="1e332f7f-0a5d-4a8a-9681-2bec5b3928da" xmlns:ns3="5edea4d9-c9d3-4d83-aa22-ba3d3b35f307" xmlns:ns4="b5471033-25ca-41e4-b4f9-0c69817a7d90" targetNamespace="http://schemas.microsoft.com/office/2006/metadata/properties" ma:root="true" ma:fieldsID="718629e8ccff060eb714831b6dd8c6a5" ns2:_="" ns3:_="" ns4:_="">
    <xsd:import namespace="1e332f7f-0a5d-4a8a-9681-2bec5b3928da"/>
    <xsd:import namespace="5edea4d9-c9d3-4d83-aa22-ba3d3b35f307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TaxCatchAll" minOccurs="0"/>
                <xsd:element ref="ns2:lcf76f155ced4ddcb4097134ff3c332f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_x30cf__x30a4__x30d1__x30fc__x30ea__x30f3__x30af_" minOccurs="0"/>
                <xsd:element ref="ns2:_x30ea__x30f3__x30af__x5148_" minOccurs="0"/>
                <xsd:element ref="ns2:MediaServiceBillingMetadata" minOccurs="0"/>
                <xsd:element ref="ns2:_x8981__x78ba__x8a8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32f7f-0a5d-4a8a-9681-2bec5b3928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cf__x30a4__x30d1__x30fc__x30ea__x30f3__x30af_" ma:index="27" nillable="true" ma:displayName="ハイパーリンク" ma:format="Hyperlink" ma:internalName="_x30cf__x30a4__x30d1__x30fc_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30ea__x30f3__x30af__x5148_" ma:index="28" nillable="true" ma:displayName="リンク先" ma:format="Hyperlink" ma:internalName="_x30ea__x30f3__x30af__x5148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8981__x78ba__x8a8d_" ma:index="30" nillable="true" ma:displayName="要確認" ma:default="〇" ma:format="Dropdown" ma:internalName="_x8981__x78ba__x8a8d_">
      <xsd:simpleType>
        <xsd:restriction base="dms:Choice">
          <xsd:enumeration value="〇"/>
          <xsd:enumeration value="×"/>
          <xsd:enumeration value="選択肢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ea4d9-c9d3-4d83-aa22-ba3d3b35f3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6BD40D2-4621-4B97-8D6A-E91E14B3EA83}" ma:internalName="TaxCatchAll" ma:showField="CatchAllData" ma:web="{5edea4d9-c9d3-4d83-aa22-ba3d3b35f30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DF943A-79FE-4D78-983B-0489C0E823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BF06E-5BDB-4CFD-B045-A184433AA5F2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1e332f7f-0a5d-4a8a-9681-2bec5b3928da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b5471033-25ca-41e4-b4f9-0c69817a7d90"/>
    <ds:schemaRef ds:uri="5edea4d9-c9d3-4d83-aa22-ba3d3b35f30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5BAB860-F3F3-4AE1-9C33-04395A3242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32f7f-0a5d-4a8a-9681-2bec5b3928da"/>
    <ds:schemaRef ds:uri="5edea4d9-c9d3-4d83-aa22-ba3d3b35f307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計算シート</vt:lpstr>
      <vt:lpstr>計算シート!Print_Area</vt:lpstr>
      <vt:lpstr>入力シート!Print_Area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2026-10-27T12:51:12Z</dcterms:created>
  <dcterms:modified xsi:type="dcterms:W3CDTF">2026-10-27T12:56:24Z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0x010100B220FC78ADB8B34FB0AA1892B058441E</vt:lpwstr>
  </property>
  <property fmtid="{D5CDD505-2E9C-101B-9397-08002B2CF9AE}" pid="3" name="MediaServiceImageTags">
    <vt:lpwstr/>
  </property>
</Properties>
</file>