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1C6F28F6-B582-4F29-9E56-D6BD861D6A7E}" xr6:coauthVersionLast="47" xr6:coauthVersionMax="47" xr10:uidLastSave="{00000000-0000-0000-0000-000000000000}"/>
  <bookViews>
    <workbookView xWindow="3450" yWindow="-14955" windowWidth="23040" windowHeight="13440" xr2:uid="{C1CC340B-ABD3-4D9F-99B1-8DAA095E8D7A}"/>
  </bookViews>
  <sheets>
    <sheet name="2026年1-3月調査" sheetId="2" r:id="rId1"/>
  </sheets>
  <definedNames>
    <definedName name="_xlnm.Print_Area" localSheetId="0">'2026年1-3月調査'!$A$1:$AO$74</definedName>
    <definedName name="_xlnm.Print_Titles" localSheetId="0">'2026年1-3月調査'!$A:$A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4" i="2" l="1"/>
  <c r="AC73" i="2"/>
  <c r="AC72" i="2"/>
  <c r="AC70" i="2"/>
  <c r="AC69" i="2"/>
  <c r="AC68" i="2"/>
  <c r="AC67" i="2"/>
  <c r="AB71" i="2"/>
  <c r="AB66" i="2"/>
  <c r="AB64" i="2"/>
  <c r="AB63" i="2"/>
  <c r="AB62" i="2"/>
  <c r="AB61" i="2"/>
  <c r="AB60" i="2"/>
  <c r="AB59" i="2"/>
  <c r="AB58" i="2"/>
  <c r="AB57" i="2"/>
  <c r="D57" i="2" s="1"/>
  <c r="AB56" i="2"/>
  <c r="AB55" i="2"/>
  <c r="AB54" i="2"/>
  <c r="AB53" i="2"/>
  <c r="AB52" i="2"/>
  <c r="AB51" i="2"/>
  <c r="AB50" i="2"/>
  <c r="AB49" i="2"/>
  <c r="AB13" i="2" s="1"/>
  <c r="AB48" i="2"/>
  <c r="AB47" i="2"/>
  <c r="AB46" i="2"/>
  <c r="AB45" i="2"/>
  <c r="AB44" i="2"/>
  <c r="AB43" i="2"/>
  <c r="AB42" i="2"/>
  <c r="D42" i="2" s="1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8" i="2" s="1"/>
  <c r="AB25" i="2"/>
  <c r="AB24" i="2"/>
  <c r="AB23" i="2"/>
  <c r="AB22" i="2"/>
  <c r="AB21" i="2"/>
  <c r="AB20" i="2"/>
  <c r="AA71" i="2"/>
  <c r="AA66" i="2"/>
  <c r="AA64" i="2"/>
  <c r="AA63" i="2"/>
  <c r="AA62" i="2"/>
  <c r="AA61" i="2"/>
  <c r="AA60" i="2"/>
  <c r="AA59" i="2"/>
  <c r="AA58" i="2"/>
  <c r="AA57" i="2"/>
  <c r="C57" i="2" s="1"/>
  <c r="AA56" i="2"/>
  <c r="AA55" i="2"/>
  <c r="AA54" i="2"/>
  <c r="AA53" i="2"/>
  <c r="AA52" i="2"/>
  <c r="AA51" i="2"/>
  <c r="AA50" i="2"/>
  <c r="AC50" i="2" s="1"/>
  <c r="AA49" i="2"/>
  <c r="AC49" i="2" s="1"/>
  <c r="AA48" i="2"/>
  <c r="AA47" i="2"/>
  <c r="AA46" i="2"/>
  <c r="AA45" i="2"/>
  <c r="AC45" i="2"/>
  <c r="AA44" i="2"/>
  <c r="AA43" i="2"/>
  <c r="AA42" i="2"/>
  <c r="C42" i="2" s="1"/>
  <c r="E42" i="2" s="1"/>
  <c r="AA41" i="2"/>
  <c r="AA40" i="2"/>
  <c r="AA39" i="2"/>
  <c r="AA38" i="2"/>
  <c r="AA37" i="2"/>
  <c r="AA36" i="2"/>
  <c r="AA35" i="2"/>
  <c r="C35" i="2" s="1"/>
  <c r="E35" i="2" s="1"/>
  <c r="AA34" i="2"/>
  <c r="AA33" i="2"/>
  <c r="AA32" i="2"/>
  <c r="AA31" i="2"/>
  <c r="AA30" i="2"/>
  <c r="AA29" i="2"/>
  <c r="AA28" i="2"/>
  <c r="AA27" i="2"/>
  <c r="AC27" i="2" s="1"/>
  <c r="AA26" i="2"/>
  <c r="AA25" i="2"/>
  <c r="AA24" i="2"/>
  <c r="AA23" i="2"/>
  <c r="AA22" i="2"/>
  <c r="AA21" i="2"/>
  <c r="AA20" i="2"/>
  <c r="Z71" i="2"/>
  <c r="AC71" i="2" s="1"/>
  <c r="Z66" i="2"/>
  <c r="AC66" i="2" s="1"/>
  <c r="Z64" i="2"/>
  <c r="AC64" i="2" s="1"/>
  <c r="Z63" i="2"/>
  <c r="AC63" i="2" s="1"/>
  <c r="Z62" i="2"/>
  <c r="AC62" i="2"/>
  <c r="Z61" i="2"/>
  <c r="B61" i="2" s="1"/>
  <c r="E61" i="2" s="1"/>
  <c r="AC61" i="2"/>
  <c r="Z60" i="2"/>
  <c r="AC60" i="2" s="1"/>
  <c r="Z59" i="2"/>
  <c r="Z58" i="2"/>
  <c r="AC58" i="2" s="1"/>
  <c r="Z57" i="2"/>
  <c r="Z56" i="2"/>
  <c r="AC56" i="2" s="1"/>
  <c r="Z55" i="2"/>
  <c r="AC55" i="2" s="1"/>
  <c r="Z54" i="2"/>
  <c r="AC54" i="2" s="1"/>
  <c r="Z53" i="2"/>
  <c r="B53" i="2" s="1"/>
  <c r="E53" i="2" s="1"/>
  <c r="AC53" i="2"/>
  <c r="Z52" i="2"/>
  <c r="AC52" i="2" s="1"/>
  <c r="Z51" i="2"/>
  <c r="Z50" i="2"/>
  <c r="Z49" i="2"/>
  <c r="Z48" i="2"/>
  <c r="B48" i="2" s="1"/>
  <c r="E48" i="2" s="1"/>
  <c r="AC48" i="2"/>
  <c r="Z47" i="2"/>
  <c r="AC47" i="2"/>
  <c r="Z46" i="2"/>
  <c r="AC46" i="2"/>
  <c r="Z45" i="2"/>
  <c r="Z44" i="2"/>
  <c r="AC44" i="2"/>
  <c r="Z43" i="2"/>
  <c r="AC43" i="2" s="1"/>
  <c r="Z42" i="2"/>
  <c r="Z41" i="2"/>
  <c r="Z40" i="2"/>
  <c r="AC40" i="2" s="1"/>
  <c r="Z39" i="2"/>
  <c r="B39" i="2" s="1"/>
  <c r="E39" i="2" s="1"/>
  <c r="AC39" i="2"/>
  <c r="Z38" i="2"/>
  <c r="AC38" i="2" s="1"/>
  <c r="Z37" i="2"/>
  <c r="AC37" i="2" s="1"/>
  <c r="Z36" i="2"/>
  <c r="AC36" i="2" s="1"/>
  <c r="Z35" i="2"/>
  <c r="Z34" i="2"/>
  <c r="AC34" i="2" s="1"/>
  <c r="Z33" i="2"/>
  <c r="AC33" i="2" s="1"/>
  <c r="Z32" i="2"/>
  <c r="AC32" i="2" s="1"/>
  <c r="Z31" i="2"/>
  <c r="AC31" i="2"/>
  <c r="Z30" i="2"/>
  <c r="AC30" i="2" s="1"/>
  <c r="Z29" i="2"/>
  <c r="AC29" i="2" s="1"/>
  <c r="Z28" i="2"/>
  <c r="AC28" i="2" s="1"/>
  <c r="Z27" i="2"/>
  <c r="B27" i="2" s="1"/>
  <c r="Z26" i="2"/>
  <c r="AC26" i="2" s="1"/>
  <c r="Z25" i="2"/>
  <c r="AC25" i="2" s="1"/>
  <c r="Z24" i="2"/>
  <c r="AC24" i="2" s="1"/>
  <c r="Z23" i="2"/>
  <c r="B23" i="2" s="1"/>
  <c r="E23" i="2" s="1"/>
  <c r="Z22" i="2"/>
  <c r="B22" i="2" s="1"/>
  <c r="E22" i="2" s="1"/>
  <c r="AC22" i="2"/>
  <c r="Z21" i="2"/>
  <c r="Z20" i="2"/>
  <c r="Y74" i="2"/>
  <c r="Y73" i="2"/>
  <c r="Y72" i="2"/>
  <c r="Y70" i="2"/>
  <c r="Y69" i="2"/>
  <c r="Y68" i="2"/>
  <c r="Y67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X71" i="2"/>
  <c r="X66" i="2"/>
  <c r="X19" i="2"/>
  <c r="X18" i="2"/>
  <c r="X17" i="2"/>
  <c r="X15" i="2"/>
  <c r="X14" i="2" s="1"/>
  <c r="X13" i="2"/>
  <c r="Y13" i="2" s="1"/>
  <c r="X12" i="2"/>
  <c r="X9" i="2" s="1"/>
  <c r="X11" i="2"/>
  <c r="Y11" i="2" s="1"/>
  <c r="X10" i="2"/>
  <c r="W71" i="2"/>
  <c r="W66" i="2"/>
  <c r="W19" i="2"/>
  <c r="W18" i="2"/>
  <c r="W17" i="2"/>
  <c r="W16" i="2" s="1"/>
  <c r="W15" i="2"/>
  <c r="W14" i="2" s="1"/>
  <c r="W9" i="2" s="1"/>
  <c r="W7" i="2" s="1"/>
  <c r="W65" i="2" s="1"/>
  <c r="W13" i="2"/>
  <c r="W12" i="2"/>
  <c r="W11" i="2"/>
  <c r="W10" i="2"/>
  <c r="W8" i="2"/>
  <c r="V71" i="2"/>
  <c r="Y71" i="2" s="1"/>
  <c r="V66" i="2"/>
  <c r="Y66" i="2" s="1"/>
  <c r="V19" i="2"/>
  <c r="Y19" i="2" s="1"/>
  <c r="V18" i="2"/>
  <c r="Y18" i="2" s="1"/>
  <c r="V17" i="2"/>
  <c r="V16" i="2" s="1"/>
  <c r="Y17" i="2"/>
  <c r="V15" i="2"/>
  <c r="V14" i="2" s="1"/>
  <c r="V13" i="2"/>
  <c r="V12" i="2"/>
  <c r="V11" i="2"/>
  <c r="V8" i="2" s="1"/>
  <c r="V10" i="2"/>
  <c r="Y10" i="2" s="1"/>
  <c r="U74" i="2"/>
  <c r="U73" i="2"/>
  <c r="U72" i="2"/>
  <c r="U70" i="2"/>
  <c r="U69" i="2"/>
  <c r="U68" i="2"/>
  <c r="U67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T71" i="2"/>
  <c r="T66" i="2" s="1"/>
  <c r="D66" i="2" s="1"/>
  <c r="T19" i="2"/>
  <c r="T18" i="2"/>
  <c r="T17" i="2"/>
  <c r="T15" i="2"/>
  <c r="T14" i="2"/>
  <c r="T13" i="2"/>
  <c r="U13" i="2" s="1"/>
  <c r="T12" i="2"/>
  <c r="T9" i="2" s="1"/>
  <c r="T11" i="2"/>
  <c r="T10" i="2"/>
  <c r="T8" i="2"/>
  <c r="S71" i="2"/>
  <c r="S66" i="2" s="1"/>
  <c r="C66" i="2" s="1"/>
  <c r="S19" i="2"/>
  <c r="U19" i="2" s="1"/>
  <c r="S18" i="2"/>
  <c r="U18" i="2" s="1"/>
  <c r="S17" i="2"/>
  <c r="S16" i="2" s="1"/>
  <c r="S15" i="2"/>
  <c r="S14" i="2" s="1"/>
  <c r="S13" i="2"/>
  <c r="S12" i="2"/>
  <c r="S11" i="2"/>
  <c r="S10" i="2"/>
  <c r="C10" i="2" s="1"/>
  <c r="S8" i="2"/>
  <c r="R71" i="2"/>
  <c r="R66" i="2" s="1"/>
  <c r="R19" i="2"/>
  <c r="R18" i="2"/>
  <c r="R17" i="2"/>
  <c r="B17" i="2" s="1"/>
  <c r="U17" i="2"/>
  <c r="R15" i="2"/>
  <c r="R14" i="2" s="1"/>
  <c r="R13" i="2"/>
  <c r="R12" i="2"/>
  <c r="R11" i="2"/>
  <c r="R10" i="2"/>
  <c r="U10" i="2" s="1"/>
  <c r="R8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P19" i="2"/>
  <c r="P18" i="2"/>
  <c r="P17" i="2"/>
  <c r="P16" i="2" s="1"/>
  <c r="P15" i="2"/>
  <c r="P14" i="2" s="1"/>
  <c r="P9" i="2" s="1"/>
  <c r="P7" i="2" s="1"/>
  <c r="P13" i="2"/>
  <c r="P12" i="2"/>
  <c r="P11" i="2"/>
  <c r="P10" i="2"/>
  <c r="P8" i="2"/>
  <c r="O19" i="2"/>
  <c r="Q19" i="2" s="1"/>
  <c r="O18" i="2"/>
  <c r="O16" i="2" s="1"/>
  <c r="Q16" i="2" s="1"/>
  <c r="O17" i="2"/>
  <c r="O15" i="2"/>
  <c r="O14" i="2"/>
  <c r="O13" i="2"/>
  <c r="O12" i="2"/>
  <c r="O11" i="2"/>
  <c r="O10" i="2"/>
  <c r="O8" i="2"/>
  <c r="N19" i="2"/>
  <c r="N18" i="2"/>
  <c r="N17" i="2"/>
  <c r="N15" i="2"/>
  <c r="N14" i="2" s="1"/>
  <c r="N13" i="2"/>
  <c r="N12" i="2"/>
  <c r="N11" i="2"/>
  <c r="N8" i="2" s="1"/>
  <c r="N10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L19" i="2"/>
  <c r="M19" i="2" s="1"/>
  <c r="L18" i="2"/>
  <c r="L17" i="2"/>
  <c r="L15" i="2"/>
  <c r="L14" i="2"/>
  <c r="L13" i="2"/>
  <c r="L12" i="2"/>
  <c r="L11" i="2"/>
  <c r="L8" i="2" s="1"/>
  <c r="L10" i="2"/>
  <c r="K19" i="2"/>
  <c r="K18" i="2"/>
  <c r="K17" i="2"/>
  <c r="K15" i="2"/>
  <c r="K14" i="2"/>
  <c r="K13" i="2"/>
  <c r="K12" i="2"/>
  <c r="K9" i="2" s="1"/>
  <c r="K11" i="2"/>
  <c r="K8" i="2" s="1"/>
  <c r="K10" i="2"/>
  <c r="J19" i="2"/>
  <c r="J18" i="2"/>
  <c r="J17" i="2"/>
  <c r="M17" i="2" s="1"/>
  <c r="J15" i="2"/>
  <c r="M15" i="2" s="1"/>
  <c r="J14" i="2"/>
  <c r="J9" i="2" s="1"/>
  <c r="J13" i="2"/>
  <c r="J12" i="2"/>
  <c r="J11" i="2"/>
  <c r="J10" i="2"/>
  <c r="M10" i="2" s="1"/>
  <c r="J8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H19" i="2"/>
  <c r="H18" i="2"/>
  <c r="H16" i="2" s="1"/>
  <c r="H17" i="2"/>
  <c r="H15" i="2"/>
  <c r="H14" i="2"/>
  <c r="H13" i="2"/>
  <c r="H9" i="2" s="1"/>
  <c r="H12" i="2"/>
  <c r="H11" i="2"/>
  <c r="H10" i="2"/>
  <c r="H8" i="2"/>
  <c r="G19" i="2"/>
  <c r="G18" i="2"/>
  <c r="G17" i="2"/>
  <c r="G16" i="2" s="1"/>
  <c r="G15" i="2"/>
  <c r="G14" i="2" s="1"/>
  <c r="G13" i="2"/>
  <c r="G12" i="2"/>
  <c r="G11" i="2"/>
  <c r="G10" i="2"/>
  <c r="G8" i="2"/>
  <c r="F19" i="2"/>
  <c r="I19" i="2" s="1"/>
  <c r="F18" i="2"/>
  <c r="I18" i="2" s="1"/>
  <c r="F17" i="2"/>
  <c r="F15" i="2"/>
  <c r="F14" i="2"/>
  <c r="F13" i="2"/>
  <c r="F12" i="2"/>
  <c r="F11" i="2"/>
  <c r="F8" i="2" s="1"/>
  <c r="I11" i="2"/>
  <c r="F10" i="2"/>
  <c r="D74" i="2"/>
  <c r="D73" i="2"/>
  <c r="E73" i="2" s="1"/>
  <c r="D72" i="2"/>
  <c r="D70" i="2"/>
  <c r="E70" i="2" s="1"/>
  <c r="D69" i="2"/>
  <c r="D68" i="2"/>
  <c r="D67" i="2"/>
  <c r="C74" i="2"/>
  <c r="C73" i="2"/>
  <c r="C72" i="2"/>
  <c r="C70" i="2"/>
  <c r="C69" i="2"/>
  <c r="C68" i="2"/>
  <c r="C67" i="2"/>
  <c r="B74" i="2"/>
  <c r="E74" i="2" s="1"/>
  <c r="B73" i="2"/>
  <c r="B72" i="2"/>
  <c r="E72" i="2" s="1"/>
  <c r="B70" i="2"/>
  <c r="B69" i="2"/>
  <c r="E69" i="2" s="1"/>
  <c r="B68" i="2"/>
  <c r="E68" i="2" s="1"/>
  <c r="B67" i="2"/>
  <c r="E67" i="2" s="1"/>
  <c r="D64" i="2"/>
  <c r="C64" i="2"/>
  <c r="B64" i="2"/>
  <c r="D63" i="2"/>
  <c r="C63" i="2"/>
  <c r="B63" i="2"/>
  <c r="E63" i="2" s="1"/>
  <c r="D62" i="2"/>
  <c r="C62" i="2"/>
  <c r="E62" i="2" s="1"/>
  <c r="B62" i="2"/>
  <c r="D61" i="2"/>
  <c r="C61" i="2"/>
  <c r="D60" i="2"/>
  <c r="C60" i="2"/>
  <c r="B60" i="2"/>
  <c r="D59" i="2"/>
  <c r="C59" i="2"/>
  <c r="E59" i="2" s="1"/>
  <c r="B59" i="2"/>
  <c r="D58" i="2"/>
  <c r="C58" i="2"/>
  <c r="B58" i="2"/>
  <c r="E58" i="2" s="1"/>
  <c r="B57" i="2"/>
  <c r="E57" i="2" s="1"/>
  <c r="D56" i="2"/>
  <c r="C56" i="2"/>
  <c r="D55" i="2"/>
  <c r="C55" i="2"/>
  <c r="E55" i="2" s="1"/>
  <c r="B55" i="2"/>
  <c r="D54" i="2"/>
  <c r="C54" i="2"/>
  <c r="B54" i="2"/>
  <c r="E54" i="2" s="1"/>
  <c r="D53" i="2"/>
  <c r="C53" i="2"/>
  <c r="D52" i="2"/>
  <c r="C52" i="2"/>
  <c r="D51" i="2"/>
  <c r="C51" i="2"/>
  <c r="E51" i="2" s="1"/>
  <c r="B51" i="2"/>
  <c r="D50" i="2"/>
  <c r="C50" i="2"/>
  <c r="B50" i="2"/>
  <c r="E50" i="2" s="1"/>
  <c r="B49" i="2"/>
  <c r="D48" i="2"/>
  <c r="C48" i="2"/>
  <c r="D47" i="2"/>
  <c r="C47" i="2"/>
  <c r="B47" i="2"/>
  <c r="D46" i="2"/>
  <c r="C46" i="2"/>
  <c r="D45" i="2"/>
  <c r="C45" i="2"/>
  <c r="B45" i="2"/>
  <c r="D44" i="2"/>
  <c r="C44" i="2"/>
  <c r="E44" i="2" s="1"/>
  <c r="B44" i="2"/>
  <c r="D43" i="2"/>
  <c r="C43" i="2"/>
  <c r="B43" i="2"/>
  <c r="E43" i="2" s="1"/>
  <c r="B42" i="2"/>
  <c r="D41" i="2"/>
  <c r="C41" i="2"/>
  <c r="B41" i="2"/>
  <c r="D40" i="2"/>
  <c r="C40" i="2"/>
  <c r="B40" i="2"/>
  <c r="E40" i="2" s="1"/>
  <c r="D39" i="2"/>
  <c r="C39" i="2"/>
  <c r="D38" i="2"/>
  <c r="C38" i="2"/>
  <c r="D37" i="2"/>
  <c r="C37" i="2"/>
  <c r="B37" i="2"/>
  <c r="D36" i="2"/>
  <c r="C36" i="2"/>
  <c r="B36" i="2"/>
  <c r="E36" i="2" s="1"/>
  <c r="D35" i="2"/>
  <c r="D34" i="2"/>
  <c r="C34" i="2"/>
  <c r="D33" i="2"/>
  <c r="C33" i="2"/>
  <c r="B33" i="2"/>
  <c r="D32" i="2"/>
  <c r="C32" i="2"/>
  <c r="D31" i="2"/>
  <c r="C31" i="2"/>
  <c r="B31" i="2"/>
  <c r="E31" i="2" s="1"/>
  <c r="D30" i="2"/>
  <c r="C30" i="2"/>
  <c r="D29" i="2"/>
  <c r="C29" i="2"/>
  <c r="B29" i="2"/>
  <c r="D28" i="2"/>
  <c r="C28" i="2"/>
  <c r="E28" i="2" s="1"/>
  <c r="D27" i="2"/>
  <c r="C26" i="2"/>
  <c r="D25" i="2"/>
  <c r="C25" i="2"/>
  <c r="B25" i="2"/>
  <c r="E25" i="2" s="1"/>
  <c r="D24" i="2"/>
  <c r="E24" i="2" s="1"/>
  <c r="C24" i="2"/>
  <c r="C23" i="2"/>
  <c r="D22" i="2"/>
  <c r="C22" i="2"/>
  <c r="D21" i="2"/>
  <c r="C21" i="2"/>
  <c r="B21" i="2"/>
  <c r="D20" i="2"/>
  <c r="C20" i="2"/>
  <c r="AC59" i="2"/>
  <c r="M18" i="2"/>
  <c r="AA18" i="2"/>
  <c r="U15" i="2"/>
  <c r="Q15" i="2"/>
  <c r="AB15" i="2"/>
  <c r="D15" i="2" s="1"/>
  <c r="AA15" i="2"/>
  <c r="AA14" i="2" s="1"/>
  <c r="Z15" i="2"/>
  <c r="AC15" i="2" s="1"/>
  <c r="AC51" i="2"/>
  <c r="Q13" i="2"/>
  <c r="M13" i="2"/>
  <c r="I13" i="2"/>
  <c r="Z13" i="2"/>
  <c r="B13" i="2" s="1"/>
  <c r="Q12" i="2"/>
  <c r="I12" i="2"/>
  <c r="B46" i="2"/>
  <c r="U11" i="2"/>
  <c r="AC41" i="2"/>
  <c r="U8" i="2"/>
  <c r="AC23" i="2"/>
  <c r="D23" i="2"/>
  <c r="AC21" i="2"/>
  <c r="Z10" i="2"/>
  <c r="AB10" i="2"/>
  <c r="AA10" i="2"/>
  <c r="AC20" i="2"/>
  <c r="I10" i="2"/>
  <c r="AB19" i="2"/>
  <c r="AB17" i="2"/>
  <c r="AB14" i="2"/>
  <c r="AB12" i="2"/>
  <c r="AB11" i="2"/>
  <c r="AA19" i="2"/>
  <c r="AA17" i="2"/>
  <c r="AA16" i="2" s="1"/>
  <c r="AA12" i="2"/>
  <c r="C12" i="2"/>
  <c r="AA11" i="2"/>
  <c r="C11" i="2" s="1"/>
  <c r="Z19" i="2"/>
  <c r="Z17" i="2"/>
  <c r="AC17" i="2" s="1"/>
  <c r="Z11" i="2"/>
  <c r="B11" i="2" s="1"/>
  <c r="X16" i="2"/>
  <c r="T16" i="2"/>
  <c r="C71" i="2"/>
  <c r="N16" i="2"/>
  <c r="K16" i="2"/>
  <c r="B24" i="2"/>
  <c r="J16" i="2"/>
  <c r="E64" i="2"/>
  <c r="E60" i="2"/>
  <c r="C15" i="2"/>
  <c r="E47" i="2"/>
  <c r="E46" i="2"/>
  <c r="E45" i="2"/>
  <c r="E41" i="2"/>
  <c r="E37" i="2"/>
  <c r="E33" i="2"/>
  <c r="E29" i="2"/>
  <c r="E21" i="2"/>
  <c r="B35" i="2"/>
  <c r="B32" i="2"/>
  <c r="E32" i="2" s="1"/>
  <c r="B28" i="2"/>
  <c r="B20" i="2"/>
  <c r="E20" i="2"/>
  <c r="D10" i="2"/>
  <c r="B19" i="2"/>
  <c r="D19" i="2"/>
  <c r="AC19" i="2"/>
  <c r="AC11" i="2"/>
  <c r="AA8" i="2"/>
  <c r="C8" i="2"/>
  <c r="I8" i="2" l="1"/>
  <c r="H7" i="2"/>
  <c r="C14" i="2"/>
  <c r="S9" i="2"/>
  <c r="T7" i="2"/>
  <c r="Y14" i="2"/>
  <c r="Q8" i="2"/>
  <c r="N7" i="2"/>
  <c r="O9" i="2"/>
  <c r="O7" i="2" s="1"/>
  <c r="C16" i="2"/>
  <c r="M8" i="2"/>
  <c r="K7" i="2"/>
  <c r="N9" i="2"/>
  <c r="Q9" i="2" s="1"/>
  <c r="U66" i="2"/>
  <c r="B66" i="2"/>
  <c r="E66" i="2" s="1"/>
  <c r="D14" i="2"/>
  <c r="Y16" i="2"/>
  <c r="S7" i="2"/>
  <c r="AA9" i="2"/>
  <c r="AA7" i="2" s="1"/>
  <c r="AA65" i="2" s="1"/>
  <c r="J7" i="2"/>
  <c r="G9" i="2"/>
  <c r="G7" i="2" s="1"/>
  <c r="I14" i="2"/>
  <c r="U14" i="2"/>
  <c r="B14" i="2"/>
  <c r="E14" i="2" s="1"/>
  <c r="B8" i="2"/>
  <c r="Q14" i="2"/>
  <c r="D13" i="2"/>
  <c r="Z12" i="2"/>
  <c r="Y12" i="2"/>
  <c r="Y15" i="2"/>
  <c r="B52" i="2"/>
  <c r="E52" i="2" s="1"/>
  <c r="D17" i="2"/>
  <c r="F16" i="2"/>
  <c r="L16" i="2"/>
  <c r="L9" i="2" s="1"/>
  <c r="R16" i="2"/>
  <c r="R9" i="2" s="1"/>
  <c r="Z14" i="2"/>
  <c r="AC14" i="2" s="1"/>
  <c r="C19" i="2"/>
  <c r="E19" i="2" s="1"/>
  <c r="Q11" i="2"/>
  <c r="M12" i="2"/>
  <c r="I17" i="2"/>
  <c r="AB18" i="2"/>
  <c r="D18" i="2" s="1"/>
  <c r="U71" i="2"/>
  <c r="D49" i="2"/>
  <c r="M11" i="2"/>
  <c r="B38" i="2"/>
  <c r="E38" i="2" s="1"/>
  <c r="D71" i="2"/>
  <c r="B30" i="2"/>
  <c r="E30" i="2" s="1"/>
  <c r="B71" i="2"/>
  <c r="E71" i="2" s="1"/>
  <c r="D11" i="2"/>
  <c r="E11" i="2" s="1"/>
  <c r="M14" i="2"/>
  <c r="Q17" i="2"/>
  <c r="Q18" i="2"/>
  <c r="D26" i="2"/>
  <c r="B26" i="2"/>
  <c r="I15" i="2"/>
  <c r="Z8" i="2"/>
  <c r="B10" i="2"/>
  <c r="E10" i="2" s="1"/>
  <c r="Q10" i="2"/>
  <c r="C49" i="2"/>
  <c r="E49" i="2" s="1"/>
  <c r="V9" i="2"/>
  <c r="Y9" i="2" s="1"/>
  <c r="AA13" i="2"/>
  <c r="Z18" i="2"/>
  <c r="B56" i="2"/>
  <c r="E56" i="2" s="1"/>
  <c r="X8" i="2"/>
  <c r="AC42" i="2"/>
  <c r="C17" i="2"/>
  <c r="E17" i="2" s="1"/>
  <c r="B34" i="2"/>
  <c r="E34" i="2" s="1"/>
  <c r="AC10" i="2"/>
  <c r="B15" i="2"/>
  <c r="E15" i="2" s="1"/>
  <c r="D12" i="2"/>
  <c r="U12" i="2"/>
  <c r="C18" i="2"/>
  <c r="C27" i="2"/>
  <c r="E27" i="2" s="1"/>
  <c r="AC35" i="2"/>
  <c r="AC57" i="2"/>
  <c r="U9" i="2" l="1"/>
  <c r="R7" i="2"/>
  <c r="L7" i="2"/>
  <c r="M9" i="2"/>
  <c r="S65" i="2"/>
  <c r="C65" i="2" s="1"/>
  <c r="C7" i="2"/>
  <c r="C9" i="2"/>
  <c r="X7" i="2"/>
  <c r="X65" i="2" s="1"/>
  <c r="D8" i="2"/>
  <c r="AB16" i="2"/>
  <c r="M16" i="2"/>
  <c r="B16" i="2"/>
  <c r="U16" i="2"/>
  <c r="Q7" i="2"/>
  <c r="I16" i="2"/>
  <c r="F9" i="2"/>
  <c r="AC8" i="2"/>
  <c r="Z16" i="2"/>
  <c r="AC16" i="2" s="1"/>
  <c r="B18" i="2"/>
  <c r="E18" i="2" s="1"/>
  <c r="AC18" i="2"/>
  <c r="E26" i="2"/>
  <c r="Y8" i="2"/>
  <c r="AC13" i="2"/>
  <c r="C13" i="2"/>
  <c r="E13" i="2" s="1"/>
  <c r="E8" i="2"/>
  <c r="B12" i="2"/>
  <c r="E12" i="2" s="1"/>
  <c r="AC12" i="2"/>
  <c r="V7" i="2"/>
  <c r="M7" i="2"/>
  <c r="T65" i="2"/>
  <c r="Y7" i="2" l="1"/>
  <c r="V65" i="2"/>
  <c r="Y65" i="2" s="1"/>
  <c r="D16" i="2"/>
  <c r="E16" i="2" s="1"/>
  <c r="AB9" i="2"/>
  <c r="R65" i="2"/>
  <c r="U7" i="2"/>
  <c r="I9" i="2"/>
  <c r="F7" i="2"/>
  <c r="I7" i="2" s="1"/>
  <c r="Z9" i="2"/>
  <c r="AB7" i="2" l="1"/>
  <c r="D9" i="2"/>
  <c r="U65" i="2"/>
  <c r="AC9" i="2"/>
  <c r="Z7" i="2"/>
  <c r="B9" i="2"/>
  <c r="E9" i="2" s="1"/>
  <c r="AC7" i="2" l="1"/>
  <c r="Z65" i="2"/>
  <c r="B7" i="2"/>
  <c r="AB65" i="2"/>
  <c r="D65" i="2" s="1"/>
  <c r="D7" i="2"/>
  <c r="E7" i="2" l="1"/>
  <c r="AC65" i="2"/>
  <c r="B65" i="2"/>
  <c r="E65" i="2" s="1"/>
</calcChain>
</file>

<file path=xl/sharedStrings.xml><?xml version="1.0" encoding="utf-8"?>
<sst xmlns="http://schemas.openxmlformats.org/spreadsheetml/2006/main" count="135" uniqueCount="89">
  <si>
    <t>調査項目「リース取引に関する会計基準の適用により、固定資産増減表の増加額欄に、リースに係る資産を計上した」の「はい」「いいえ」に○をした法人数（推計値）</t>
    <rPh sb="0" eb="2">
      <t>チョウサ</t>
    </rPh>
    <rPh sb="2" eb="4">
      <t>コウモク</t>
    </rPh>
    <rPh sb="8" eb="10">
      <t>トリヒキ</t>
    </rPh>
    <rPh sb="11" eb="12">
      <t>カン</t>
    </rPh>
    <rPh sb="14" eb="16">
      <t>カイケイ</t>
    </rPh>
    <rPh sb="16" eb="18">
      <t>キジュン</t>
    </rPh>
    <rPh sb="19" eb="21">
      <t>テキヨウ</t>
    </rPh>
    <rPh sb="25" eb="29">
      <t>コテイシサン</t>
    </rPh>
    <rPh sb="29" eb="31">
      <t>ゾウゲン</t>
    </rPh>
    <rPh sb="31" eb="32">
      <t>ヒョウ</t>
    </rPh>
    <rPh sb="33" eb="35">
      <t>ゾウカ</t>
    </rPh>
    <rPh sb="35" eb="36">
      <t>ガク</t>
    </rPh>
    <rPh sb="36" eb="37">
      <t>ラン</t>
    </rPh>
    <rPh sb="43" eb="44">
      <t>カカ</t>
    </rPh>
    <rPh sb="45" eb="47">
      <t>シサン</t>
    </rPh>
    <rPh sb="48" eb="50">
      <t>ケイジョウ</t>
    </rPh>
    <rPh sb="68" eb="70">
      <t>ホウジン</t>
    </rPh>
    <rPh sb="70" eb="71">
      <t>スウ</t>
    </rPh>
    <rPh sb="72" eb="74">
      <t>スイケイ</t>
    </rPh>
    <rPh sb="74" eb="75">
      <t>チ</t>
    </rPh>
    <phoneticPr fontId="3"/>
  </si>
  <si>
    <t>調査項目「リース取引に関する会計基準の適用により、固定資産増減表の増加額欄に、リースに係る資産を計上した」の「はい」「いいえ」に○をした法人数（推計値）</t>
    <phoneticPr fontId="3"/>
  </si>
  <si>
    <t>令和8年1-3月調査</t>
    <phoneticPr fontId="3"/>
  </si>
  <si>
    <t>　</t>
    <phoneticPr fontId="3"/>
  </si>
  <si>
    <t>(単位:社数)</t>
    <phoneticPr fontId="3"/>
  </si>
  <si>
    <t>資本金別（百万円）</t>
    <rPh sb="0" eb="3">
      <t>シホンキン</t>
    </rPh>
    <rPh sb="3" eb="4">
      <t>ベツ</t>
    </rPh>
    <rPh sb="5" eb="8">
      <t>ヒャクマンエン</t>
    </rPh>
    <phoneticPr fontId="3"/>
  </si>
  <si>
    <t>以上～未満</t>
  </si>
  <si>
    <t>全規模</t>
    <rPh sb="0" eb="1">
      <t>ゼン</t>
    </rPh>
    <rPh sb="1" eb="3">
      <t>キボ</t>
    </rPh>
    <phoneticPr fontId="3"/>
  </si>
  <si>
    <t>全規模</t>
    <phoneticPr fontId="3"/>
  </si>
  <si>
    <t>10～20</t>
    <phoneticPr fontId="3"/>
  </si>
  <si>
    <t>20～50</t>
    <phoneticPr fontId="3"/>
  </si>
  <si>
    <t>50～100</t>
    <phoneticPr fontId="3"/>
  </si>
  <si>
    <t>50～100</t>
  </si>
  <si>
    <t>100～1000</t>
    <phoneticPr fontId="3"/>
  </si>
  <si>
    <t>1000～</t>
    <phoneticPr fontId="3"/>
  </si>
  <si>
    <t>10～100</t>
    <phoneticPr fontId="3"/>
  </si>
  <si>
    <t>業種</t>
    <rPh sb="0" eb="2">
      <t>ギョウシュ</t>
    </rPh>
    <phoneticPr fontId="3"/>
  </si>
  <si>
    <t>母集団件数</t>
    <rPh sb="0" eb="3">
      <t>ボシュウダン</t>
    </rPh>
    <rPh sb="3" eb="5">
      <t>ケンスウ</t>
    </rPh>
    <phoneticPr fontId="3"/>
  </si>
  <si>
    <t>はい</t>
    <phoneticPr fontId="3"/>
  </si>
  <si>
    <t>いいえ</t>
    <phoneticPr fontId="3"/>
  </si>
  <si>
    <t>増加額無し</t>
    <rPh sb="0" eb="2">
      <t>ゾウカ</t>
    </rPh>
    <rPh sb="2" eb="3">
      <t>ガク</t>
    </rPh>
    <rPh sb="3" eb="4">
      <t>ナ</t>
    </rPh>
    <phoneticPr fontId="3"/>
  </si>
  <si>
    <t>全産業</t>
  </si>
  <si>
    <t>製造業</t>
  </si>
  <si>
    <t>非製造業</t>
    <rPh sb="0" eb="1">
      <t>ヒ</t>
    </rPh>
    <rPh sb="1" eb="4">
      <t>セイゾウギョウ</t>
    </rPh>
    <phoneticPr fontId="6"/>
  </si>
  <si>
    <t>農林水産業</t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</si>
  <si>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7"/>
  </si>
  <si>
    <t>運輸業、郵便業</t>
    <rPh sb="2" eb="3">
      <t>ギョウ</t>
    </rPh>
    <rPh sb="4" eb="6">
      <t>ユウビン</t>
    </rPh>
    <rPh sb="6" eb="7">
      <t>ギョウ</t>
    </rPh>
    <phoneticPr fontId="7"/>
  </si>
  <si>
    <t>卸売業、小売業</t>
    <rPh sb="2" eb="3">
      <t>ギョウ</t>
    </rPh>
    <phoneticPr fontId="7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</si>
  <si>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7"/>
  </si>
  <si>
    <t>物品賃貸業</t>
    <rPh sb="0" eb="2">
      <t>ブッピン</t>
    </rPh>
    <rPh sb="2" eb="4">
      <t>チンタイ</t>
    </rPh>
    <rPh sb="4" eb="5">
      <t>ギョウ</t>
    </rPh>
    <phoneticPr fontId="7"/>
  </si>
  <si>
    <t>サービス業</t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</si>
  <si>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7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</si>
  <si>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7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</si>
  <si>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7"/>
  </si>
  <si>
    <t>農業、林業</t>
    <rPh sb="3" eb="5">
      <t>リンギョウ</t>
    </rPh>
    <phoneticPr fontId="7"/>
  </si>
  <si>
    <t>漁業</t>
  </si>
  <si>
    <t>鉱業、採石業、砂利採取業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7"/>
  </si>
  <si>
    <t>建設業</t>
  </si>
  <si>
    <t>食料品製造業</t>
    <rPh sb="3" eb="6">
      <t>セイゾウギョウ</t>
    </rPh>
    <phoneticPr fontId="7"/>
  </si>
  <si>
    <t>繊維工業</t>
  </si>
  <si>
    <t>木材・木製品製造業</t>
    <rPh sb="6" eb="9">
      <t>セイゾウギョウ</t>
    </rPh>
    <phoneticPr fontId="7"/>
  </si>
  <si>
    <t>パルプ・紙・紙加工品製造業</t>
    <rPh sb="6" eb="7">
      <t>カミ</t>
    </rPh>
    <rPh sb="10" eb="13">
      <t>セイゾウギョウ</t>
    </rPh>
    <phoneticPr fontId="7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</si>
  <si>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7"/>
  </si>
  <si>
    <t>化学工業</t>
    <rPh sb="2" eb="4">
      <t>コウギョウ</t>
    </rPh>
    <phoneticPr fontId="7"/>
  </si>
  <si>
    <t>石油製品・石炭製品製造業</t>
    <rPh sb="2" eb="4">
      <t>セイヒン</t>
    </rPh>
    <rPh sb="9" eb="11">
      <t>セイゾウ</t>
    </rPh>
    <rPh sb="11" eb="12">
      <t>ギョウ</t>
    </rPh>
    <phoneticPr fontId="7"/>
  </si>
  <si>
    <t>窯業・土石製品製造業</t>
    <rPh sb="5" eb="7">
      <t>セイヒン</t>
    </rPh>
    <rPh sb="7" eb="10">
      <t>セイゾウギョウ</t>
    </rPh>
    <phoneticPr fontId="7"/>
  </si>
  <si>
    <t>鉄鋼業</t>
    <rPh sb="2" eb="3">
      <t>ギョウ</t>
    </rPh>
    <phoneticPr fontId="7"/>
  </si>
  <si>
    <t>非鉄金属製造業</t>
    <rPh sb="4" eb="7">
      <t>セイゾウギョウ</t>
    </rPh>
    <phoneticPr fontId="7"/>
  </si>
  <si>
    <t>金属製品製造業</t>
    <rPh sb="4" eb="7">
      <t>セイゾウギョウ</t>
    </rPh>
    <phoneticPr fontId="7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</si>
  <si>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7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</si>
  <si>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7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</si>
  <si>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7"/>
  </si>
  <si>
    <t>電気機械器具製造業</t>
    <rPh sb="6" eb="9">
      <t>セイゾウギョウ</t>
    </rPh>
    <phoneticPr fontId="7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</si>
  <si>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0">
      <t>セイゾウ</t>
    </rPh>
    <rPh sb="10" eb="11">
      <t>ギョウ</t>
    </rPh>
    <phoneticPr fontId="7"/>
  </si>
  <si>
    <t>自動車・同附属品製造業</t>
    <rPh sb="0" eb="3">
      <t>ジドウシャ</t>
    </rPh>
    <rPh sb="4" eb="5">
      <t>ドウ</t>
    </rPh>
    <rPh sb="5" eb="7">
      <t>フゾク</t>
    </rPh>
    <rPh sb="7" eb="8">
      <t>シナ</t>
    </rPh>
    <rPh sb="8" eb="11">
      <t>セイゾウギョウ</t>
    </rPh>
    <phoneticPr fontId="7"/>
  </si>
  <si>
    <t>その他の輸送用機械器具製造業</t>
    <rPh sb="2" eb="3">
      <t>タ</t>
    </rPh>
    <rPh sb="4" eb="7">
      <t>ユソウヨウ</t>
    </rPh>
    <rPh sb="7" eb="9">
      <t>キカイ</t>
    </rPh>
    <rPh sb="9" eb="11">
      <t>キグ</t>
    </rPh>
    <rPh sb="11" eb="14">
      <t>セイゾウギョウ</t>
    </rPh>
    <phoneticPr fontId="7"/>
  </si>
  <si>
    <t>その他の製造業</t>
  </si>
  <si>
    <t>電気業</t>
    <rPh sb="2" eb="3">
      <t>ギョウ</t>
    </rPh>
    <phoneticPr fontId="7"/>
  </si>
  <si>
    <t>ガス・熱供給・水道業</t>
    <rPh sb="3" eb="6">
      <t>ネツキョウキュウ</t>
    </rPh>
    <rPh sb="7" eb="9">
      <t>スイドウ</t>
    </rPh>
    <rPh sb="9" eb="10">
      <t>ギョウ</t>
    </rPh>
    <phoneticPr fontId="7"/>
  </si>
  <si>
    <t>情報通信業</t>
    <rPh sb="0" eb="2">
      <t>ジョウホウ</t>
    </rPh>
    <rPh sb="2" eb="5">
      <t>ツウシンギョウ</t>
    </rPh>
    <phoneticPr fontId="6"/>
  </si>
  <si>
    <t>陸運業</t>
    <rPh sb="2" eb="3">
      <t>ギョウ</t>
    </rPh>
    <phoneticPr fontId="7"/>
  </si>
  <si>
    <t>水運業</t>
    <rPh sb="2" eb="3">
      <t>ギョウ</t>
    </rPh>
    <phoneticPr fontId="7"/>
  </si>
  <si>
    <t>その他の運輸業</t>
    <rPh sb="6" eb="7">
      <t>ギョウ</t>
    </rPh>
    <phoneticPr fontId="7"/>
  </si>
  <si>
    <t>卸売業</t>
    <rPh sb="2" eb="3">
      <t>ギョウ</t>
    </rPh>
    <phoneticPr fontId="6"/>
  </si>
  <si>
    <t>小売業</t>
    <rPh sb="2" eb="3">
      <t>ギョウ</t>
    </rPh>
    <phoneticPr fontId="6"/>
  </si>
  <si>
    <t>不動産業</t>
    <rPh sb="3" eb="4">
      <t>ギョウ</t>
    </rPh>
    <phoneticPr fontId="7"/>
  </si>
  <si>
    <t>リース業</t>
    <rPh sb="3" eb="4">
      <t>ギョウ</t>
    </rPh>
    <phoneticPr fontId="7"/>
  </si>
  <si>
    <t>その他の物品賃貸業</t>
    <rPh sb="2" eb="3">
      <t>タ</t>
    </rPh>
    <rPh sb="4" eb="6">
      <t>ブッピン</t>
    </rPh>
    <rPh sb="6" eb="8">
      <t>チンタイ</t>
    </rPh>
    <rPh sb="8" eb="9">
      <t>ギョウ</t>
    </rPh>
    <phoneticPr fontId="7"/>
  </si>
  <si>
    <t>宿泊業</t>
    <rPh sb="2" eb="3">
      <t>ギョウ</t>
    </rPh>
    <phoneticPr fontId="7"/>
  </si>
  <si>
    <t>飲食サービス業</t>
    <rPh sb="0" eb="2">
      <t>インショク</t>
    </rPh>
    <rPh sb="6" eb="7">
      <t>ギョウ</t>
    </rPh>
    <phoneticPr fontId="6"/>
  </si>
  <si>
    <t>生活関連サービス業</t>
    <rPh sb="0" eb="2">
      <t>セイカツ</t>
    </rPh>
    <rPh sb="2" eb="4">
      <t>カンレン</t>
    </rPh>
    <rPh sb="8" eb="9">
      <t>ギョウ</t>
    </rPh>
    <phoneticPr fontId="7"/>
  </si>
  <si>
    <t>娯楽業</t>
    <rPh sb="2" eb="3">
      <t>ギョウ</t>
    </rPh>
    <phoneticPr fontId="7"/>
  </si>
  <si>
    <t>広告業</t>
    <rPh sb="0" eb="2">
      <t>コウコク</t>
    </rPh>
    <rPh sb="2" eb="3">
      <t>ギョウ</t>
    </rPh>
    <phoneticPr fontId="7"/>
  </si>
  <si>
    <t>純粋持株会社</t>
    <rPh sb="0" eb="2">
      <t>ジュンスイ</t>
    </rPh>
    <rPh sb="2" eb="4">
      <t>モチカブ</t>
    </rPh>
    <rPh sb="4" eb="6">
      <t>ガイシャ</t>
    </rPh>
    <phoneticPr fontId="7"/>
  </si>
  <si>
    <t>その他の学術研究、専門・技術サービス業</t>
    <rPh sb="2" eb="3">
      <t>タ</t>
    </rPh>
    <rPh sb="4" eb="6">
      <t>ガクジュツ</t>
    </rPh>
    <rPh sb="6" eb="8">
      <t>ケンキュウ</t>
    </rPh>
    <rPh sb="9" eb="11">
      <t>センモン</t>
    </rPh>
    <rPh sb="12" eb="14">
      <t>ギジュツ</t>
    </rPh>
    <rPh sb="18" eb="19">
      <t>ギョウ</t>
    </rPh>
    <phoneticPr fontId="7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</si>
  <si>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7"/>
  </si>
  <si>
    <t>医療、福祉業</t>
    <rPh sb="0" eb="2">
      <t>イリョウ</t>
    </rPh>
    <rPh sb="3" eb="5">
      <t>フクシ</t>
    </rPh>
    <rPh sb="5" eb="6">
      <t>ギョウ</t>
    </rPh>
    <phoneticPr fontId="7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</si>
  <si>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7"/>
  </si>
  <si>
    <t>その他のサービス業</t>
    <rPh sb="8" eb="9">
      <t>ギョウ</t>
    </rPh>
    <phoneticPr fontId="7"/>
  </si>
  <si>
    <t>全産業(金融業、保険業を含む）</t>
    <rPh sb="0" eb="3">
      <t>ゼンサンギョウ</t>
    </rPh>
    <rPh sb="6" eb="7">
      <t>ギョウ</t>
    </rPh>
    <phoneticPr fontId="3"/>
  </si>
  <si>
    <t>金融業、保険業</t>
    <phoneticPr fontId="3"/>
  </si>
  <si>
    <t>銀行業</t>
    <rPh sb="0" eb="2">
      <t>ギンコウ</t>
    </rPh>
    <rPh sb="2" eb="3">
      <t>ギョウ</t>
    </rPh>
    <phoneticPr fontId="3"/>
  </si>
  <si>
    <t>貸金業等</t>
    <rPh sb="0" eb="1">
      <t>カ</t>
    </rPh>
    <rPh sb="1" eb="2">
      <t>キン</t>
    </rPh>
    <rPh sb="2" eb="3">
      <t>ギョウ</t>
    </rPh>
    <rPh sb="3" eb="4">
      <t>トウ</t>
    </rPh>
    <phoneticPr fontId="3"/>
  </si>
  <si>
    <t>金融商品取引業</t>
    <rPh sb="0" eb="2">
      <t>キンユウ</t>
    </rPh>
    <rPh sb="2" eb="4">
      <t>ショウヒン</t>
    </rPh>
    <rPh sb="4" eb="6">
      <t>トリヒキ</t>
    </rPh>
    <rPh sb="6" eb="7">
      <t>ギョウ</t>
    </rPh>
    <phoneticPr fontId="3"/>
  </si>
  <si>
    <t>その他の金商</t>
    <rPh sb="2" eb="3">
      <t>ホカ</t>
    </rPh>
    <phoneticPr fontId="3"/>
  </si>
  <si>
    <t>保険業</t>
    <rPh sb="0" eb="3">
      <t>ホケンギョウ</t>
    </rPh>
    <phoneticPr fontId="3"/>
  </si>
  <si>
    <t>生命保険業</t>
    <rPh sb="0" eb="2">
      <t>セイメイ</t>
    </rPh>
    <rPh sb="2" eb="4">
      <t>ホケン</t>
    </rPh>
    <rPh sb="4" eb="5">
      <t>ギョウ</t>
    </rPh>
    <phoneticPr fontId="3"/>
  </si>
  <si>
    <t>損害保険業</t>
    <rPh sb="0" eb="2">
      <t>ソンガイ</t>
    </rPh>
    <rPh sb="2" eb="4">
      <t>ホケン</t>
    </rPh>
    <rPh sb="4" eb="5">
      <t>ギョウ</t>
    </rPh>
    <phoneticPr fontId="3"/>
  </si>
  <si>
    <t>その他の保険業</t>
    <rPh sb="2" eb="3">
      <t>ホカ</t>
    </rPh>
    <rPh sb="4" eb="6">
      <t>ホケン</t>
    </rPh>
    <rPh sb="6" eb="7">
      <t>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</si>
</sst>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9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9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50">
    <xf numFmtId="0" fontId="0" fillId="0" borderId="0" xfId="0">
      <alignment vertical="center"/>
    </xf>
    <xf numFmtId="0" fontId="2" fillId="0" borderId="0" xfId="4" applyFont="1"/>
    <xf numFmtId="0" fontId="4" fillId="0" borderId="0" xfId="4" applyFont="1"/>
    <xf numFmtId="0" fontId="4" fillId="0" borderId="0" xfId="4" applyFont="1" applyAlignment="1">
      <alignment horizontal="right"/>
    </xf>
    <xf numFmtId="0" fontId="2" fillId="0" borderId="0" xfId="4" applyFont="1" applyAlignment="1">
      <alignment vertical="top"/>
    </xf>
    <xf numFmtId="0" fontId="4" fillId="0" borderId="0" xfId="4" applyFont="1" applyAlignment="1">
      <alignment vertical="top"/>
    </xf>
    <xf numFmtId="0" fontId="4" fillId="0" borderId="0" xfId="4" applyFont="1" applyAlignment="1">
      <alignment horizontal="left" vertical="top"/>
    </xf>
    <xf numFmtId="0" fontId="4" fillId="0" borderId="0" xfId="4" applyFont="1" applyAlignment="1">
      <alignment horizontal="right" vertical="top"/>
    </xf>
    <xf numFmtId="0" fontId="2" fillId="0" borderId="1" xfId="5" quotePrefix="1" applyFont="1" applyBorder="1" applyAlignment="1">
      <alignment horizontal="left"/>
    </xf>
    <xf numFmtId="0" fontId="2" fillId="0" borderId="2" xfId="5" applyFont="1" applyBorder="1"/>
    <xf numFmtId="0" fontId="2" fillId="0" borderId="3" xfId="5" applyFont="1" applyBorder="1"/>
    <xf numFmtId="0" fontId="2" fillId="0" borderId="4" xfId="5" applyFont="1" applyBorder="1"/>
    <xf numFmtId="0" fontId="2" fillId="0" borderId="0" xfId="5" applyFont="1"/>
    <xf numFmtId="0" fontId="2" fillId="0" borderId="5" xfId="5" applyFont="1" applyBorder="1" applyAlignment="1">
      <alignment horizontal="left"/>
    </xf>
    <xf numFmtId="38" fontId="2" fillId="0" borderId="1" xfId="5" applyNumberFormat="1" applyFont="1" applyBorder="1" applyAlignment="1">
      <alignment horizontal="center"/>
    </xf>
    <xf numFmtId="0" fontId="5" fillId="0" borderId="6" xfId="2" applyFont="1" applyBorder="1"/>
    <xf numFmtId="38" fontId="2" fillId="0" borderId="6" xfId="5" applyNumberFormat="1" applyFont="1" applyBorder="1" applyAlignment="1">
      <alignment shrinkToFit="1"/>
    </xf>
    <xf numFmtId="0" fontId="5" fillId="0" borderId="6" xfId="6" applyBorder="1"/>
    <xf numFmtId="0" fontId="5" fillId="0" borderId="7" xfId="6" applyBorder="1"/>
    <xf numFmtId="38" fontId="2" fillId="0" borderId="7" xfId="5" applyNumberFormat="1" applyFont="1" applyBorder="1" applyAlignment="1">
      <alignment shrinkToFit="1"/>
    </xf>
    <xf numFmtId="0" fontId="5" fillId="0" borderId="8" xfId="6" applyBorder="1" applyAlignment="1">
      <alignment horizontal="left" indent="1"/>
    </xf>
    <xf numFmtId="38" fontId="2" fillId="0" borderId="9" xfId="5" applyNumberFormat="1" applyFont="1" applyBorder="1" applyAlignment="1">
      <alignment shrinkToFit="1"/>
    </xf>
    <xf numFmtId="0" fontId="5" fillId="0" borderId="6" xfId="6" applyBorder="1" applyAlignment="1">
      <alignment horizontal="left" indent="1"/>
    </xf>
    <xf numFmtId="0" fontId="5" fillId="0" borderId="6" xfId="6" applyBorder="1" applyAlignment="1">
      <alignment horizontal="left" indent="2"/>
    </xf>
    <xf numFmtId="38" fontId="2" fillId="0" borderId="1" xfId="5" applyNumberFormat="1" applyFont="1" applyBorder="1" applyAlignment="1">
      <alignment shrinkToFit="1"/>
    </xf>
    <xf numFmtId="0" fontId="5" fillId="0" borderId="5" xfId="6" applyBorder="1" applyAlignment="1">
      <alignment horizontal="left" indent="2"/>
    </xf>
    <xf numFmtId="0" fontId="5" fillId="0" borderId="8" xfId="6" applyBorder="1" applyAlignment="1">
      <alignment horizontal="left" indent="3"/>
    </xf>
    <xf numFmtId="38" fontId="2" fillId="0" borderId="8" xfId="5" applyNumberFormat="1" applyFont="1" applyBorder="1" applyAlignment="1">
      <alignment shrinkToFit="1"/>
    </xf>
    <xf numFmtId="0" fontId="5" fillId="0" borderId="6" xfId="6" applyBorder="1" applyAlignment="1">
      <alignment horizontal="left" indent="3"/>
    </xf>
    <xf numFmtId="0" fontId="5" fillId="0" borderId="7" xfId="6" applyBorder="1" applyAlignment="1">
      <alignment horizontal="left" indent="3"/>
    </xf>
    <xf numFmtId="0" fontId="5" fillId="0" borderId="9" xfId="6" applyBorder="1" applyAlignment="1">
      <alignment horizontal="left" indent="3"/>
    </xf>
    <xf numFmtId="0" fontId="5" fillId="0" borderId="1" xfId="6" applyBorder="1" applyAlignment="1">
      <alignment horizontal="left" indent="3"/>
    </xf>
    <xf numFmtId="0" fontId="5" fillId="0" borderId="10" xfId="2" applyFont="1" applyBorder="1"/>
    <xf numFmtId="0" fontId="5" fillId="0" borderId="6" xfId="1" applyBorder="1" applyAlignment="1">
      <alignment horizontal="left"/>
    </xf>
    <xf numFmtId="37" fontId="8" fillId="0" borderId="6" xfId="5" applyNumberFormat="1" applyFont="1" applyBorder="1" applyAlignment="1">
      <alignment shrinkToFit="1"/>
    </xf>
    <xf numFmtId="0" fontId="2" fillId="0" borderId="11" xfId="5" applyFont="1" applyBorder="1"/>
    <xf numFmtId="0" fontId="2" fillId="0" borderId="12" xfId="5" applyFont="1" applyBorder="1"/>
    <xf numFmtId="38" fontId="2" fillId="0" borderId="6" xfId="3" applyNumberFormat="1" applyFont="1" applyBorder="1" applyAlignment="1">
      <alignment horizontal="right" shrinkToFit="1"/>
    </xf>
    <xf numFmtId="38" fontId="2" fillId="0" borderId="7" xfId="3" applyNumberFormat="1" applyFont="1" applyBorder="1" applyAlignment="1">
      <alignment horizontal="right" shrinkToFit="1"/>
    </xf>
    <xf numFmtId="38" fontId="2" fillId="0" borderId="9" xfId="3" applyNumberFormat="1" applyFont="1" applyBorder="1" applyAlignment="1">
      <alignment horizontal="right" shrinkToFit="1"/>
    </xf>
    <xf numFmtId="38" fontId="2" fillId="0" borderId="10" xfId="3" applyNumberFormat="1" applyFont="1" applyBorder="1" applyAlignment="1">
      <alignment horizontal="right" shrinkToFit="1"/>
    </xf>
    <xf numFmtId="37" fontId="8" fillId="0" borderId="10" xfId="3" applyNumberFormat="1" applyFont="1" applyBorder="1" applyAlignment="1">
      <alignment horizontal="right" shrinkToFit="1"/>
    </xf>
    <xf numFmtId="38" fontId="2" fillId="0" borderId="8" xfId="3" applyNumberFormat="1" applyFont="1" applyBorder="1" applyAlignment="1">
      <alignment horizontal="right" shrinkToFit="1"/>
    </xf>
    <xf numFmtId="0" fontId="5" fillId="0" borderId="13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2"/>
      <protection locked="0"/>
    </xf>
    <xf numFmtId="0" fontId="10" fillId="0" borderId="0" xfId="0" applyFont="1" applyAlignment="1"/>
    <xf numFmtId="0" fontId="9" fillId="0" borderId="0" xfId="4" applyFont="1"/>
    <xf numFmtId="0" fontId="11" fillId="0" borderId="3" xfId="5" applyFont="1" applyBorder="1"/>
    <xf numFmtId="0" fontId="11" fillId="0" borderId="4" xfId="5" applyFont="1" applyBorder="1"/>
  </cellXfs>
  <cellStyles count="7">
    <cellStyle name="標準" xfId="0" builtinId="0"/>
    <cellStyle name="標準_2007_1_管理_業種別、規模別低階層母集団分布表(標準)" xfId="1" xr:uid="{1C3EC71D-CBB9-4D2D-805E-4CA61AC20A8F}"/>
    <cellStyle name="標準_Book1" xfId="2" xr:uid="{098CE4C2-9EE3-4870-B410-4FEDD7E1B944}"/>
    <cellStyle name="標準_帳票レイアウト(パターンA)" xfId="3" xr:uid="{C326B55C-FA48-4247-BFDC-F44632A3E268}"/>
    <cellStyle name="標準_帳票レイアウト(パターンA)_帳票元_帳票元" xfId="4" xr:uid="{5CBC58C1-A8F9-49CC-A727-FE1F3E4AFB6F}"/>
    <cellStyle name="標準_帳票レイアウト(パターンD)" xfId="5" xr:uid="{1DDDD6E4-C3AA-4B47-B41C-1FB9ADE9043E}"/>
    <cellStyle name="標準_内閣府対応_法人管理レイアウト" xfId="6" xr:uid="{A960AC61-4BF9-423F-9A0A-222E38E51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2CAA7-FEEE-40BA-8986-8F0342538921}">
  <sheetPr codeName="Sheet2"/>
  <dimension ref="A1:AO74"/>
  <sheetViews>
    <sheetView showGridLines="0" tabSelected="1" zoomScaleNormal="100" zoomScaleSheetLayoutView="55" workbookViewId="0"/>
  </sheetViews>
  <sheetFormatPr defaultColWidth="9.77734375" defaultRowHeight="12" customHeight="1" x14ac:dyDescent="0.15"/>
  <cols>
    <col min="1" max="1" width="45.21875" style="12" customWidth="1"/>
    <col min="2" max="21" width="8.5546875" style="12" customWidth="1"/>
    <col min="22" max="22" width="9.77734375" style="12" customWidth="1"/>
    <col min="23" max="24" width="9" style="12" customWidth="1"/>
    <col min="25" max="25" width="9.21875" style="12" customWidth="1"/>
    <col min="26" max="26" width="10.77734375" style="12" bestFit="1" customWidth="1"/>
    <col min="27" max="28" width="9" style="12" customWidth="1"/>
    <col min="29" max="29" width="9.44140625" style="12" customWidth="1"/>
    <col min="30" max="30" width="10.77734375" style="12" bestFit="1" customWidth="1"/>
    <col min="31" max="32" width="9" style="12" customWidth="1"/>
    <col min="33" max="33" width="10.77734375" style="12" bestFit="1" customWidth="1"/>
    <col min="34" max="34" width="7.77734375" style="12" customWidth="1"/>
    <col min="35" max="35" width="6.77734375" style="12" customWidth="1"/>
    <col min="36" max="36" width="4.21875" style="12" customWidth="1"/>
    <col min="37" max="37" width="6.44140625" style="12" customWidth="1"/>
    <col min="38" max="38" width="6" style="12" customWidth="1"/>
    <col min="39" max="39" width="6.77734375" style="12" customWidth="1"/>
    <col min="40" max="16384" width="9.77734375" style="12"/>
  </cols>
  <sheetData>
    <row r="1" spans="1:41" s="2" customFormat="1" ht="14.4" x14ac:dyDescent="0.2">
      <c r="A1" s="1"/>
      <c r="B1" s="47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7" t="s">
        <v>1</v>
      </c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</row>
    <row r="2" spans="1:41" s="5" customFormat="1" ht="15.75" customHeight="1" x14ac:dyDescent="0.2">
      <c r="A2" s="4" t="s">
        <v>2</v>
      </c>
      <c r="B2" s="4"/>
      <c r="R2" s="6"/>
      <c r="S2" s="6"/>
      <c r="U2" s="7"/>
      <c r="V2" s="4"/>
      <c r="AG2" s="7" t="s">
        <v>3</v>
      </c>
      <c r="AO2" s="7"/>
    </row>
    <row r="3" spans="1:41" s="2" customFormat="1" ht="10.8" x14ac:dyDescent="0.15">
      <c r="A3" s="1"/>
      <c r="U3" s="3" t="s">
        <v>4</v>
      </c>
      <c r="AG3" s="3" t="s">
        <v>3</v>
      </c>
      <c r="AO3" s="3" t="s">
        <v>4</v>
      </c>
    </row>
    <row r="4" spans="1:41" ht="12" customHeight="1" x14ac:dyDescent="0.15">
      <c r="A4" s="8"/>
      <c r="B4" s="9" t="s">
        <v>5</v>
      </c>
      <c r="C4" s="35"/>
      <c r="D4" s="35"/>
      <c r="E4" s="35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/>
      <c r="V4" s="9" t="s">
        <v>5</v>
      </c>
      <c r="W4" s="35"/>
      <c r="X4" s="35"/>
      <c r="Y4" s="35"/>
      <c r="Z4" s="10"/>
      <c r="AA4" s="35"/>
      <c r="AB4" s="35"/>
      <c r="AC4" s="36"/>
    </row>
    <row r="5" spans="1:41" ht="12" customHeight="1" x14ac:dyDescent="0.15">
      <c r="A5" s="13"/>
      <c r="B5" s="9" t="s">
        <v>7</v>
      </c>
      <c r="C5" s="48" t="s">
        <v>8</v>
      </c>
      <c r="D5" s="48" t="s">
        <v>8</v>
      </c>
      <c r="E5" s="48" t="s">
        <v>8</v>
      </c>
      <c r="F5" s="9" t="s">
        <v>9</v>
      </c>
      <c r="G5" s="48" t="s">
        <v>9</v>
      </c>
      <c r="H5" s="48" t="s">
        <v>9</v>
      </c>
      <c r="I5" s="48" t="s">
        <v>9</v>
      </c>
      <c r="J5" s="9" t="s">
        <v>10</v>
      </c>
      <c r="K5" s="48" t="s">
        <v>10</v>
      </c>
      <c r="L5" s="48" t="s">
        <v>10</v>
      </c>
      <c r="M5" s="48" t="s">
        <v>10</v>
      </c>
      <c r="N5" s="9" t="s">
        <v>11</v>
      </c>
      <c r="O5" s="48" t="s">
        <v>12</v>
      </c>
      <c r="P5" s="48" t="s">
        <v>12</v>
      </c>
      <c r="Q5" s="49" t="s">
        <v>11</v>
      </c>
      <c r="R5" s="9" t="s">
        <v>13</v>
      </c>
      <c r="S5" s="48" t="s">
        <v>13</v>
      </c>
      <c r="T5" s="48" t="s">
        <v>13</v>
      </c>
      <c r="U5" s="49" t="s">
        <v>13</v>
      </c>
      <c r="V5" s="9" t="s">
        <v>14</v>
      </c>
      <c r="W5" s="48" t="s">
        <v>14</v>
      </c>
      <c r="X5" s="48" t="s">
        <v>14</v>
      </c>
      <c r="Y5" s="48" t="s">
        <v>14</v>
      </c>
      <c r="Z5" s="9" t="s">
        <v>15</v>
      </c>
      <c r="AA5" s="48" t="s">
        <v>15</v>
      </c>
      <c r="AB5" s="48" t="s">
        <v>15</v>
      </c>
      <c r="AC5" s="49" t="s">
        <v>15</v>
      </c>
    </row>
    <row r="6" spans="1:41" ht="12" customHeight="1" x14ac:dyDescent="0.15">
      <c r="A6" s="13" t="s">
        <v>16</v>
      </c>
      <c r="B6" s="14" t="s">
        <v>17</v>
      </c>
      <c r="C6" s="14" t="s">
        <v>18</v>
      </c>
      <c r="D6" s="14" t="s">
        <v>19</v>
      </c>
      <c r="E6" s="14" t="s">
        <v>20</v>
      </c>
      <c r="F6" s="14" t="s">
        <v>17</v>
      </c>
      <c r="G6" s="14" t="s">
        <v>18</v>
      </c>
      <c r="H6" s="14" t="s">
        <v>19</v>
      </c>
      <c r="I6" s="14" t="s">
        <v>20</v>
      </c>
      <c r="J6" s="14" t="s">
        <v>17</v>
      </c>
      <c r="K6" s="14" t="s">
        <v>18</v>
      </c>
      <c r="L6" s="14" t="s">
        <v>19</v>
      </c>
      <c r="M6" s="14" t="s">
        <v>20</v>
      </c>
      <c r="N6" s="14" t="s">
        <v>17</v>
      </c>
      <c r="O6" s="14" t="s">
        <v>18</v>
      </c>
      <c r="P6" s="14" t="s">
        <v>19</v>
      </c>
      <c r="Q6" s="14" t="s">
        <v>20</v>
      </c>
      <c r="R6" s="14" t="s">
        <v>17</v>
      </c>
      <c r="S6" s="14" t="s">
        <v>18</v>
      </c>
      <c r="T6" s="14" t="s">
        <v>19</v>
      </c>
      <c r="U6" s="14" t="s">
        <v>20</v>
      </c>
      <c r="V6" s="14" t="s">
        <v>17</v>
      </c>
      <c r="W6" s="14" t="s">
        <v>18</v>
      </c>
      <c r="X6" s="14" t="s">
        <v>19</v>
      </c>
      <c r="Y6" s="14" t="s">
        <v>20</v>
      </c>
      <c r="Z6" s="14" t="s">
        <v>17</v>
      </c>
      <c r="AA6" s="14" t="s">
        <v>18</v>
      </c>
      <c r="AB6" s="14" t="s">
        <v>19</v>
      </c>
      <c r="AC6" s="14" t="s">
        <v>20</v>
      </c>
    </row>
    <row r="7" spans="1:41" ht="12" customHeight="1" x14ac:dyDescent="0.15">
      <c r="A7" s="15" t="s">
        <v>21</v>
      </c>
      <c r="B7" s="37">
        <f t="shared" ref="B7:B38" si="0">R7+V7+Z7</f>
        <v>883856</v>
      </c>
      <c r="C7" s="37">
        <f t="shared" ref="C7:C38" si="1">S7+W7+AA7</f>
        <v>31939</v>
      </c>
      <c r="D7" s="37">
        <f t="shared" ref="D7:D38" si="2">T7+X7+AB7</f>
        <v>249423</v>
      </c>
      <c r="E7" s="37">
        <f t="shared" ref="E7:E38" si="3">B7-C7-D7</f>
        <v>602494</v>
      </c>
      <c r="F7" s="16">
        <f>F8+F9</f>
        <v>593691</v>
      </c>
      <c r="G7" s="16">
        <f>G8+G9</f>
        <v>14176</v>
      </c>
      <c r="H7" s="16">
        <f>H8+H9</f>
        <v>128665</v>
      </c>
      <c r="I7" s="16">
        <f t="shared" ref="I7:I38" si="4">F7-G7-H7</f>
        <v>450850</v>
      </c>
      <c r="J7" s="16">
        <f>J8+J9</f>
        <v>194094</v>
      </c>
      <c r="K7" s="16">
        <f>K8+K9</f>
        <v>7481</v>
      </c>
      <c r="L7" s="16">
        <f>L8+L9</f>
        <v>70322</v>
      </c>
      <c r="M7" s="16">
        <f t="shared" ref="M7:M38" si="5">J7-K7-L7</f>
        <v>116291</v>
      </c>
      <c r="N7" s="16">
        <f>N8+N9</f>
        <v>65186</v>
      </c>
      <c r="O7" s="16">
        <f>O8+O9</f>
        <v>4367</v>
      </c>
      <c r="P7" s="16">
        <f>P8+P9</f>
        <v>32581</v>
      </c>
      <c r="Q7" s="16">
        <f t="shared" ref="Q7:Q38" si="6">N7-O7-P7</f>
        <v>28238</v>
      </c>
      <c r="R7" s="16">
        <f>R8+R9</f>
        <v>26311</v>
      </c>
      <c r="S7" s="16">
        <f>S8+S9</f>
        <v>4115</v>
      </c>
      <c r="T7" s="16">
        <f>T8+T9</f>
        <v>15304</v>
      </c>
      <c r="U7" s="16">
        <f t="shared" ref="U7:U38" si="7">R7-S7-T7</f>
        <v>6892</v>
      </c>
      <c r="V7" s="16">
        <f>V8+V9</f>
        <v>4574</v>
      </c>
      <c r="W7" s="16">
        <f>W8+W9</f>
        <v>1800</v>
      </c>
      <c r="X7" s="16">
        <f>X8+X9</f>
        <v>2551</v>
      </c>
      <c r="Y7" s="16">
        <f t="shared" ref="Y7:Y38" si="8">V7-W7-X7</f>
        <v>223</v>
      </c>
      <c r="Z7" s="16">
        <f>Z8+Z9</f>
        <v>852971</v>
      </c>
      <c r="AA7" s="16">
        <f>AA8+AA9</f>
        <v>26024</v>
      </c>
      <c r="AB7" s="16">
        <f>AB8+AB9</f>
        <v>231568</v>
      </c>
      <c r="AC7" s="16">
        <f t="shared" ref="AC7:AC38" si="9">Z7-AA7-AB7</f>
        <v>595379</v>
      </c>
    </row>
    <row r="8" spans="1:41" ht="12" customHeight="1" x14ac:dyDescent="0.15">
      <c r="A8" s="17" t="s">
        <v>22</v>
      </c>
      <c r="B8" s="37">
        <f t="shared" si="0"/>
        <v>141303</v>
      </c>
      <c r="C8" s="37">
        <f t="shared" si="1"/>
        <v>6947</v>
      </c>
      <c r="D8" s="37">
        <f t="shared" si="2"/>
        <v>47012</v>
      </c>
      <c r="E8" s="37">
        <f t="shared" si="3"/>
        <v>87344</v>
      </c>
      <c r="F8" s="16">
        <f>F24+F25+F26+F27+F28+F29+F30+F31+F32+F33+F34+F35+F36+F37+F38+F39+F42+F11</f>
        <v>93579</v>
      </c>
      <c r="G8" s="16">
        <f>G24+G25+G26+G27+G28+G29+G30+G31+G32+G33+G34+G35+G36+G37+G38+G39+G42+G11</f>
        <v>2293</v>
      </c>
      <c r="H8" s="16">
        <f>H24+H25+H26+H27+H28+H29+H30+H31+H32+H33+H34+H35+H36+H37+H38+H39+H42+H11</f>
        <v>22267</v>
      </c>
      <c r="I8" s="16">
        <f t="shared" si="4"/>
        <v>69019</v>
      </c>
      <c r="J8" s="16">
        <f>J24+J25+J26+J27+J28+J29+J30+J31+J32+J33+J34+J35+J36+J37+J38+J39+J42+J11</f>
        <v>27932</v>
      </c>
      <c r="K8" s="16">
        <f>K24+K25+K26+K27+K28+K29+K30+K31+K32+K33+K34+K35+K36+K37+K38+K39+K42+K11</f>
        <v>1388</v>
      </c>
      <c r="L8" s="16">
        <f>L24+L25+L26+L27+L28+L29+L30+L31+L32+L33+L34+L35+L36+L37+L38+L39+L42+L11</f>
        <v>12640</v>
      </c>
      <c r="M8" s="16">
        <f t="shared" si="5"/>
        <v>13904</v>
      </c>
      <c r="N8" s="16">
        <f>N24+N25+N26+N27+N28+N29+N30+N31+N32+N33+N34+N35+N36+N37+N38+N39+N42+N11</f>
        <v>12155</v>
      </c>
      <c r="O8" s="16">
        <f>O24+O25+O26+O27+O28+O29+O30+O31+O32+O33+O34+O35+O36+O37+O38+O39+O42+O11</f>
        <v>1227</v>
      </c>
      <c r="P8" s="16">
        <f>P24+P25+P26+P27+P28+P29+P30+P31+P32+P33+P34+P35+P36+P37+P38+P39+P42+P11</f>
        <v>7345</v>
      </c>
      <c r="Q8" s="16">
        <f t="shared" si="6"/>
        <v>3583</v>
      </c>
      <c r="R8" s="16">
        <f>R24+R25+R26+R27+R28+R29+R30+R31+R32+R33+R34+R35+R36+R37+R38+R39+R42+R11</f>
        <v>5906</v>
      </c>
      <c r="S8" s="16">
        <f>S24+S25+S26+S27+S28+S29+S30+S31+S32+S33+S34+S35+S36+S37+S38+S39+S42+S11</f>
        <v>1223</v>
      </c>
      <c r="T8" s="16">
        <f>T24+T25+T26+T27+T28+T29+T30+T31+T32+T33+T34+T35+T36+T37+T38+T39+T42+T11</f>
        <v>3876</v>
      </c>
      <c r="U8" s="16">
        <f t="shared" si="7"/>
        <v>807</v>
      </c>
      <c r="V8" s="16">
        <f>V24+V25+V26+V27+V28+V29+V30+V31+V32+V33+V34+V35+V36+V37+V38+V39+V42+V11</f>
        <v>1731</v>
      </c>
      <c r="W8" s="16">
        <f>W24+W25+W26+W27+W28+W29+W30+W31+W32+W33+W34+W35+W36+W37+W38+W39+W42+W11</f>
        <v>816</v>
      </c>
      <c r="X8" s="16">
        <f>X24+X25+X26+X27+X28+X29+X30+X31+X32+X33+X34+X35+X36+X37+X38+X39+X42+X11</f>
        <v>884</v>
      </c>
      <c r="Y8" s="16">
        <f t="shared" si="8"/>
        <v>31</v>
      </c>
      <c r="Z8" s="16">
        <f>Z24+Z25+Z26+Z27+Z28+Z29+Z30+Z31+Z32+Z33+Z34+Z35+Z36+Z37+Z38+Z39+Z42+Z11</f>
        <v>133666</v>
      </c>
      <c r="AA8" s="16">
        <f>AA24+AA25+AA26+AA27+AA28+AA29+AA30+AA31+AA32+AA33+AA34+AA35+AA36+AA37+AA38+AA39+AA42+AA11</f>
        <v>4908</v>
      </c>
      <c r="AB8" s="16">
        <f>AB24+AB25+AB26+AB27+AB28+AB29+AB30+AB31+AB32+AB33+AB34+AB35+AB36+AB37+AB38+AB39+AB42+AB11</f>
        <v>42252</v>
      </c>
      <c r="AC8" s="16">
        <f t="shared" si="9"/>
        <v>86506</v>
      </c>
    </row>
    <row r="9" spans="1:41" ht="12" customHeight="1" x14ac:dyDescent="0.15">
      <c r="A9" s="18" t="s">
        <v>23</v>
      </c>
      <c r="B9" s="38">
        <f t="shared" si="0"/>
        <v>742553</v>
      </c>
      <c r="C9" s="38">
        <f t="shared" si="1"/>
        <v>24992</v>
      </c>
      <c r="D9" s="38">
        <f t="shared" si="2"/>
        <v>202411</v>
      </c>
      <c r="E9" s="38">
        <f t="shared" si="3"/>
        <v>515150</v>
      </c>
      <c r="F9" s="19">
        <f>F10+F12+F13+F14+F16+F22+F23+F43+F44+F45</f>
        <v>500112</v>
      </c>
      <c r="G9" s="19">
        <f>G10+G12+G13+G14+G16+G22+G23+G43+G44+G45</f>
        <v>11883</v>
      </c>
      <c r="H9" s="19">
        <f>H10+H12+H13+H14+H16+H22+H23+H43+H44+H45</f>
        <v>106398</v>
      </c>
      <c r="I9" s="19">
        <f t="shared" si="4"/>
        <v>381831</v>
      </c>
      <c r="J9" s="19">
        <f>J10+J12+J13+J14+J16+J22+J23+J43+J44+J45</f>
        <v>166162</v>
      </c>
      <c r="K9" s="19">
        <f>K10+K12+K13+K14+K16+K22+K23+K43+K44+K45</f>
        <v>6093</v>
      </c>
      <c r="L9" s="19">
        <f>L10+L12+L13+L14+L16+L22+L23+L43+L44+L45</f>
        <v>57682</v>
      </c>
      <c r="M9" s="19">
        <f t="shared" si="5"/>
        <v>102387</v>
      </c>
      <c r="N9" s="19">
        <f>N10+N12+N13+N14+N16+N22+N23+N43+N44+N45</f>
        <v>53031</v>
      </c>
      <c r="O9" s="19">
        <f>O10+O12+O13+O14+O16+O22+O23+O43+O44+O45</f>
        <v>3140</v>
      </c>
      <c r="P9" s="19">
        <f>P10+P12+P13+P14+P16+P22+P23+P43+P44+P45</f>
        <v>25236</v>
      </c>
      <c r="Q9" s="19">
        <f t="shared" si="6"/>
        <v>24655</v>
      </c>
      <c r="R9" s="19">
        <f>R10+R12+R13+R14+R16+R22+R23+R43+R44+R45</f>
        <v>20405</v>
      </c>
      <c r="S9" s="19">
        <f>S10+S12+S13+S14+S16+S22+S23+S43+S44+S45</f>
        <v>2892</v>
      </c>
      <c r="T9" s="19">
        <f>T10+T12+T13+T14+T16+T22+T23+T43+T44+T45</f>
        <v>11428</v>
      </c>
      <c r="U9" s="19">
        <f t="shared" si="7"/>
        <v>6085</v>
      </c>
      <c r="V9" s="19">
        <f>V10+V12+V13+V14+V16+V22+V23+V43+V44+V45</f>
        <v>2843</v>
      </c>
      <c r="W9" s="19">
        <f>W10+W12+W13+W14+W16+W22+W23+W43+W44+W45</f>
        <v>984</v>
      </c>
      <c r="X9" s="19">
        <f>X10+X12+X13+X14+X16+X22+X23+X43+X44+X45</f>
        <v>1667</v>
      </c>
      <c r="Y9" s="19">
        <f t="shared" si="8"/>
        <v>192</v>
      </c>
      <c r="Z9" s="19">
        <f>Z10+Z12+Z13+Z14+Z16+Z22+Z23+Z43+Z44+Z45</f>
        <v>719305</v>
      </c>
      <c r="AA9" s="19">
        <f>AA10+AA12+AA13+AA14+AA16+AA22+AA23+AA43+AA44+AA45</f>
        <v>21116</v>
      </c>
      <c r="AB9" s="19">
        <f>AB10+AB12+AB13+AB14+AB16+AB22+AB23+AB43+AB44+AB45</f>
        <v>189316</v>
      </c>
      <c r="AC9" s="19">
        <f t="shared" si="9"/>
        <v>508873</v>
      </c>
    </row>
    <row r="10" spans="1:41" ht="12" customHeight="1" x14ac:dyDescent="0.15">
      <c r="A10" s="20" t="s">
        <v>24</v>
      </c>
      <c r="B10" s="39">
        <f t="shared" si="0"/>
        <v>6130</v>
      </c>
      <c r="C10" s="39">
        <f t="shared" si="1"/>
        <v>331</v>
      </c>
      <c r="D10" s="39">
        <f t="shared" si="2"/>
        <v>2121</v>
      </c>
      <c r="E10" s="39">
        <f t="shared" si="3"/>
        <v>3678</v>
      </c>
      <c r="F10" s="21">
        <f>F20+F21</f>
        <v>3750</v>
      </c>
      <c r="G10" s="21">
        <f>G20+G21</f>
        <v>230</v>
      </c>
      <c r="H10" s="21">
        <f>H20+H21</f>
        <v>1111</v>
      </c>
      <c r="I10" s="21">
        <f t="shared" si="4"/>
        <v>2409</v>
      </c>
      <c r="J10" s="21">
        <f>J20+J21</f>
        <v>1494</v>
      </c>
      <c r="K10" s="21">
        <f>K20+K21</f>
        <v>76</v>
      </c>
      <c r="L10" s="21">
        <f>L20+L21</f>
        <v>677</v>
      </c>
      <c r="M10" s="21">
        <f t="shared" si="5"/>
        <v>741</v>
      </c>
      <c r="N10" s="21">
        <f>N20+N21</f>
        <v>705</v>
      </c>
      <c r="O10" s="21">
        <f>O20+O21</f>
        <v>6</v>
      </c>
      <c r="P10" s="21">
        <f>P20+P21</f>
        <v>232</v>
      </c>
      <c r="Q10" s="21">
        <f t="shared" si="6"/>
        <v>467</v>
      </c>
      <c r="R10" s="21">
        <f>R20+R21</f>
        <v>173</v>
      </c>
      <c r="S10" s="21">
        <f>S20+S21</f>
        <v>15</v>
      </c>
      <c r="T10" s="21">
        <f>T20+T21</f>
        <v>97</v>
      </c>
      <c r="U10" s="21">
        <f t="shared" si="7"/>
        <v>61</v>
      </c>
      <c r="V10" s="21">
        <f>V20+V21</f>
        <v>8</v>
      </c>
      <c r="W10" s="21">
        <f>W20+W21</f>
        <v>4</v>
      </c>
      <c r="X10" s="21">
        <f>X20+X21</f>
        <v>4</v>
      </c>
      <c r="Y10" s="21">
        <f t="shared" si="8"/>
        <v>0</v>
      </c>
      <c r="Z10" s="21">
        <f>Z20+Z21</f>
        <v>5949</v>
      </c>
      <c r="AA10" s="21">
        <f>AA20+AA21</f>
        <v>312</v>
      </c>
      <c r="AB10" s="21">
        <f>AB20+AB21</f>
        <v>2020</v>
      </c>
      <c r="AC10" s="21">
        <f t="shared" si="9"/>
        <v>3617</v>
      </c>
    </row>
    <row r="11" spans="1:41" ht="12" customHeight="1" x14ac:dyDescent="0.15">
      <c r="A11" s="22" t="s">
        <v>25</v>
      </c>
      <c r="B11" s="37">
        <f t="shared" si="0"/>
        <v>6092</v>
      </c>
      <c r="C11" s="37">
        <f t="shared" si="1"/>
        <v>490</v>
      </c>
      <c r="D11" s="37">
        <f t="shared" si="2"/>
        <v>2855</v>
      </c>
      <c r="E11" s="37">
        <f t="shared" si="3"/>
        <v>2747</v>
      </c>
      <c r="F11" s="16">
        <f>F40+F41</f>
        <v>3555</v>
      </c>
      <c r="G11" s="16">
        <f>G40+G41</f>
        <v>52</v>
      </c>
      <c r="H11" s="16">
        <f>H40+H41</f>
        <v>1424</v>
      </c>
      <c r="I11" s="16">
        <f t="shared" si="4"/>
        <v>2079</v>
      </c>
      <c r="J11" s="16">
        <f>J40+J41</f>
        <v>1292</v>
      </c>
      <c r="K11" s="16">
        <f>K40+K41</f>
        <v>153</v>
      </c>
      <c r="L11" s="16">
        <f>L40+L41</f>
        <v>665</v>
      </c>
      <c r="M11" s="16">
        <f t="shared" si="5"/>
        <v>474</v>
      </c>
      <c r="N11" s="16">
        <f>N40+N41</f>
        <v>617</v>
      </c>
      <c r="O11" s="16">
        <f>O40+O41</f>
        <v>71</v>
      </c>
      <c r="P11" s="16">
        <f>P40+P41</f>
        <v>398</v>
      </c>
      <c r="Q11" s="16">
        <f t="shared" si="6"/>
        <v>148</v>
      </c>
      <c r="R11" s="16">
        <f>R40+R41</f>
        <v>430</v>
      </c>
      <c r="S11" s="16">
        <f>S40+S41</f>
        <v>111</v>
      </c>
      <c r="T11" s="16">
        <f>T40+T41</f>
        <v>277</v>
      </c>
      <c r="U11" s="16">
        <f t="shared" si="7"/>
        <v>42</v>
      </c>
      <c r="V11" s="16">
        <f>V40+V41</f>
        <v>198</v>
      </c>
      <c r="W11" s="16">
        <f>W40+W41</f>
        <v>103</v>
      </c>
      <c r="X11" s="16">
        <f>X40+X41</f>
        <v>91</v>
      </c>
      <c r="Y11" s="16">
        <f t="shared" si="8"/>
        <v>4</v>
      </c>
      <c r="Z11" s="16">
        <f>Z40+Z41</f>
        <v>5464</v>
      </c>
      <c r="AA11" s="16">
        <f>AA40+AA41</f>
        <v>276</v>
      </c>
      <c r="AB11" s="16">
        <f>AB40+AB41</f>
        <v>2487</v>
      </c>
      <c r="AC11" s="16">
        <f t="shared" si="9"/>
        <v>2701</v>
      </c>
    </row>
    <row r="12" spans="1:41" ht="12" customHeight="1" x14ac:dyDescent="0.15">
      <c r="A12" s="22" t="s">
        <v>26</v>
      </c>
      <c r="B12" s="37">
        <f t="shared" si="0"/>
        <v>36702</v>
      </c>
      <c r="C12" s="37">
        <f t="shared" si="1"/>
        <v>1664</v>
      </c>
      <c r="D12" s="37">
        <f t="shared" si="2"/>
        <v>14674</v>
      </c>
      <c r="E12" s="37">
        <f t="shared" si="3"/>
        <v>20364</v>
      </c>
      <c r="F12" s="16">
        <f>F46+F47+F48</f>
        <v>23440</v>
      </c>
      <c r="G12" s="16">
        <f>G46+G47+G48</f>
        <v>431</v>
      </c>
      <c r="H12" s="16">
        <f>H46+H47+H48</f>
        <v>8920</v>
      </c>
      <c r="I12" s="16">
        <f t="shared" si="4"/>
        <v>14089</v>
      </c>
      <c r="J12" s="16">
        <f>J46+J47+J48</f>
        <v>9116</v>
      </c>
      <c r="K12" s="16">
        <f>K46+K47+K48</f>
        <v>660</v>
      </c>
      <c r="L12" s="16">
        <f>L46+L47+L48</f>
        <v>3405</v>
      </c>
      <c r="M12" s="16">
        <f t="shared" si="5"/>
        <v>5051</v>
      </c>
      <c r="N12" s="16">
        <f>N46+N47+N48</f>
        <v>2747</v>
      </c>
      <c r="O12" s="16">
        <f>O46+O47+O48</f>
        <v>200</v>
      </c>
      <c r="P12" s="16">
        <f>P46+P47+P48</f>
        <v>1520</v>
      </c>
      <c r="Q12" s="16">
        <f t="shared" si="6"/>
        <v>1027</v>
      </c>
      <c r="R12" s="16">
        <f>R46+R47+R48</f>
        <v>1156</v>
      </c>
      <c r="S12" s="16">
        <f>S46+S47+S48</f>
        <v>277</v>
      </c>
      <c r="T12" s="16">
        <f>T46+T47+T48</f>
        <v>690</v>
      </c>
      <c r="U12" s="16">
        <f t="shared" si="7"/>
        <v>189</v>
      </c>
      <c r="V12" s="16">
        <f>V46+V47+V48</f>
        <v>243</v>
      </c>
      <c r="W12" s="16">
        <f>W46+W47+W48</f>
        <v>96</v>
      </c>
      <c r="X12" s="16">
        <f>X46+X47+X48</f>
        <v>139</v>
      </c>
      <c r="Y12" s="16">
        <f t="shared" si="8"/>
        <v>8</v>
      </c>
      <c r="Z12" s="16">
        <f>Z46+Z47+Z48</f>
        <v>35303</v>
      </c>
      <c r="AA12" s="16">
        <f>AA46+AA47+AA48</f>
        <v>1291</v>
      </c>
      <c r="AB12" s="16">
        <f>AB46+AB47+AB48</f>
        <v>13845</v>
      </c>
      <c r="AC12" s="16">
        <f t="shared" si="9"/>
        <v>20167</v>
      </c>
    </row>
    <row r="13" spans="1:41" ht="12" customHeight="1" x14ac:dyDescent="0.15">
      <c r="A13" s="22" t="s">
        <v>27</v>
      </c>
      <c r="B13" s="37">
        <f t="shared" si="0"/>
        <v>200800</v>
      </c>
      <c r="C13" s="37">
        <f t="shared" si="1"/>
        <v>6741</v>
      </c>
      <c r="D13" s="37">
        <f t="shared" si="2"/>
        <v>50588</v>
      </c>
      <c r="E13" s="37">
        <f t="shared" si="3"/>
        <v>143471</v>
      </c>
      <c r="F13" s="16">
        <f>F49+F50</f>
        <v>146589</v>
      </c>
      <c r="G13" s="16">
        <f>G49+G50</f>
        <v>3200</v>
      </c>
      <c r="H13" s="16">
        <f>H49+H50</f>
        <v>28154</v>
      </c>
      <c r="I13" s="16">
        <f t="shared" si="4"/>
        <v>115235</v>
      </c>
      <c r="J13" s="16">
        <f>J49+J50</f>
        <v>35952</v>
      </c>
      <c r="K13" s="16">
        <f>K49+K50</f>
        <v>1631</v>
      </c>
      <c r="L13" s="16">
        <f>L49+L50</f>
        <v>12970</v>
      </c>
      <c r="M13" s="16">
        <f t="shared" si="5"/>
        <v>21351</v>
      </c>
      <c r="N13" s="16">
        <f>N49+N50</f>
        <v>13122</v>
      </c>
      <c r="O13" s="16">
        <f>O49+O50</f>
        <v>810</v>
      </c>
      <c r="P13" s="16">
        <f>P49+P50</f>
        <v>6593</v>
      </c>
      <c r="Q13" s="16">
        <f t="shared" si="6"/>
        <v>5719</v>
      </c>
      <c r="R13" s="16">
        <f>R49+R50</f>
        <v>4540</v>
      </c>
      <c r="S13" s="16">
        <f>S49+S50</f>
        <v>830</v>
      </c>
      <c r="T13" s="16">
        <f>T49+T50</f>
        <v>2569</v>
      </c>
      <c r="U13" s="16">
        <f t="shared" si="7"/>
        <v>1141</v>
      </c>
      <c r="V13" s="16">
        <f>V49+V50</f>
        <v>597</v>
      </c>
      <c r="W13" s="16">
        <f>W49+W50</f>
        <v>270</v>
      </c>
      <c r="X13" s="16">
        <f>X49+X50</f>
        <v>302</v>
      </c>
      <c r="Y13" s="16">
        <f t="shared" si="8"/>
        <v>25</v>
      </c>
      <c r="Z13" s="16">
        <f>Z49+Z50</f>
        <v>195663</v>
      </c>
      <c r="AA13" s="16">
        <f>AA49+AA50</f>
        <v>5641</v>
      </c>
      <c r="AB13" s="16">
        <f>AB49+AB50</f>
        <v>47717</v>
      </c>
      <c r="AC13" s="16">
        <f t="shared" si="9"/>
        <v>142305</v>
      </c>
    </row>
    <row r="14" spans="1:41" ht="12" customHeight="1" x14ac:dyDescent="0.15">
      <c r="A14" s="22" t="s">
        <v>28</v>
      </c>
      <c r="B14" s="16">
        <f t="shared" si="0"/>
        <v>117932</v>
      </c>
      <c r="C14" s="16">
        <f t="shared" si="1"/>
        <v>1701</v>
      </c>
      <c r="D14" s="16">
        <f t="shared" si="2"/>
        <v>21707</v>
      </c>
      <c r="E14" s="16">
        <f t="shared" si="3"/>
        <v>94524</v>
      </c>
      <c r="F14" s="16">
        <f>F15+F51</f>
        <v>84983</v>
      </c>
      <c r="G14" s="16">
        <f>G15+G51</f>
        <v>974</v>
      </c>
      <c r="H14" s="16">
        <f>H15+H51</f>
        <v>10266</v>
      </c>
      <c r="I14" s="16">
        <f t="shared" si="4"/>
        <v>73743</v>
      </c>
      <c r="J14" s="16">
        <f>J15+J51</f>
        <v>19752</v>
      </c>
      <c r="K14" s="16">
        <f>K15+K51</f>
        <v>118</v>
      </c>
      <c r="L14" s="16">
        <f>L15+L51</f>
        <v>5905</v>
      </c>
      <c r="M14" s="16">
        <f t="shared" si="5"/>
        <v>13729</v>
      </c>
      <c r="N14" s="16">
        <f>N15+N51</f>
        <v>9808</v>
      </c>
      <c r="O14" s="16">
        <f>O15+O51</f>
        <v>248</v>
      </c>
      <c r="P14" s="16">
        <f>P15+P51</f>
        <v>3702</v>
      </c>
      <c r="Q14" s="16">
        <f t="shared" si="6"/>
        <v>5858</v>
      </c>
      <c r="R14" s="16">
        <f>R15+R51</f>
        <v>3032</v>
      </c>
      <c r="S14" s="16">
        <f>S15+S51</f>
        <v>260</v>
      </c>
      <c r="T14" s="16">
        <f>T15+T51</f>
        <v>1602</v>
      </c>
      <c r="U14" s="16">
        <f t="shared" si="7"/>
        <v>1170</v>
      </c>
      <c r="V14" s="16">
        <f>V15+V51</f>
        <v>357</v>
      </c>
      <c r="W14" s="16">
        <f>W15+W51</f>
        <v>101</v>
      </c>
      <c r="X14" s="16">
        <f>X15+X51</f>
        <v>232</v>
      </c>
      <c r="Y14" s="16">
        <f t="shared" si="8"/>
        <v>24</v>
      </c>
      <c r="Z14" s="16">
        <f>Z15+Z51</f>
        <v>114543</v>
      </c>
      <c r="AA14" s="16">
        <f>AA15+AA51</f>
        <v>1340</v>
      </c>
      <c r="AB14" s="16">
        <f>AB15+AB51</f>
        <v>19873</v>
      </c>
      <c r="AC14" s="16">
        <f t="shared" si="9"/>
        <v>93330</v>
      </c>
    </row>
    <row r="15" spans="1:41" ht="12" customHeight="1" x14ac:dyDescent="0.15">
      <c r="A15" s="23" t="s">
        <v>29</v>
      </c>
      <c r="B15" s="24">
        <f t="shared" si="0"/>
        <v>5719</v>
      </c>
      <c r="C15" s="24">
        <f t="shared" si="1"/>
        <v>512</v>
      </c>
      <c r="D15" s="24">
        <f t="shared" si="2"/>
        <v>1927</v>
      </c>
      <c r="E15" s="24">
        <f t="shared" si="3"/>
        <v>3280</v>
      </c>
      <c r="F15" s="24">
        <f>F52+F53</f>
        <v>3773</v>
      </c>
      <c r="G15" s="24">
        <f>G52+G53</f>
        <v>192</v>
      </c>
      <c r="H15" s="24">
        <f>H52+H53</f>
        <v>1130</v>
      </c>
      <c r="I15" s="24">
        <f t="shared" si="4"/>
        <v>2451</v>
      </c>
      <c r="J15" s="24">
        <f>J52+J53</f>
        <v>1209</v>
      </c>
      <c r="K15" s="24">
        <f>K52+K53</f>
        <v>118</v>
      </c>
      <c r="L15" s="24">
        <f>L52+L53</f>
        <v>480</v>
      </c>
      <c r="M15" s="24">
        <f t="shared" si="5"/>
        <v>611</v>
      </c>
      <c r="N15" s="24">
        <f>N52+N53</f>
        <v>444</v>
      </c>
      <c r="O15" s="24">
        <f>O52+O53</f>
        <v>73</v>
      </c>
      <c r="P15" s="24">
        <f>P52+P53</f>
        <v>195</v>
      </c>
      <c r="Q15" s="24">
        <f t="shared" si="6"/>
        <v>176</v>
      </c>
      <c r="R15" s="24">
        <f>R52+R53</f>
        <v>235</v>
      </c>
      <c r="S15" s="24">
        <f>S52+S53</f>
        <v>97</v>
      </c>
      <c r="T15" s="24">
        <f>T52+T53</f>
        <v>98</v>
      </c>
      <c r="U15" s="24">
        <f t="shared" si="7"/>
        <v>40</v>
      </c>
      <c r="V15" s="24">
        <f>V52+V53</f>
        <v>58</v>
      </c>
      <c r="W15" s="24">
        <f>W52+W53</f>
        <v>32</v>
      </c>
      <c r="X15" s="24">
        <f>X52+X53</f>
        <v>24</v>
      </c>
      <c r="Y15" s="24">
        <f t="shared" si="8"/>
        <v>2</v>
      </c>
      <c r="Z15" s="24">
        <f>Z52+Z53</f>
        <v>5426</v>
      </c>
      <c r="AA15" s="24">
        <f>AA52+AA53</f>
        <v>383</v>
      </c>
      <c r="AB15" s="24">
        <f>AB52+AB53</f>
        <v>1805</v>
      </c>
      <c r="AC15" s="24">
        <f t="shared" si="9"/>
        <v>3238</v>
      </c>
    </row>
    <row r="16" spans="1:41" ht="12" customHeight="1" x14ac:dyDescent="0.15">
      <c r="A16" s="22" t="s">
        <v>30</v>
      </c>
      <c r="B16" s="24">
        <f t="shared" si="0"/>
        <v>191866</v>
      </c>
      <c r="C16" s="24">
        <f t="shared" si="1"/>
        <v>8595</v>
      </c>
      <c r="D16" s="24">
        <f t="shared" si="2"/>
        <v>52992</v>
      </c>
      <c r="E16" s="24">
        <f t="shared" si="3"/>
        <v>130279</v>
      </c>
      <c r="F16" s="24">
        <f>F17+F18+F19+F61+F62+F63+F64</f>
        <v>132594</v>
      </c>
      <c r="G16" s="24">
        <f>G17+G18+G19+G61+G62+G63+G64</f>
        <v>4655</v>
      </c>
      <c r="H16" s="24">
        <f>H17+H18+H19+H61+H62+H63+H64</f>
        <v>30403</v>
      </c>
      <c r="I16" s="24">
        <f t="shared" si="4"/>
        <v>97536</v>
      </c>
      <c r="J16" s="24">
        <f>J17+J18+J19+J61+J62+J63+J64</f>
        <v>38259</v>
      </c>
      <c r="K16" s="24">
        <f>K17+K18+K19+K61+K62+K63+K64</f>
        <v>2018</v>
      </c>
      <c r="L16" s="24">
        <f>L17+L18+L19+L61+L62+L63+L64</f>
        <v>12038</v>
      </c>
      <c r="M16" s="24">
        <f t="shared" si="5"/>
        <v>24203</v>
      </c>
      <c r="N16" s="24">
        <f>N17+N18+N19+N61+N62+N63+N64</f>
        <v>14273</v>
      </c>
      <c r="O16" s="24">
        <f>O17+O18+O19+O61+O62+O63+O64</f>
        <v>998</v>
      </c>
      <c r="P16" s="24">
        <f>P17+P18+P19+P61+P62+P63+P64</f>
        <v>6860</v>
      </c>
      <c r="Q16" s="24">
        <f t="shared" si="6"/>
        <v>6415</v>
      </c>
      <c r="R16" s="24">
        <f>R17+R18+R19+R61+R62+R63+R64</f>
        <v>5935</v>
      </c>
      <c r="S16" s="24">
        <f>S17+S18+S19+S61+S62+S63+S64</f>
        <v>726</v>
      </c>
      <c r="T16" s="24">
        <f>T17+T18+T19+T61+T62+T63+T64</f>
        <v>3179</v>
      </c>
      <c r="U16" s="24">
        <f t="shared" si="7"/>
        <v>2030</v>
      </c>
      <c r="V16" s="24">
        <f>V17+V18+V19+V61+V62+V63+V64</f>
        <v>805</v>
      </c>
      <c r="W16" s="24">
        <f>W17+W18+W19+W61+W62+W63+W64</f>
        <v>198</v>
      </c>
      <c r="X16" s="24">
        <f>X17+X18+X19+X61+X62+X63+X64</f>
        <v>512</v>
      </c>
      <c r="Y16" s="24">
        <f t="shared" si="8"/>
        <v>95</v>
      </c>
      <c r="Z16" s="24">
        <f>Z17+Z18+Z19+Z61+Z62+Z63+Z64</f>
        <v>185126</v>
      </c>
      <c r="AA16" s="24">
        <f>AA17+AA18+AA19+AA61+AA62+AA63+AA64</f>
        <v>7671</v>
      </c>
      <c r="AB16" s="24">
        <f>AB17+AB18+AB19+AB61+AB62+AB63+AB64</f>
        <v>49301</v>
      </c>
      <c r="AC16" s="24">
        <f t="shared" si="9"/>
        <v>128154</v>
      </c>
    </row>
    <row r="17" spans="1:29" ht="12" customHeight="1" x14ac:dyDescent="0.15">
      <c r="A17" s="25" t="s">
        <v>31</v>
      </c>
      <c r="B17" s="24">
        <f t="shared" si="0"/>
        <v>26004</v>
      </c>
      <c r="C17" s="24">
        <f t="shared" si="1"/>
        <v>1468</v>
      </c>
      <c r="D17" s="24">
        <f t="shared" si="2"/>
        <v>9972</v>
      </c>
      <c r="E17" s="24">
        <f t="shared" si="3"/>
        <v>14564</v>
      </c>
      <c r="F17" s="24">
        <f>F54+F55</f>
        <v>18620</v>
      </c>
      <c r="G17" s="24">
        <f>G54+G55</f>
        <v>954</v>
      </c>
      <c r="H17" s="24">
        <f>H54+H55</f>
        <v>6628</v>
      </c>
      <c r="I17" s="24">
        <f t="shared" si="4"/>
        <v>11038</v>
      </c>
      <c r="J17" s="24">
        <f>J54+J55</f>
        <v>4805</v>
      </c>
      <c r="K17" s="24">
        <f>K54+K55</f>
        <v>286</v>
      </c>
      <c r="L17" s="24">
        <f>L54+L55</f>
        <v>2170</v>
      </c>
      <c r="M17" s="24">
        <f t="shared" si="5"/>
        <v>2349</v>
      </c>
      <c r="N17" s="24">
        <f>N54+N55</f>
        <v>2010</v>
      </c>
      <c r="O17" s="24">
        <f>O54+O55</f>
        <v>120</v>
      </c>
      <c r="P17" s="24">
        <f>P54+P55</f>
        <v>874</v>
      </c>
      <c r="Q17" s="24">
        <f t="shared" si="6"/>
        <v>1016</v>
      </c>
      <c r="R17" s="24">
        <f>R54+R55</f>
        <v>523</v>
      </c>
      <c r="S17" s="24">
        <f>S54+S55</f>
        <v>96</v>
      </c>
      <c r="T17" s="24">
        <f>T54+T55</f>
        <v>268</v>
      </c>
      <c r="U17" s="24">
        <f t="shared" si="7"/>
        <v>159</v>
      </c>
      <c r="V17" s="24">
        <f>V54+V55</f>
        <v>46</v>
      </c>
      <c r="W17" s="24">
        <f>W54+W55</f>
        <v>12</v>
      </c>
      <c r="X17" s="24">
        <f>X54+X55</f>
        <v>32</v>
      </c>
      <c r="Y17" s="24">
        <f t="shared" si="8"/>
        <v>2</v>
      </c>
      <c r="Z17" s="24">
        <f>Z54+Z55</f>
        <v>25435</v>
      </c>
      <c r="AA17" s="24">
        <f>AA54+AA55</f>
        <v>1360</v>
      </c>
      <c r="AB17" s="24">
        <f>AB54+AB55</f>
        <v>9672</v>
      </c>
      <c r="AC17" s="24">
        <f t="shared" si="9"/>
        <v>14403</v>
      </c>
    </row>
    <row r="18" spans="1:29" ht="12" customHeight="1" x14ac:dyDescent="0.15">
      <c r="A18" s="23" t="s">
        <v>32</v>
      </c>
      <c r="B18" s="24">
        <f t="shared" si="0"/>
        <v>29095</v>
      </c>
      <c r="C18" s="24">
        <f t="shared" si="1"/>
        <v>1457</v>
      </c>
      <c r="D18" s="24">
        <f t="shared" si="2"/>
        <v>7617</v>
      </c>
      <c r="E18" s="24">
        <f t="shared" si="3"/>
        <v>20021</v>
      </c>
      <c r="F18" s="24">
        <f>F56+F57</f>
        <v>19906</v>
      </c>
      <c r="G18" s="24">
        <f>G56+G57</f>
        <v>1090</v>
      </c>
      <c r="H18" s="24">
        <f>H56+H57</f>
        <v>4158</v>
      </c>
      <c r="I18" s="24">
        <f t="shared" si="4"/>
        <v>14658</v>
      </c>
      <c r="J18" s="24">
        <f>J56+J57</f>
        <v>5591</v>
      </c>
      <c r="K18" s="24">
        <f>K56+K57</f>
        <v>80</v>
      </c>
      <c r="L18" s="24">
        <f>L56+L57</f>
        <v>1452</v>
      </c>
      <c r="M18" s="24">
        <f t="shared" si="5"/>
        <v>4059</v>
      </c>
      <c r="N18" s="24">
        <f>N56+N57</f>
        <v>2578</v>
      </c>
      <c r="O18" s="24">
        <f>O56+O57</f>
        <v>128</v>
      </c>
      <c r="P18" s="24">
        <f>P56+P57</f>
        <v>1434</v>
      </c>
      <c r="Q18" s="24">
        <f t="shared" si="6"/>
        <v>1016</v>
      </c>
      <c r="R18" s="24">
        <f>R56+R57</f>
        <v>965</v>
      </c>
      <c r="S18" s="24">
        <f>S56+S57</f>
        <v>145</v>
      </c>
      <c r="T18" s="24">
        <f>T56+T57</f>
        <v>536</v>
      </c>
      <c r="U18" s="24">
        <f t="shared" si="7"/>
        <v>284</v>
      </c>
      <c r="V18" s="24">
        <f>V56+V57</f>
        <v>55</v>
      </c>
      <c r="W18" s="24">
        <f>W56+W57</f>
        <v>14</v>
      </c>
      <c r="X18" s="24">
        <f>X56+X57</f>
        <v>37</v>
      </c>
      <c r="Y18" s="24">
        <f t="shared" si="8"/>
        <v>4</v>
      </c>
      <c r="Z18" s="24">
        <f>Z56+Z57</f>
        <v>28075</v>
      </c>
      <c r="AA18" s="24">
        <f>AA56+AA57</f>
        <v>1298</v>
      </c>
      <c r="AB18" s="24">
        <f>AB56+AB57</f>
        <v>7044</v>
      </c>
      <c r="AC18" s="24">
        <f t="shared" si="9"/>
        <v>19733</v>
      </c>
    </row>
    <row r="19" spans="1:29" ht="12" customHeight="1" x14ac:dyDescent="0.15">
      <c r="A19" s="25" t="s">
        <v>33</v>
      </c>
      <c r="B19" s="24">
        <f t="shared" si="0"/>
        <v>69503</v>
      </c>
      <c r="C19" s="24">
        <f t="shared" si="1"/>
        <v>2192</v>
      </c>
      <c r="D19" s="24">
        <f t="shared" si="2"/>
        <v>15767</v>
      </c>
      <c r="E19" s="24">
        <f t="shared" si="3"/>
        <v>51544</v>
      </c>
      <c r="F19" s="24">
        <f>F58+F59+F60</f>
        <v>49350</v>
      </c>
      <c r="G19" s="24">
        <f>G58+G59+G60</f>
        <v>1160</v>
      </c>
      <c r="H19" s="24">
        <f>H58+H59+H60</f>
        <v>8289</v>
      </c>
      <c r="I19" s="24">
        <f t="shared" si="4"/>
        <v>39901</v>
      </c>
      <c r="J19" s="24">
        <f>J58+J59+J60</f>
        <v>12253</v>
      </c>
      <c r="K19" s="24">
        <f>K58+K59+K60</f>
        <v>592</v>
      </c>
      <c r="L19" s="24">
        <f>L58+L59+L60</f>
        <v>3456</v>
      </c>
      <c r="M19" s="24">
        <f t="shared" si="5"/>
        <v>8205</v>
      </c>
      <c r="N19" s="24">
        <f>N58+N59+N60</f>
        <v>5085</v>
      </c>
      <c r="O19" s="24">
        <f>O58+O59+O60</f>
        <v>146</v>
      </c>
      <c r="P19" s="24">
        <f>P58+P59+P60</f>
        <v>2510</v>
      </c>
      <c r="Q19" s="24">
        <f t="shared" si="6"/>
        <v>2429</v>
      </c>
      <c r="R19" s="24">
        <f>R58+R59+R60</f>
        <v>2296</v>
      </c>
      <c r="S19" s="24">
        <f>S58+S59+S60</f>
        <v>186</v>
      </c>
      <c r="T19" s="24">
        <f>T58+T59+T60</f>
        <v>1183</v>
      </c>
      <c r="U19" s="24">
        <f t="shared" si="7"/>
        <v>927</v>
      </c>
      <c r="V19" s="24">
        <f>V58+V59+V60</f>
        <v>519</v>
      </c>
      <c r="W19" s="24">
        <f>W58+W59+W60</f>
        <v>108</v>
      </c>
      <c r="X19" s="24">
        <f>X58+X59+X60</f>
        <v>329</v>
      </c>
      <c r="Y19" s="24">
        <f t="shared" si="8"/>
        <v>82</v>
      </c>
      <c r="Z19" s="24">
        <f>Z58+Z59+Z60</f>
        <v>66688</v>
      </c>
      <c r="AA19" s="24">
        <f>AA58+AA59+AA60</f>
        <v>1898</v>
      </c>
      <c r="AB19" s="24">
        <f>AB58+AB59+AB60</f>
        <v>14255</v>
      </c>
      <c r="AC19" s="24">
        <f t="shared" si="9"/>
        <v>50535</v>
      </c>
    </row>
    <row r="20" spans="1:29" ht="12" customHeight="1" x14ac:dyDescent="0.15">
      <c r="A20" s="26" t="s">
        <v>34</v>
      </c>
      <c r="B20" s="27">
        <f t="shared" si="0"/>
        <v>5287</v>
      </c>
      <c r="C20" s="27">
        <f t="shared" si="1"/>
        <v>273</v>
      </c>
      <c r="D20" s="27">
        <f t="shared" si="2"/>
        <v>1847</v>
      </c>
      <c r="E20" s="27">
        <f t="shared" si="3"/>
        <v>3167</v>
      </c>
      <c r="F20" s="27">
        <v>3224</v>
      </c>
      <c r="G20" s="27">
        <v>208</v>
      </c>
      <c r="H20" s="27">
        <v>936</v>
      </c>
      <c r="I20" s="27">
        <f t="shared" si="4"/>
        <v>2080</v>
      </c>
      <c r="J20" s="27">
        <v>1304</v>
      </c>
      <c r="K20" s="27">
        <v>48</v>
      </c>
      <c r="L20" s="27">
        <v>628</v>
      </c>
      <c r="M20" s="27">
        <f t="shared" si="5"/>
        <v>628</v>
      </c>
      <c r="N20" s="27">
        <v>603</v>
      </c>
      <c r="O20" s="27">
        <v>0</v>
      </c>
      <c r="P20" s="27">
        <v>201</v>
      </c>
      <c r="Q20" s="27">
        <f t="shared" si="6"/>
        <v>402</v>
      </c>
      <c r="R20" s="27">
        <v>151</v>
      </c>
      <c r="S20" s="27">
        <v>14</v>
      </c>
      <c r="T20" s="27">
        <v>80</v>
      </c>
      <c r="U20" s="27">
        <f t="shared" si="7"/>
        <v>57</v>
      </c>
      <c r="V20" s="27">
        <v>5</v>
      </c>
      <c r="W20" s="27">
        <v>3</v>
      </c>
      <c r="X20" s="27">
        <v>2</v>
      </c>
      <c r="Y20" s="27">
        <f t="shared" si="8"/>
        <v>0</v>
      </c>
      <c r="Z20" s="27">
        <f t="shared" ref="Z20:Z64" si="10">F20+J20+N20</f>
        <v>5131</v>
      </c>
      <c r="AA20" s="27">
        <f t="shared" ref="AA20:AA64" si="11">G20+K20+O20</f>
        <v>256</v>
      </c>
      <c r="AB20" s="27">
        <f t="shared" ref="AB20:AB64" si="12">H20+L20+P20</f>
        <v>1765</v>
      </c>
      <c r="AC20" s="27">
        <f t="shared" si="9"/>
        <v>3110</v>
      </c>
    </row>
    <row r="21" spans="1:29" ht="12" customHeight="1" x14ac:dyDescent="0.15">
      <c r="A21" s="28" t="s">
        <v>35</v>
      </c>
      <c r="B21" s="16">
        <f t="shared" si="0"/>
        <v>843</v>
      </c>
      <c r="C21" s="16">
        <f t="shared" si="1"/>
        <v>58</v>
      </c>
      <c r="D21" s="16">
        <f t="shared" si="2"/>
        <v>274</v>
      </c>
      <c r="E21" s="16">
        <f t="shared" si="3"/>
        <v>511</v>
      </c>
      <c r="F21" s="16">
        <v>526</v>
      </c>
      <c r="G21" s="16">
        <v>22</v>
      </c>
      <c r="H21" s="16">
        <v>175</v>
      </c>
      <c r="I21" s="16">
        <f t="shared" si="4"/>
        <v>329</v>
      </c>
      <c r="J21" s="16">
        <v>190</v>
      </c>
      <c r="K21" s="16">
        <v>28</v>
      </c>
      <c r="L21" s="16">
        <v>49</v>
      </c>
      <c r="M21" s="16">
        <f t="shared" si="5"/>
        <v>113</v>
      </c>
      <c r="N21" s="16">
        <v>102</v>
      </c>
      <c r="O21" s="16">
        <v>6</v>
      </c>
      <c r="P21" s="16">
        <v>31</v>
      </c>
      <c r="Q21" s="16">
        <f t="shared" si="6"/>
        <v>65</v>
      </c>
      <c r="R21" s="16">
        <v>22</v>
      </c>
      <c r="S21" s="16">
        <v>1</v>
      </c>
      <c r="T21" s="16">
        <v>17</v>
      </c>
      <c r="U21" s="16">
        <f t="shared" si="7"/>
        <v>4</v>
      </c>
      <c r="V21" s="16">
        <v>3</v>
      </c>
      <c r="W21" s="16">
        <v>1</v>
      </c>
      <c r="X21" s="16">
        <v>2</v>
      </c>
      <c r="Y21" s="16">
        <f t="shared" si="8"/>
        <v>0</v>
      </c>
      <c r="Z21" s="16">
        <f t="shared" si="10"/>
        <v>818</v>
      </c>
      <c r="AA21" s="16">
        <f t="shared" si="11"/>
        <v>56</v>
      </c>
      <c r="AB21" s="21">
        <f t="shared" si="12"/>
        <v>255</v>
      </c>
      <c r="AC21" s="21">
        <f t="shared" si="9"/>
        <v>507</v>
      </c>
    </row>
    <row r="22" spans="1:29" ht="12" customHeight="1" x14ac:dyDescent="0.15">
      <c r="A22" s="28" t="s">
        <v>36</v>
      </c>
      <c r="B22" s="16">
        <f t="shared" si="0"/>
        <v>1796</v>
      </c>
      <c r="C22" s="16">
        <f t="shared" si="1"/>
        <v>83</v>
      </c>
      <c r="D22" s="16">
        <f t="shared" si="2"/>
        <v>705</v>
      </c>
      <c r="E22" s="16">
        <f t="shared" si="3"/>
        <v>1008</v>
      </c>
      <c r="F22" s="16">
        <v>1026</v>
      </c>
      <c r="G22" s="16">
        <v>0</v>
      </c>
      <c r="H22" s="16">
        <v>366</v>
      </c>
      <c r="I22" s="16">
        <f t="shared" si="4"/>
        <v>660</v>
      </c>
      <c r="J22" s="16">
        <v>547</v>
      </c>
      <c r="K22" s="16">
        <v>50</v>
      </c>
      <c r="L22" s="16">
        <v>215</v>
      </c>
      <c r="M22" s="16">
        <f t="shared" si="5"/>
        <v>282</v>
      </c>
      <c r="N22" s="16">
        <v>154</v>
      </c>
      <c r="O22" s="16">
        <v>21</v>
      </c>
      <c r="P22" s="16">
        <v>86</v>
      </c>
      <c r="Q22" s="16">
        <f t="shared" si="6"/>
        <v>47</v>
      </c>
      <c r="R22" s="16">
        <v>38</v>
      </c>
      <c r="S22" s="16">
        <v>8</v>
      </c>
      <c r="T22" s="16">
        <v>18</v>
      </c>
      <c r="U22" s="16">
        <f t="shared" si="7"/>
        <v>12</v>
      </c>
      <c r="V22" s="16">
        <v>31</v>
      </c>
      <c r="W22" s="16">
        <v>4</v>
      </c>
      <c r="X22" s="16">
        <v>20</v>
      </c>
      <c r="Y22" s="16">
        <f t="shared" si="8"/>
        <v>7</v>
      </c>
      <c r="Z22" s="16">
        <f t="shared" si="10"/>
        <v>1727</v>
      </c>
      <c r="AA22" s="16">
        <f t="shared" si="11"/>
        <v>71</v>
      </c>
      <c r="AB22" s="16">
        <f t="shared" si="12"/>
        <v>667</v>
      </c>
      <c r="AC22" s="16">
        <f t="shared" si="9"/>
        <v>989</v>
      </c>
    </row>
    <row r="23" spans="1:29" ht="12" customHeight="1" x14ac:dyDescent="0.15">
      <c r="A23" s="29" t="s">
        <v>37</v>
      </c>
      <c r="B23" s="19">
        <f t="shared" si="0"/>
        <v>144349</v>
      </c>
      <c r="C23" s="19">
        <f t="shared" si="1"/>
        <v>3350</v>
      </c>
      <c r="D23" s="19">
        <f t="shared" si="2"/>
        <v>43947</v>
      </c>
      <c r="E23" s="19">
        <f t="shared" si="3"/>
        <v>97052</v>
      </c>
      <c r="F23" s="19">
        <v>83350</v>
      </c>
      <c r="G23" s="19">
        <v>1267</v>
      </c>
      <c r="H23" s="19">
        <v>20415</v>
      </c>
      <c r="I23" s="19">
        <f t="shared" si="4"/>
        <v>61668</v>
      </c>
      <c r="J23" s="19">
        <v>51917</v>
      </c>
      <c r="K23" s="19">
        <v>1228</v>
      </c>
      <c r="L23" s="19">
        <v>19213</v>
      </c>
      <c r="M23" s="19">
        <f t="shared" si="5"/>
        <v>31476</v>
      </c>
      <c r="N23" s="19">
        <v>7397</v>
      </c>
      <c r="O23" s="19">
        <v>475</v>
      </c>
      <c r="P23" s="19">
        <v>3333</v>
      </c>
      <c r="Q23" s="19">
        <f t="shared" si="6"/>
        <v>3589</v>
      </c>
      <c r="R23" s="19">
        <v>1459</v>
      </c>
      <c r="S23" s="19">
        <v>259</v>
      </c>
      <c r="T23" s="19">
        <v>886</v>
      </c>
      <c r="U23" s="19">
        <f t="shared" si="7"/>
        <v>314</v>
      </c>
      <c r="V23" s="19">
        <v>226</v>
      </c>
      <c r="W23" s="19">
        <v>121</v>
      </c>
      <c r="X23" s="19">
        <v>100</v>
      </c>
      <c r="Y23" s="19">
        <f t="shared" si="8"/>
        <v>5</v>
      </c>
      <c r="Z23" s="19">
        <f t="shared" si="10"/>
        <v>142664</v>
      </c>
      <c r="AA23" s="19">
        <f t="shared" si="11"/>
        <v>2970</v>
      </c>
      <c r="AB23" s="19">
        <f t="shared" si="12"/>
        <v>42961</v>
      </c>
      <c r="AC23" s="19">
        <f t="shared" si="9"/>
        <v>96733</v>
      </c>
    </row>
    <row r="24" spans="1:29" ht="12" customHeight="1" x14ac:dyDescent="0.15">
      <c r="A24" s="30" t="s">
        <v>38</v>
      </c>
      <c r="B24" s="21">
        <f t="shared" si="0"/>
        <v>17631</v>
      </c>
      <c r="C24" s="21">
        <f t="shared" si="1"/>
        <v>1175</v>
      </c>
      <c r="D24" s="21">
        <f t="shared" si="2"/>
        <v>5353</v>
      </c>
      <c r="E24" s="21">
        <f t="shared" si="3"/>
        <v>11103</v>
      </c>
      <c r="F24" s="21">
        <v>11192</v>
      </c>
      <c r="G24" s="21">
        <v>533</v>
      </c>
      <c r="H24" s="21">
        <v>2398</v>
      </c>
      <c r="I24" s="21">
        <f t="shared" si="4"/>
        <v>8261</v>
      </c>
      <c r="J24" s="21">
        <v>3793</v>
      </c>
      <c r="K24" s="21">
        <v>207</v>
      </c>
      <c r="L24" s="21">
        <v>1517</v>
      </c>
      <c r="M24" s="21">
        <f t="shared" si="5"/>
        <v>2069</v>
      </c>
      <c r="N24" s="21">
        <v>1738</v>
      </c>
      <c r="O24" s="21">
        <v>190</v>
      </c>
      <c r="P24" s="21">
        <v>916</v>
      </c>
      <c r="Q24" s="21">
        <f t="shared" si="6"/>
        <v>632</v>
      </c>
      <c r="R24" s="21">
        <v>748</v>
      </c>
      <c r="S24" s="21">
        <v>160</v>
      </c>
      <c r="T24" s="21">
        <v>451</v>
      </c>
      <c r="U24" s="21">
        <f t="shared" si="7"/>
        <v>137</v>
      </c>
      <c r="V24" s="21">
        <v>160</v>
      </c>
      <c r="W24" s="21">
        <v>85</v>
      </c>
      <c r="X24" s="21">
        <v>71</v>
      </c>
      <c r="Y24" s="21">
        <f t="shared" si="8"/>
        <v>4</v>
      </c>
      <c r="Z24" s="21">
        <f t="shared" si="10"/>
        <v>16723</v>
      </c>
      <c r="AA24" s="21">
        <f t="shared" si="11"/>
        <v>930</v>
      </c>
      <c r="AB24" s="21">
        <f t="shared" si="12"/>
        <v>4831</v>
      </c>
      <c r="AC24" s="21">
        <f t="shared" si="9"/>
        <v>10962</v>
      </c>
    </row>
    <row r="25" spans="1:29" ht="12" customHeight="1" x14ac:dyDescent="0.15">
      <c r="A25" s="28" t="s">
        <v>39</v>
      </c>
      <c r="B25" s="16">
        <f t="shared" si="0"/>
        <v>10569</v>
      </c>
      <c r="C25" s="16">
        <f t="shared" si="1"/>
        <v>386</v>
      </c>
      <c r="D25" s="16">
        <f t="shared" si="2"/>
        <v>2961</v>
      </c>
      <c r="E25" s="16">
        <f t="shared" si="3"/>
        <v>7222</v>
      </c>
      <c r="F25" s="16">
        <v>7886</v>
      </c>
      <c r="G25" s="16">
        <v>303</v>
      </c>
      <c r="H25" s="16">
        <v>1820</v>
      </c>
      <c r="I25" s="16">
        <f t="shared" si="4"/>
        <v>5763</v>
      </c>
      <c r="J25" s="16">
        <v>1832</v>
      </c>
      <c r="K25" s="16">
        <v>0</v>
      </c>
      <c r="L25" s="16">
        <v>632</v>
      </c>
      <c r="M25" s="16">
        <f t="shared" si="5"/>
        <v>1200</v>
      </c>
      <c r="N25" s="16">
        <v>632</v>
      </c>
      <c r="O25" s="16">
        <v>42</v>
      </c>
      <c r="P25" s="16">
        <v>379</v>
      </c>
      <c r="Q25" s="16">
        <f t="shared" si="6"/>
        <v>211</v>
      </c>
      <c r="R25" s="16">
        <v>185</v>
      </c>
      <c r="S25" s="16">
        <v>27</v>
      </c>
      <c r="T25" s="16">
        <v>110</v>
      </c>
      <c r="U25" s="16">
        <f t="shared" si="7"/>
        <v>48</v>
      </c>
      <c r="V25" s="16">
        <v>34</v>
      </c>
      <c r="W25" s="16">
        <v>14</v>
      </c>
      <c r="X25" s="16">
        <v>20</v>
      </c>
      <c r="Y25" s="16">
        <f t="shared" si="8"/>
        <v>0</v>
      </c>
      <c r="Z25" s="16">
        <f t="shared" si="10"/>
        <v>10350</v>
      </c>
      <c r="AA25" s="16">
        <f t="shared" si="11"/>
        <v>345</v>
      </c>
      <c r="AB25" s="16">
        <f t="shared" si="12"/>
        <v>2831</v>
      </c>
      <c r="AC25" s="16">
        <f t="shared" si="9"/>
        <v>7174</v>
      </c>
    </row>
    <row r="26" spans="1:29" ht="12" customHeight="1" x14ac:dyDescent="0.15">
      <c r="A26" s="28" t="s">
        <v>40</v>
      </c>
      <c r="B26" s="16">
        <f t="shared" si="0"/>
        <v>3880</v>
      </c>
      <c r="C26" s="16">
        <f t="shared" si="1"/>
        <v>35</v>
      </c>
      <c r="D26" s="16">
        <f t="shared" si="2"/>
        <v>1135</v>
      </c>
      <c r="E26" s="16">
        <f t="shared" si="3"/>
        <v>2710</v>
      </c>
      <c r="F26" s="16">
        <v>2798</v>
      </c>
      <c r="G26" s="16">
        <v>0</v>
      </c>
      <c r="H26" s="16">
        <v>622</v>
      </c>
      <c r="I26" s="16">
        <f t="shared" si="4"/>
        <v>2176</v>
      </c>
      <c r="J26" s="16">
        <v>793</v>
      </c>
      <c r="K26" s="16">
        <v>0</v>
      </c>
      <c r="L26" s="16">
        <v>349</v>
      </c>
      <c r="M26" s="16">
        <f t="shared" si="5"/>
        <v>444</v>
      </c>
      <c r="N26" s="16">
        <v>219</v>
      </c>
      <c r="O26" s="16">
        <v>19</v>
      </c>
      <c r="P26" s="16">
        <v>122</v>
      </c>
      <c r="Q26" s="16">
        <f t="shared" si="6"/>
        <v>78</v>
      </c>
      <c r="R26" s="16">
        <v>59</v>
      </c>
      <c r="S26" s="16">
        <v>10</v>
      </c>
      <c r="T26" s="16">
        <v>37</v>
      </c>
      <c r="U26" s="16">
        <f t="shared" si="7"/>
        <v>12</v>
      </c>
      <c r="V26" s="16">
        <v>11</v>
      </c>
      <c r="W26" s="16">
        <v>6</v>
      </c>
      <c r="X26" s="16">
        <v>5</v>
      </c>
      <c r="Y26" s="16">
        <f t="shared" si="8"/>
        <v>0</v>
      </c>
      <c r="Z26" s="16">
        <f t="shared" si="10"/>
        <v>3810</v>
      </c>
      <c r="AA26" s="16">
        <f t="shared" si="11"/>
        <v>19</v>
      </c>
      <c r="AB26" s="16">
        <f t="shared" si="12"/>
        <v>1093</v>
      </c>
      <c r="AC26" s="16">
        <f t="shared" si="9"/>
        <v>2698</v>
      </c>
    </row>
    <row r="27" spans="1:29" ht="12" customHeight="1" x14ac:dyDescent="0.15">
      <c r="A27" s="28" t="s">
        <v>41</v>
      </c>
      <c r="B27" s="16">
        <f t="shared" si="0"/>
        <v>3612</v>
      </c>
      <c r="C27" s="16">
        <f t="shared" si="1"/>
        <v>142</v>
      </c>
      <c r="D27" s="16">
        <f t="shared" si="2"/>
        <v>1111</v>
      </c>
      <c r="E27" s="16">
        <f t="shared" si="3"/>
        <v>2359</v>
      </c>
      <c r="F27" s="16">
        <v>2405</v>
      </c>
      <c r="G27" s="16">
        <v>0</v>
      </c>
      <c r="H27" s="16">
        <v>401</v>
      </c>
      <c r="I27" s="16">
        <f t="shared" si="4"/>
        <v>2004</v>
      </c>
      <c r="J27" s="16">
        <v>747</v>
      </c>
      <c r="K27" s="16">
        <v>62</v>
      </c>
      <c r="L27" s="16">
        <v>394</v>
      </c>
      <c r="M27" s="16">
        <f t="shared" si="5"/>
        <v>291</v>
      </c>
      <c r="N27" s="16">
        <v>303</v>
      </c>
      <c r="O27" s="16">
        <v>41</v>
      </c>
      <c r="P27" s="16">
        <v>205</v>
      </c>
      <c r="Q27" s="16">
        <f t="shared" si="6"/>
        <v>57</v>
      </c>
      <c r="R27" s="16">
        <v>131</v>
      </c>
      <c r="S27" s="16">
        <v>23</v>
      </c>
      <c r="T27" s="16">
        <v>101</v>
      </c>
      <c r="U27" s="16">
        <f t="shared" si="7"/>
        <v>7</v>
      </c>
      <c r="V27" s="16">
        <v>26</v>
      </c>
      <c r="W27" s="16">
        <v>16</v>
      </c>
      <c r="X27" s="16">
        <v>10</v>
      </c>
      <c r="Y27" s="16">
        <f t="shared" si="8"/>
        <v>0</v>
      </c>
      <c r="Z27" s="16">
        <f t="shared" si="10"/>
        <v>3455</v>
      </c>
      <c r="AA27" s="16">
        <f t="shared" si="11"/>
        <v>103</v>
      </c>
      <c r="AB27" s="16">
        <f t="shared" si="12"/>
        <v>1000</v>
      </c>
      <c r="AC27" s="16">
        <f t="shared" si="9"/>
        <v>2352</v>
      </c>
    </row>
    <row r="28" spans="1:29" ht="12" customHeight="1" x14ac:dyDescent="0.15">
      <c r="A28" s="28" t="s">
        <v>42</v>
      </c>
      <c r="B28" s="16">
        <f t="shared" si="0"/>
        <v>9579</v>
      </c>
      <c r="C28" s="16">
        <f t="shared" si="1"/>
        <v>428</v>
      </c>
      <c r="D28" s="16">
        <f t="shared" si="2"/>
        <v>1960</v>
      </c>
      <c r="E28" s="16">
        <f t="shared" si="3"/>
        <v>7191</v>
      </c>
      <c r="F28" s="16">
        <v>7294</v>
      </c>
      <c r="G28" s="16">
        <v>261</v>
      </c>
      <c r="H28" s="16">
        <v>782</v>
      </c>
      <c r="I28" s="16">
        <f t="shared" si="4"/>
        <v>6251</v>
      </c>
      <c r="J28" s="16">
        <v>1581</v>
      </c>
      <c r="K28" s="16">
        <v>44</v>
      </c>
      <c r="L28" s="16">
        <v>878</v>
      </c>
      <c r="M28" s="16">
        <f t="shared" si="5"/>
        <v>659</v>
      </c>
      <c r="N28" s="16">
        <v>528</v>
      </c>
      <c r="O28" s="16">
        <v>71</v>
      </c>
      <c r="P28" s="16">
        <v>186</v>
      </c>
      <c r="Q28" s="16">
        <f t="shared" si="6"/>
        <v>271</v>
      </c>
      <c r="R28" s="16">
        <v>164</v>
      </c>
      <c r="S28" s="16">
        <v>44</v>
      </c>
      <c r="T28" s="16">
        <v>110</v>
      </c>
      <c r="U28" s="16">
        <f t="shared" si="7"/>
        <v>10</v>
      </c>
      <c r="V28" s="16">
        <v>12</v>
      </c>
      <c r="W28" s="16">
        <v>8</v>
      </c>
      <c r="X28" s="16">
        <v>4</v>
      </c>
      <c r="Y28" s="16">
        <f t="shared" si="8"/>
        <v>0</v>
      </c>
      <c r="Z28" s="16">
        <f t="shared" si="10"/>
        <v>9403</v>
      </c>
      <c r="AA28" s="16">
        <f t="shared" si="11"/>
        <v>376</v>
      </c>
      <c r="AB28" s="16">
        <f t="shared" si="12"/>
        <v>1846</v>
      </c>
      <c r="AC28" s="16">
        <f t="shared" si="9"/>
        <v>7181</v>
      </c>
    </row>
    <row r="29" spans="1:29" ht="12" customHeight="1" x14ac:dyDescent="0.15">
      <c r="A29" s="28" t="s">
        <v>43</v>
      </c>
      <c r="B29" s="16">
        <f t="shared" si="0"/>
        <v>6409</v>
      </c>
      <c r="C29" s="16">
        <f t="shared" si="1"/>
        <v>612</v>
      </c>
      <c r="D29" s="16">
        <f t="shared" si="2"/>
        <v>2324</v>
      </c>
      <c r="E29" s="16">
        <f t="shared" si="3"/>
        <v>3473</v>
      </c>
      <c r="F29" s="16">
        <v>3170</v>
      </c>
      <c r="G29" s="16">
        <v>109</v>
      </c>
      <c r="H29" s="16">
        <v>547</v>
      </c>
      <c r="I29" s="16">
        <f t="shared" si="4"/>
        <v>2514</v>
      </c>
      <c r="J29" s="16">
        <v>1329</v>
      </c>
      <c r="K29" s="16">
        <v>177</v>
      </c>
      <c r="L29" s="16">
        <v>576</v>
      </c>
      <c r="M29" s="16">
        <f t="shared" si="5"/>
        <v>576</v>
      </c>
      <c r="N29" s="16">
        <v>876</v>
      </c>
      <c r="O29" s="16">
        <v>67</v>
      </c>
      <c r="P29" s="16">
        <v>539</v>
      </c>
      <c r="Q29" s="16">
        <f t="shared" si="6"/>
        <v>270</v>
      </c>
      <c r="R29" s="16">
        <v>731</v>
      </c>
      <c r="S29" s="16">
        <v>124</v>
      </c>
      <c r="T29" s="16">
        <v>505</v>
      </c>
      <c r="U29" s="16">
        <f t="shared" si="7"/>
        <v>102</v>
      </c>
      <c r="V29" s="16">
        <v>303</v>
      </c>
      <c r="W29" s="16">
        <v>135</v>
      </c>
      <c r="X29" s="16">
        <v>157</v>
      </c>
      <c r="Y29" s="16">
        <f t="shared" si="8"/>
        <v>11</v>
      </c>
      <c r="Z29" s="16">
        <f t="shared" si="10"/>
        <v>5375</v>
      </c>
      <c r="AA29" s="16">
        <f t="shared" si="11"/>
        <v>353</v>
      </c>
      <c r="AB29" s="16">
        <f t="shared" si="12"/>
        <v>1662</v>
      </c>
      <c r="AC29" s="16">
        <f t="shared" si="9"/>
        <v>3360</v>
      </c>
    </row>
    <row r="30" spans="1:29" ht="12" customHeight="1" x14ac:dyDescent="0.15">
      <c r="A30" s="28" t="s">
        <v>44</v>
      </c>
      <c r="B30" s="16">
        <f t="shared" si="0"/>
        <v>400</v>
      </c>
      <c r="C30" s="16">
        <f t="shared" si="1"/>
        <v>25</v>
      </c>
      <c r="D30" s="16">
        <f t="shared" si="2"/>
        <v>164</v>
      </c>
      <c r="E30" s="16">
        <f t="shared" si="3"/>
        <v>211</v>
      </c>
      <c r="F30" s="16">
        <v>178</v>
      </c>
      <c r="G30" s="16">
        <v>0</v>
      </c>
      <c r="H30" s="16">
        <v>57</v>
      </c>
      <c r="I30" s="16">
        <f t="shared" si="4"/>
        <v>121</v>
      </c>
      <c r="J30" s="16">
        <v>108</v>
      </c>
      <c r="K30" s="16">
        <v>7</v>
      </c>
      <c r="L30" s="16">
        <v>37</v>
      </c>
      <c r="M30" s="16">
        <f t="shared" si="5"/>
        <v>64</v>
      </c>
      <c r="N30" s="16">
        <v>66</v>
      </c>
      <c r="O30" s="16">
        <v>5</v>
      </c>
      <c r="P30" s="16">
        <v>40</v>
      </c>
      <c r="Q30" s="16">
        <f t="shared" si="6"/>
        <v>21</v>
      </c>
      <c r="R30" s="16">
        <v>33</v>
      </c>
      <c r="S30" s="16">
        <v>6</v>
      </c>
      <c r="T30" s="16">
        <v>22</v>
      </c>
      <c r="U30" s="16">
        <f t="shared" si="7"/>
        <v>5</v>
      </c>
      <c r="V30" s="16">
        <v>15</v>
      </c>
      <c r="W30" s="16">
        <v>7</v>
      </c>
      <c r="X30" s="16">
        <v>8</v>
      </c>
      <c r="Y30" s="16">
        <f t="shared" si="8"/>
        <v>0</v>
      </c>
      <c r="Z30" s="16">
        <f t="shared" si="10"/>
        <v>352</v>
      </c>
      <c r="AA30" s="16">
        <f t="shared" si="11"/>
        <v>12</v>
      </c>
      <c r="AB30" s="16">
        <f t="shared" si="12"/>
        <v>134</v>
      </c>
      <c r="AC30" s="16">
        <f t="shared" si="9"/>
        <v>206</v>
      </c>
    </row>
    <row r="31" spans="1:29" ht="12" customHeight="1" x14ac:dyDescent="0.15">
      <c r="A31" s="28" t="s">
        <v>45</v>
      </c>
      <c r="B31" s="16">
        <f t="shared" si="0"/>
        <v>6078</v>
      </c>
      <c r="C31" s="16">
        <f t="shared" si="1"/>
        <v>289</v>
      </c>
      <c r="D31" s="16">
        <f t="shared" si="2"/>
        <v>2013</v>
      </c>
      <c r="E31" s="16">
        <f t="shared" si="3"/>
        <v>3776</v>
      </c>
      <c r="F31" s="16">
        <v>3571</v>
      </c>
      <c r="G31" s="16">
        <v>123</v>
      </c>
      <c r="H31" s="16">
        <v>616</v>
      </c>
      <c r="I31" s="16">
        <f t="shared" si="4"/>
        <v>2832</v>
      </c>
      <c r="J31" s="16">
        <v>1605</v>
      </c>
      <c r="K31" s="16">
        <v>0</v>
      </c>
      <c r="L31" s="16">
        <v>803</v>
      </c>
      <c r="M31" s="16">
        <f t="shared" si="5"/>
        <v>802</v>
      </c>
      <c r="N31" s="16">
        <v>602</v>
      </c>
      <c r="O31" s="16">
        <v>88</v>
      </c>
      <c r="P31" s="16">
        <v>396</v>
      </c>
      <c r="Q31" s="16">
        <f t="shared" si="6"/>
        <v>118</v>
      </c>
      <c r="R31" s="16">
        <v>233</v>
      </c>
      <c r="S31" s="16">
        <v>41</v>
      </c>
      <c r="T31" s="16">
        <v>168</v>
      </c>
      <c r="U31" s="16">
        <f t="shared" si="7"/>
        <v>24</v>
      </c>
      <c r="V31" s="16">
        <v>67</v>
      </c>
      <c r="W31" s="16">
        <v>37</v>
      </c>
      <c r="X31" s="16">
        <v>30</v>
      </c>
      <c r="Y31" s="16">
        <f t="shared" si="8"/>
        <v>0</v>
      </c>
      <c r="Z31" s="16">
        <f t="shared" si="10"/>
        <v>5778</v>
      </c>
      <c r="AA31" s="16">
        <f t="shared" si="11"/>
        <v>211</v>
      </c>
      <c r="AB31" s="16">
        <f t="shared" si="12"/>
        <v>1815</v>
      </c>
      <c r="AC31" s="16">
        <f t="shared" si="9"/>
        <v>3752</v>
      </c>
    </row>
    <row r="32" spans="1:29" ht="12" customHeight="1" x14ac:dyDescent="0.15">
      <c r="A32" s="28" t="s">
        <v>46</v>
      </c>
      <c r="B32" s="16">
        <f t="shared" si="0"/>
        <v>2763</v>
      </c>
      <c r="C32" s="16">
        <f t="shared" si="1"/>
        <v>305</v>
      </c>
      <c r="D32" s="16">
        <f t="shared" si="2"/>
        <v>1284</v>
      </c>
      <c r="E32" s="16">
        <f t="shared" si="3"/>
        <v>1174</v>
      </c>
      <c r="F32" s="16">
        <v>1734</v>
      </c>
      <c r="G32" s="16">
        <v>139</v>
      </c>
      <c r="H32" s="16">
        <v>694</v>
      </c>
      <c r="I32" s="16">
        <f t="shared" si="4"/>
        <v>901</v>
      </c>
      <c r="J32" s="16">
        <v>580</v>
      </c>
      <c r="K32" s="16">
        <v>83</v>
      </c>
      <c r="L32" s="16">
        <v>269</v>
      </c>
      <c r="M32" s="16">
        <f t="shared" si="5"/>
        <v>228</v>
      </c>
      <c r="N32" s="16">
        <v>230</v>
      </c>
      <c r="O32" s="16">
        <v>12</v>
      </c>
      <c r="P32" s="16">
        <v>182</v>
      </c>
      <c r="Q32" s="16">
        <f t="shared" si="6"/>
        <v>36</v>
      </c>
      <c r="R32" s="16">
        <v>165</v>
      </c>
      <c r="S32" s="16">
        <v>46</v>
      </c>
      <c r="T32" s="16">
        <v>110</v>
      </c>
      <c r="U32" s="16">
        <f t="shared" si="7"/>
        <v>9</v>
      </c>
      <c r="V32" s="16">
        <v>54</v>
      </c>
      <c r="W32" s="16">
        <v>25</v>
      </c>
      <c r="X32" s="16">
        <v>29</v>
      </c>
      <c r="Y32" s="16">
        <f t="shared" si="8"/>
        <v>0</v>
      </c>
      <c r="Z32" s="16">
        <f t="shared" si="10"/>
        <v>2544</v>
      </c>
      <c r="AA32" s="16">
        <f t="shared" si="11"/>
        <v>234</v>
      </c>
      <c r="AB32" s="16">
        <f t="shared" si="12"/>
        <v>1145</v>
      </c>
      <c r="AC32" s="16">
        <f t="shared" si="9"/>
        <v>1165</v>
      </c>
    </row>
    <row r="33" spans="1:29" ht="12" customHeight="1" x14ac:dyDescent="0.15">
      <c r="A33" s="28" t="s">
        <v>47</v>
      </c>
      <c r="B33" s="16">
        <f t="shared" si="0"/>
        <v>1415</v>
      </c>
      <c r="C33" s="16">
        <f t="shared" si="1"/>
        <v>156</v>
      </c>
      <c r="D33" s="16">
        <f t="shared" si="2"/>
        <v>580</v>
      </c>
      <c r="E33" s="16">
        <f t="shared" si="3"/>
        <v>679</v>
      </c>
      <c r="F33" s="16">
        <v>731</v>
      </c>
      <c r="G33" s="16">
        <v>64</v>
      </c>
      <c r="H33" s="16">
        <v>191</v>
      </c>
      <c r="I33" s="16">
        <f t="shared" si="4"/>
        <v>476</v>
      </c>
      <c r="J33" s="16">
        <v>306</v>
      </c>
      <c r="K33" s="16">
        <v>26</v>
      </c>
      <c r="L33" s="16">
        <v>140</v>
      </c>
      <c r="M33" s="16">
        <f t="shared" si="5"/>
        <v>140</v>
      </c>
      <c r="N33" s="16">
        <v>147</v>
      </c>
      <c r="O33" s="16">
        <v>8</v>
      </c>
      <c r="P33" s="16">
        <v>90</v>
      </c>
      <c r="Q33" s="16">
        <f t="shared" si="6"/>
        <v>49</v>
      </c>
      <c r="R33" s="16">
        <v>170</v>
      </c>
      <c r="S33" s="16">
        <v>32</v>
      </c>
      <c r="T33" s="16">
        <v>124</v>
      </c>
      <c r="U33" s="16">
        <f t="shared" si="7"/>
        <v>14</v>
      </c>
      <c r="V33" s="16">
        <v>61</v>
      </c>
      <c r="W33" s="16">
        <v>26</v>
      </c>
      <c r="X33" s="16">
        <v>35</v>
      </c>
      <c r="Y33" s="16">
        <f t="shared" si="8"/>
        <v>0</v>
      </c>
      <c r="Z33" s="16">
        <f t="shared" si="10"/>
        <v>1184</v>
      </c>
      <c r="AA33" s="16">
        <f t="shared" si="11"/>
        <v>98</v>
      </c>
      <c r="AB33" s="16">
        <f t="shared" si="12"/>
        <v>421</v>
      </c>
      <c r="AC33" s="16">
        <f t="shared" si="9"/>
        <v>665</v>
      </c>
    </row>
    <row r="34" spans="1:29" ht="12" customHeight="1" x14ac:dyDescent="0.15">
      <c r="A34" s="28" t="s">
        <v>48</v>
      </c>
      <c r="B34" s="16">
        <f t="shared" si="0"/>
        <v>18022</v>
      </c>
      <c r="C34" s="16">
        <f t="shared" si="1"/>
        <v>439</v>
      </c>
      <c r="D34" s="16">
        <f t="shared" si="2"/>
        <v>6234</v>
      </c>
      <c r="E34" s="16">
        <f t="shared" si="3"/>
        <v>11349</v>
      </c>
      <c r="F34" s="16">
        <v>12821</v>
      </c>
      <c r="G34" s="16">
        <v>0</v>
      </c>
      <c r="H34" s="16">
        <v>3419</v>
      </c>
      <c r="I34" s="16">
        <f t="shared" si="4"/>
        <v>9402</v>
      </c>
      <c r="J34" s="16">
        <v>3454</v>
      </c>
      <c r="K34" s="16">
        <v>192</v>
      </c>
      <c r="L34" s="16">
        <v>1599</v>
      </c>
      <c r="M34" s="16">
        <f t="shared" si="5"/>
        <v>1663</v>
      </c>
      <c r="N34" s="16">
        <v>1286</v>
      </c>
      <c r="O34" s="16">
        <v>107</v>
      </c>
      <c r="P34" s="16">
        <v>929</v>
      </c>
      <c r="Q34" s="16">
        <f t="shared" si="6"/>
        <v>250</v>
      </c>
      <c r="R34" s="16">
        <v>390</v>
      </c>
      <c r="S34" s="16">
        <v>100</v>
      </c>
      <c r="T34" s="16">
        <v>256</v>
      </c>
      <c r="U34" s="16">
        <f t="shared" si="7"/>
        <v>34</v>
      </c>
      <c r="V34" s="16">
        <v>71</v>
      </c>
      <c r="W34" s="16">
        <v>40</v>
      </c>
      <c r="X34" s="16">
        <v>31</v>
      </c>
      <c r="Y34" s="16">
        <f t="shared" si="8"/>
        <v>0</v>
      </c>
      <c r="Z34" s="16">
        <f t="shared" si="10"/>
        <v>17561</v>
      </c>
      <c r="AA34" s="16">
        <f t="shared" si="11"/>
        <v>299</v>
      </c>
      <c r="AB34" s="16">
        <f t="shared" si="12"/>
        <v>5947</v>
      </c>
      <c r="AC34" s="16">
        <f t="shared" si="9"/>
        <v>11315</v>
      </c>
    </row>
    <row r="35" spans="1:29" ht="12" customHeight="1" x14ac:dyDescent="0.15">
      <c r="A35" s="28" t="s">
        <v>49</v>
      </c>
      <c r="B35" s="16">
        <f t="shared" si="0"/>
        <v>4539</v>
      </c>
      <c r="C35" s="16">
        <f t="shared" si="1"/>
        <v>230</v>
      </c>
      <c r="D35" s="16">
        <f t="shared" si="2"/>
        <v>1127</v>
      </c>
      <c r="E35" s="16">
        <f t="shared" si="3"/>
        <v>3182</v>
      </c>
      <c r="F35" s="16">
        <v>2958</v>
      </c>
      <c r="G35" s="16">
        <v>106</v>
      </c>
      <c r="H35" s="16">
        <v>317</v>
      </c>
      <c r="I35" s="16">
        <f t="shared" si="4"/>
        <v>2535</v>
      </c>
      <c r="J35" s="16">
        <v>942</v>
      </c>
      <c r="K35" s="16">
        <v>27</v>
      </c>
      <c r="L35" s="16">
        <v>377</v>
      </c>
      <c r="M35" s="16">
        <f t="shared" si="5"/>
        <v>538</v>
      </c>
      <c r="N35" s="16">
        <v>410</v>
      </c>
      <c r="O35" s="16">
        <v>27</v>
      </c>
      <c r="P35" s="16">
        <v>301</v>
      </c>
      <c r="Q35" s="16">
        <f t="shared" si="6"/>
        <v>82</v>
      </c>
      <c r="R35" s="16">
        <v>167</v>
      </c>
      <c r="S35" s="16">
        <v>37</v>
      </c>
      <c r="T35" s="16">
        <v>103</v>
      </c>
      <c r="U35" s="16">
        <f t="shared" si="7"/>
        <v>27</v>
      </c>
      <c r="V35" s="16">
        <v>62</v>
      </c>
      <c r="W35" s="16">
        <v>33</v>
      </c>
      <c r="X35" s="16">
        <v>29</v>
      </c>
      <c r="Y35" s="16">
        <f t="shared" si="8"/>
        <v>0</v>
      </c>
      <c r="Z35" s="16">
        <f t="shared" si="10"/>
        <v>4310</v>
      </c>
      <c r="AA35" s="16">
        <f t="shared" si="11"/>
        <v>160</v>
      </c>
      <c r="AB35" s="16">
        <f t="shared" si="12"/>
        <v>995</v>
      </c>
      <c r="AC35" s="16">
        <f t="shared" si="9"/>
        <v>3155</v>
      </c>
    </row>
    <row r="36" spans="1:29" ht="12" customHeight="1" x14ac:dyDescent="0.15">
      <c r="A36" s="28" t="s">
        <v>50</v>
      </c>
      <c r="B36" s="16">
        <f t="shared" si="0"/>
        <v>12013</v>
      </c>
      <c r="C36" s="16">
        <f t="shared" si="1"/>
        <v>181</v>
      </c>
      <c r="D36" s="16">
        <f t="shared" si="2"/>
        <v>5017</v>
      </c>
      <c r="E36" s="16">
        <f t="shared" si="3"/>
        <v>6815</v>
      </c>
      <c r="F36" s="16">
        <v>8299</v>
      </c>
      <c r="G36" s="16">
        <v>0</v>
      </c>
      <c r="H36" s="16">
        <v>2766</v>
      </c>
      <c r="I36" s="16">
        <f t="shared" si="4"/>
        <v>5533</v>
      </c>
      <c r="J36" s="16">
        <v>2239</v>
      </c>
      <c r="K36" s="16">
        <v>0</v>
      </c>
      <c r="L36" s="16">
        <v>1235</v>
      </c>
      <c r="M36" s="16">
        <f t="shared" si="5"/>
        <v>1004</v>
      </c>
      <c r="N36" s="16">
        <v>962</v>
      </c>
      <c r="O36" s="16">
        <v>40</v>
      </c>
      <c r="P36" s="16">
        <v>681</v>
      </c>
      <c r="Q36" s="16">
        <f t="shared" si="6"/>
        <v>241</v>
      </c>
      <c r="R36" s="16">
        <v>374</v>
      </c>
      <c r="S36" s="16">
        <v>74</v>
      </c>
      <c r="T36" s="16">
        <v>263</v>
      </c>
      <c r="U36" s="16">
        <f t="shared" si="7"/>
        <v>37</v>
      </c>
      <c r="V36" s="16">
        <v>139</v>
      </c>
      <c r="W36" s="16">
        <v>67</v>
      </c>
      <c r="X36" s="16">
        <v>72</v>
      </c>
      <c r="Y36" s="16">
        <f t="shared" si="8"/>
        <v>0</v>
      </c>
      <c r="Z36" s="16">
        <f t="shared" si="10"/>
        <v>11500</v>
      </c>
      <c r="AA36" s="16">
        <f t="shared" si="11"/>
        <v>40</v>
      </c>
      <c r="AB36" s="16">
        <f t="shared" si="12"/>
        <v>4682</v>
      </c>
      <c r="AC36" s="16">
        <f t="shared" si="9"/>
        <v>6778</v>
      </c>
    </row>
    <row r="37" spans="1:29" ht="12" customHeight="1" x14ac:dyDescent="0.15">
      <c r="A37" s="28" t="s">
        <v>51</v>
      </c>
      <c r="B37" s="16">
        <f t="shared" si="0"/>
        <v>3886</v>
      </c>
      <c r="C37" s="16">
        <f t="shared" si="1"/>
        <v>331</v>
      </c>
      <c r="D37" s="16">
        <f t="shared" si="2"/>
        <v>1426</v>
      </c>
      <c r="E37" s="16">
        <f t="shared" si="3"/>
        <v>2129</v>
      </c>
      <c r="F37" s="16">
        <v>2333</v>
      </c>
      <c r="G37" s="16">
        <v>123</v>
      </c>
      <c r="H37" s="16">
        <v>614</v>
      </c>
      <c r="I37" s="16">
        <f t="shared" si="4"/>
        <v>1596</v>
      </c>
      <c r="J37" s="16">
        <v>816</v>
      </c>
      <c r="K37" s="16">
        <v>84</v>
      </c>
      <c r="L37" s="16">
        <v>394</v>
      </c>
      <c r="M37" s="16">
        <f t="shared" si="5"/>
        <v>338</v>
      </c>
      <c r="N37" s="16">
        <v>429</v>
      </c>
      <c r="O37" s="16">
        <v>40</v>
      </c>
      <c r="P37" s="16">
        <v>228</v>
      </c>
      <c r="Q37" s="16">
        <f t="shared" si="6"/>
        <v>161</v>
      </c>
      <c r="R37" s="16">
        <v>236</v>
      </c>
      <c r="S37" s="16">
        <v>51</v>
      </c>
      <c r="T37" s="16">
        <v>153</v>
      </c>
      <c r="U37" s="16">
        <f t="shared" si="7"/>
        <v>32</v>
      </c>
      <c r="V37" s="16">
        <v>72</v>
      </c>
      <c r="W37" s="16">
        <v>33</v>
      </c>
      <c r="X37" s="16">
        <v>37</v>
      </c>
      <c r="Y37" s="16">
        <f t="shared" si="8"/>
        <v>2</v>
      </c>
      <c r="Z37" s="16">
        <f t="shared" si="10"/>
        <v>3578</v>
      </c>
      <c r="AA37" s="16">
        <f t="shared" si="11"/>
        <v>247</v>
      </c>
      <c r="AB37" s="16">
        <f t="shared" si="12"/>
        <v>1236</v>
      </c>
      <c r="AC37" s="16">
        <f t="shared" si="9"/>
        <v>2095</v>
      </c>
    </row>
    <row r="38" spans="1:29" ht="12" customHeight="1" x14ac:dyDescent="0.15">
      <c r="A38" s="28" t="s">
        <v>52</v>
      </c>
      <c r="B38" s="16">
        <f t="shared" si="0"/>
        <v>6599</v>
      </c>
      <c r="C38" s="16">
        <f t="shared" si="1"/>
        <v>234</v>
      </c>
      <c r="D38" s="16">
        <f t="shared" si="2"/>
        <v>3506</v>
      </c>
      <c r="E38" s="16">
        <f t="shared" si="3"/>
        <v>2859</v>
      </c>
      <c r="F38" s="16">
        <v>4024</v>
      </c>
      <c r="G38" s="16">
        <v>0</v>
      </c>
      <c r="H38" s="16">
        <v>1868</v>
      </c>
      <c r="I38" s="16">
        <f t="shared" si="4"/>
        <v>2156</v>
      </c>
      <c r="J38" s="16">
        <v>1404</v>
      </c>
      <c r="K38" s="16">
        <v>0</v>
      </c>
      <c r="L38" s="16">
        <v>897</v>
      </c>
      <c r="M38" s="16">
        <f t="shared" si="5"/>
        <v>507</v>
      </c>
      <c r="N38" s="16">
        <v>684</v>
      </c>
      <c r="O38" s="16">
        <v>109</v>
      </c>
      <c r="P38" s="16">
        <v>420</v>
      </c>
      <c r="Q38" s="16">
        <f t="shared" si="6"/>
        <v>155</v>
      </c>
      <c r="R38" s="16">
        <v>361</v>
      </c>
      <c r="S38" s="16">
        <v>77</v>
      </c>
      <c r="T38" s="16">
        <v>245</v>
      </c>
      <c r="U38" s="16">
        <f t="shared" si="7"/>
        <v>39</v>
      </c>
      <c r="V38" s="16">
        <v>126</v>
      </c>
      <c r="W38" s="16">
        <v>48</v>
      </c>
      <c r="X38" s="16">
        <v>76</v>
      </c>
      <c r="Y38" s="16">
        <f t="shared" si="8"/>
        <v>2</v>
      </c>
      <c r="Z38" s="16">
        <f t="shared" si="10"/>
        <v>6112</v>
      </c>
      <c r="AA38" s="16">
        <f t="shared" si="11"/>
        <v>109</v>
      </c>
      <c r="AB38" s="16">
        <f t="shared" si="12"/>
        <v>3185</v>
      </c>
      <c r="AC38" s="16">
        <f t="shared" si="9"/>
        <v>2818</v>
      </c>
    </row>
    <row r="39" spans="1:29" ht="12" customHeight="1" x14ac:dyDescent="0.15">
      <c r="A39" s="28" t="s">
        <v>53</v>
      </c>
      <c r="B39" s="16">
        <f t="shared" ref="B39:B74" si="13">R39+V39+Z39</f>
        <v>6380</v>
      </c>
      <c r="C39" s="16">
        <f t="shared" ref="C39:C74" si="14">S39+W39+AA39</f>
        <v>460</v>
      </c>
      <c r="D39" s="16">
        <f t="shared" ref="D39:D74" si="15">T39+X39+AB39</f>
        <v>2407</v>
      </c>
      <c r="E39" s="16">
        <f t="shared" ref="E39:E70" si="16">B39-C39-D39</f>
        <v>3513</v>
      </c>
      <c r="F39" s="16">
        <v>3678</v>
      </c>
      <c r="G39" s="16">
        <v>245</v>
      </c>
      <c r="H39" s="16">
        <v>1226</v>
      </c>
      <c r="I39" s="16">
        <f t="shared" ref="I39:I64" si="17">F39-G39-H39</f>
        <v>2207</v>
      </c>
      <c r="J39" s="16">
        <v>1329</v>
      </c>
      <c r="K39" s="16">
        <v>0</v>
      </c>
      <c r="L39" s="16">
        <v>443</v>
      </c>
      <c r="M39" s="16">
        <f t="shared" ref="M39:M64" si="18">J39-K39-L39</f>
        <v>886</v>
      </c>
      <c r="N39" s="16">
        <v>753</v>
      </c>
      <c r="O39" s="16">
        <v>56</v>
      </c>
      <c r="P39" s="16">
        <v>363</v>
      </c>
      <c r="Q39" s="16">
        <f t="shared" ref="Q39:Q64" si="19">N39-O39-P39</f>
        <v>334</v>
      </c>
      <c r="R39" s="16">
        <v>476</v>
      </c>
      <c r="S39" s="16">
        <v>101</v>
      </c>
      <c r="T39" s="16">
        <v>292</v>
      </c>
      <c r="U39" s="16">
        <f t="shared" ref="U39:U70" si="20">R39-S39-T39</f>
        <v>83</v>
      </c>
      <c r="V39" s="16">
        <v>144</v>
      </c>
      <c r="W39" s="16">
        <v>58</v>
      </c>
      <c r="X39" s="16">
        <v>83</v>
      </c>
      <c r="Y39" s="16">
        <f t="shared" ref="Y39:Y70" si="21">V39-W39-X39</f>
        <v>3</v>
      </c>
      <c r="Z39" s="16">
        <f t="shared" si="10"/>
        <v>5760</v>
      </c>
      <c r="AA39" s="16">
        <f t="shared" si="11"/>
        <v>301</v>
      </c>
      <c r="AB39" s="24">
        <f t="shared" si="12"/>
        <v>2032</v>
      </c>
      <c r="AC39" s="24">
        <f t="shared" ref="AC39:AC70" si="22">Z39-AA39-AB39</f>
        <v>3427</v>
      </c>
    </row>
    <row r="40" spans="1:29" ht="12" customHeight="1" x14ac:dyDescent="0.15">
      <c r="A40" s="28" t="s">
        <v>54</v>
      </c>
      <c r="B40" s="16">
        <f t="shared" si="13"/>
        <v>4311</v>
      </c>
      <c r="C40" s="16">
        <f t="shared" si="14"/>
        <v>368</v>
      </c>
      <c r="D40" s="16">
        <f t="shared" si="15"/>
        <v>1889</v>
      </c>
      <c r="E40" s="16">
        <f t="shared" si="16"/>
        <v>2054</v>
      </c>
      <c r="F40" s="16">
        <v>2464</v>
      </c>
      <c r="G40" s="16">
        <v>0</v>
      </c>
      <c r="H40" s="16">
        <v>853</v>
      </c>
      <c r="I40" s="16">
        <f t="shared" si="17"/>
        <v>1611</v>
      </c>
      <c r="J40" s="16">
        <v>894</v>
      </c>
      <c r="K40" s="16">
        <v>140</v>
      </c>
      <c r="L40" s="16">
        <v>447</v>
      </c>
      <c r="M40" s="16">
        <f t="shared" si="18"/>
        <v>307</v>
      </c>
      <c r="N40" s="16">
        <v>449</v>
      </c>
      <c r="O40" s="16">
        <v>55</v>
      </c>
      <c r="P40" s="16">
        <v>296</v>
      </c>
      <c r="Q40" s="16">
        <f t="shared" si="19"/>
        <v>98</v>
      </c>
      <c r="R40" s="16">
        <v>336</v>
      </c>
      <c r="S40" s="16">
        <v>87</v>
      </c>
      <c r="T40" s="16">
        <v>214</v>
      </c>
      <c r="U40" s="16">
        <f t="shared" si="20"/>
        <v>35</v>
      </c>
      <c r="V40" s="16">
        <v>168</v>
      </c>
      <c r="W40" s="16">
        <v>86</v>
      </c>
      <c r="X40" s="16">
        <v>79</v>
      </c>
      <c r="Y40" s="16">
        <f t="shared" si="21"/>
        <v>3</v>
      </c>
      <c r="Z40" s="16">
        <f t="shared" si="10"/>
        <v>3807</v>
      </c>
      <c r="AA40" s="16">
        <f t="shared" si="11"/>
        <v>195</v>
      </c>
      <c r="AB40" s="16">
        <f t="shared" si="12"/>
        <v>1596</v>
      </c>
      <c r="AC40" s="16">
        <f t="shared" si="22"/>
        <v>2016</v>
      </c>
    </row>
    <row r="41" spans="1:29" ht="12" customHeight="1" x14ac:dyDescent="0.15">
      <c r="A41" s="28" t="s">
        <v>55</v>
      </c>
      <c r="B41" s="16">
        <f t="shared" si="13"/>
        <v>1781</v>
      </c>
      <c r="C41" s="16">
        <f t="shared" si="14"/>
        <v>122</v>
      </c>
      <c r="D41" s="16">
        <f t="shared" si="15"/>
        <v>966</v>
      </c>
      <c r="E41" s="16">
        <f t="shared" si="16"/>
        <v>693</v>
      </c>
      <c r="F41" s="16">
        <v>1091</v>
      </c>
      <c r="G41" s="16">
        <v>52</v>
      </c>
      <c r="H41" s="16">
        <v>571</v>
      </c>
      <c r="I41" s="16">
        <f t="shared" si="17"/>
        <v>468</v>
      </c>
      <c r="J41" s="16">
        <v>398</v>
      </c>
      <c r="K41" s="16">
        <v>13</v>
      </c>
      <c r="L41" s="16">
        <v>218</v>
      </c>
      <c r="M41" s="16">
        <f t="shared" si="18"/>
        <v>167</v>
      </c>
      <c r="N41" s="16">
        <v>168</v>
      </c>
      <c r="O41" s="16">
        <v>16</v>
      </c>
      <c r="P41" s="16">
        <v>102</v>
      </c>
      <c r="Q41" s="16">
        <f t="shared" si="19"/>
        <v>50</v>
      </c>
      <c r="R41" s="16">
        <v>94</v>
      </c>
      <c r="S41" s="16">
        <v>24</v>
      </c>
      <c r="T41" s="16">
        <v>63</v>
      </c>
      <c r="U41" s="16">
        <f t="shared" si="20"/>
        <v>7</v>
      </c>
      <c r="V41" s="16">
        <v>30</v>
      </c>
      <c r="W41" s="16">
        <v>17</v>
      </c>
      <c r="X41" s="16">
        <v>12</v>
      </c>
      <c r="Y41" s="16">
        <f t="shared" si="21"/>
        <v>1</v>
      </c>
      <c r="Z41" s="16">
        <f t="shared" si="10"/>
        <v>1657</v>
      </c>
      <c r="AA41" s="16">
        <f t="shared" si="11"/>
        <v>81</v>
      </c>
      <c r="AB41" s="16">
        <f t="shared" si="12"/>
        <v>891</v>
      </c>
      <c r="AC41" s="16">
        <f t="shared" si="22"/>
        <v>685</v>
      </c>
    </row>
    <row r="42" spans="1:29" ht="12" customHeight="1" x14ac:dyDescent="0.15">
      <c r="A42" s="29" t="s">
        <v>56</v>
      </c>
      <c r="B42" s="24">
        <f t="shared" si="13"/>
        <v>21436</v>
      </c>
      <c r="C42" s="24">
        <f t="shared" si="14"/>
        <v>1029</v>
      </c>
      <c r="D42" s="24">
        <f t="shared" si="15"/>
        <v>5555</v>
      </c>
      <c r="E42" s="24">
        <f t="shared" si="16"/>
        <v>14852</v>
      </c>
      <c r="F42" s="24">
        <v>14952</v>
      </c>
      <c r="G42" s="24">
        <v>235</v>
      </c>
      <c r="H42" s="24">
        <v>2505</v>
      </c>
      <c r="I42" s="24">
        <f t="shared" si="17"/>
        <v>12212</v>
      </c>
      <c r="J42" s="24">
        <v>3782</v>
      </c>
      <c r="K42" s="24">
        <v>326</v>
      </c>
      <c r="L42" s="24">
        <v>1435</v>
      </c>
      <c r="M42" s="24">
        <f t="shared" si="18"/>
        <v>2021</v>
      </c>
      <c r="N42" s="24">
        <v>1673</v>
      </c>
      <c r="O42" s="24">
        <v>234</v>
      </c>
      <c r="P42" s="24">
        <v>970</v>
      </c>
      <c r="Q42" s="24">
        <f t="shared" si="19"/>
        <v>469</v>
      </c>
      <c r="R42" s="24">
        <v>853</v>
      </c>
      <c r="S42" s="24">
        <v>159</v>
      </c>
      <c r="T42" s="24">
        <v>549</v>
      </c>
      <c r="U42" s="24">
        <f t="shared" si="20"/>
        <v>145</v>
      </c>
      <c r="V42" s="24">
        <v>176</v>
      </c>
      <c r="W42" s="24">
        <v>75</v>
      </c>
      <c r="X42" s="24">
        <v>96</v>
      </c>
      <c r="Y42" s="24">
        <f t="shared" si="21"/>
        <v>5</v>
      </c>
      <c r="Z42" s="24">
        <f t="shared" si="10"/>
        <v>20407</v>
      </c>
      <c r="AA42" s="24">
        <f t="shared" si="11"/>
        <v>795</v>
      </c>
      <c r="AB42" s="24">
        <f t="shared" si="12"/>
        <v>4910</v>
      </c>
      <c r="AC42" s="24">
        <f t="shared" si="22"/>
        <v>14702</v>
      </c>
    </row>
    <row r="43" spans="1:29" ht="12" customHeight="1" x14ac:dyDescent="0.15">
      <c r="A43" s="30" t="s">
        <v>57</v>
      </c>
      <c r="B43" s="27">
        <f t="shared" si="13"/>
        <v>2075</v>
      </c>
      <c r="C43" s="27">
        <f t="shared" si="14"/>
        <v>154</v>
      </c>
      <c r="D43" s="27">
        <f t="shared" si="15"/>
        <v>704</v>
      </c>
      <c r="E43" s="27">
        <f t="shared" si="16"/>
        <v>1217</v>
      </c>
      <c r="F43" s="27">
        <v>948</v>
      </c>
      <c r="G43" s="27">
        <v>79</v>
      </c>
      <c r="H43" s="27">
        <v>237</v>
      </c>
      <c r="I43" s="27">
        <f t="shared" si="17"/>
        <v>632</v>
      </c>
      <c r="J43" s="27">
        <v>369</v>
      </c>
      <c r="K43" s="27">
        <v>11</v>
      </c>
      <c r="L43" s="27">
        <v>98</v>
      </c>
      <c r="M43" s="27">
        <f t="shared" si="18"/>
        <v>260</v>
      </c>
      <c r="N43" s="27">
        <v>283</v>
      </c>
      <c r="O43" s="27">
        <v>0</v>
      </c>
      <c r="P43" s="27">
        <v>97</v>
      </c>
      <c r="Q43" s="27">
        <f t="shared" si="19"/>
        <v>186</v>
      </c>
      <c r="R43" s="27">
        <v>374</v>
      </c>
      <c r="S43" s="27">
        <v>29</v>
      </c>
      <c r="T43" s="27">
        <v>215</v>
      </c>
      <c r="U43" s="27">
        <f t="shared" si="20"/>
        <v>130</v>
      </c>
      <c r="V43" s="27">
        <v>101</v>
      </c>
      <c r="W43" s="27">
        <v>35</v>
      </c>
      <c r="X43" s="27">
        <v>57</v>
      </c>
      <c r="Y43" s="27">
        <f t="shared" si="21"/>
        <v>9</v>
      </c>
      <c r="Z43" s="27">
        <f t="shared" si="10"/>
        <v>1600</v>
      </c>
      <c r="AA43" s="27">
        <f t="shared" si="11"/>
        <v>90</v>
      </c>
      <c r="AB43" s="27">
        <f t="shared" si="12"/>
        <v>432</v>
      </c>
      <c r="AC43" s="27">
        <f t="shared" si="22"/>
        <v>1078</v>
      </c>
    </row>
    <row r="44" spans="1:29" ht="12" customHeight="1" x14ac:dyDescent="0.15">
      <c r="A44" s="28" t="s">
        <v>58</v>
      </c>
      <c r="B44" s="16">
        <f t="shared" si="13"/>
        <v>518</v>
      </c>
      <c r="C44" s="16">
        <f t="shared" si="14"/>
        <v>58</v>
      </c>
      <c r="D44" s="16">
        <f t="shared" si="15"/>
        <v>251</v>
      </c>
      <c r="E44" s="16">
        <f t="shared" si="16"/>
        <v>209</v>
      </c>
      <c r="F44" s="16">
        <v>108</v>
      </c>
      <c r="G44" s="16">
        <v>0</v>
      </c>
      <c r="H44" s="16">
        <v>30</v>
      </c>
      <c r="I44" s="16">
        <f t="shared" si="17"/>
        <v>78</v>
      </c>
      <c r="J44" s="16">
        <v>92</v>
      </c>
      <c r="K44" s="16">
        <v>9</v>
      </c>
      <c r="L44" s="16">
        <v>30</v>
      </c>
      <c r="M44" s="16">
        <f t="shared" si="18"/>
        <v>53</v>
      </c>
      <c r="N44" s="16">
        <v>95</v>
      </c>
      <c r="O44" s="16">
        <v>10</v>
      </c>
      <c r="P44" s="16">
        <v>40</v>
      </c>
      <c r="Q44" s="16">
        <f t="shared" si="19"/>
        <v>45</v>
      </c>
      <c r="R44" s="16">
        <v>183</v>
      </c>
      <c r="S44" s="16">
        <v>33</v>
      </c>
      <c r="T44" s="16">
        <v>118</v>
      </c>
      <c r="U44" s="16">
        <f t="shared" si="20"/>
        <v>32</v>
      </c>
      <c r="V44" s="16">
        <v>40</v>
      </c>
      <c r="W44" s="16">
        <v>6</v>
      </c>
      <c r="X44" s="16">
        <v>33</v>
      </c>
      <c r="Y44" s="16">
        <f t="shared" si="21"/>
        <v>1</v>
      </c>
      <c r="Z44" s="16">
        <f t="shared" si="10"/>
        <v>295</v>
      </c>
      <c r="AA44" s="16">
        <f t="shared" si="11"/>
        <v>19</v>
      </c>
      <c r="AB44" s="16">
        <f t="shared" si="12"/>
        <v>100</v>
      </c>
      <c r="AC44" s="16">
        <f t="shared" si="22"/>
        <v>176</v>
      </c>
    </row>
    <row r="45" spans="1:29" ht="12" customHeight="1" x14ac:dyDescent="0.15">
      <c r="A45" s="28" t="s">
        <v>59</v>
      </c>
      <c r="B45" s="16">
        <f t="shared" si="13"/>
        <v>40385</v>
      </c>
      <c r="C45" s="16">
        <f t="shared" si="14"/>
        <v>2315</v>
      </c>
      <c r="D45" s="16">
        <f t="shared" si="15"/>
        <v>14722</v>
      </c>
      <c r="E45" s="16">
        <f t="shared" si="16"/>
        <v>23348</v>
      </c>
      <c r="F45" s="16">
        <v>23324</v>
      </c>
      <c r="G45" s="16">
        <v>1047</v>
      </c>
      <c r="H45" s="16">
        <v>6496</v>
      </c>
      <c r="I45" s="16">
        <f t="shared" si="17"/>
        <v>15781</v>
      </c>
      <c r="J45" s="16">
        <v>8664</v>
      </c>
      <c r="K45" s="16">
        <v>292</v>
      </c>
      <c r="L45" s="16">
        <v>3131</v>
      </c>
      <c r="M45" s="16">
        <f t="shared" si="18"/>
        <v>5241</v>
      </c>
      <c r="N45" s="16">
        <v>4447</v>
      </c>
      <c r="O45" s="16">
        <v>372</v>
      </c>
      <c r="P45" s="16">
        <v>2773</v>
      </c>
      <c r="Q45" s="16">
        <f t="shared" si="19"/>
        <v>1302</v>
      </c>
      <c r="R45" s="16">
        <v>3515</v>
      </c>
      <c r="S45" s="16">
        <v>455</v>
      </c>
      <c r="T45" s="16">
        <v>2054</v>
      </c>
      <c r="U45" s="16">
        <f t="shared" si="20"/>
        <v>1006</v>
      </c>
      <c r="V45" s="16">
        <v>435</v>
      </c>
      <c r="W45" s="16">
        <v>149</v>
      </c>
      <c r="X45" s="16">
        <v>268</v>
      </c>
      <c r="Y45" s="16">
        <f t="shared" si="21"/>
        <v>18</v>
      </c>
      <c r="Z45" s="16">
        <f t="shared" si="10"/>
        <v>36435</v>
      </c>
      <c r="AA45" s="16">
        <f t="shared" si="11"/>
        <v>1711</v>
      </c>
      <c r="AB45" s="16">
        <f t="shared" si="12"/>
        <v>12400</v>
      </c>
      <c r="AC45" s="16">
        <f t="shared" si="22"/>
        <v>22324</v>
      </c>
    </row>
    <row r="46" spans="1:29" ht="12" customHeight="1" x14ac:dyDescent="0.15">
      <c r="A46" s="28" t="s">
        <v>60</v>
      </c>
      <c r="B46" s="16">
        <f t="shared" si="13"/>
        <v>28513</v>
      </c>
      <c r="C46" s="16">
        <f t="shared" si="14"/>
        <v>1045</v>
      </c>
      <c r="D46" s="16">
        <f t="shared" si="15"/>
        <v>11699</v>
      </c>
      <c r="E46" s="16">
        <f t="shared" si="16"/>
        <v>15769</v>
      </c>
      <c r="F46" s="16">
        <v>18862</v>
      </c>
      <c r="G46" s="16">
        <v>217</v>
      </c>
      <c r="H46" s="16">
        <v>7430</v>
      </c>
      <c r="I46" s="16">
        <f t="shared" si="17"/>
        <v>11215</v>
      </c>
      <c r="J46" s="16">
        <v>7181</v>
      </c>
      <c r="K46" s="16">
        <v>496</v>
      </c>
      <c r="L46" s="16">
        <v>2858</v>
      </c>
      <c r="M46" s="16">
        <f t="shared" si="18"/>
        <v>3827</v>
      </c>
      <c r="N46" s="16">
        <v>1825</v>
      </c>
      <c r="O46" s="16">
        <v>124</v>
      </c>
      <c r="P46" s="16">
        <v>1037</v>
      </c>
      <c r="Q46" s="16">
        <f t="shared" si="19"/>
        <v>664</v>
      </c>
      <c r="R46" s="16">
        <v>536</v>
      </c>
      <c r="S46" s="16">
        <v>159</v>
      </c>
      <c r="T46" s="16">
        <v>316</v>
      </c>
      <c r="U46" s="16">
        <f t="shared" si="20"/>
        <v>61</v>
      </c>
      <c r="V46" s="16">
        <v>109</v>
      </c>
      <c r="W46" s="16">
        <v>49</v>
      </c>
      <c r="X46" s="16">
        <v>58</v>
      </c>
      <c r="Y46" s="16">
        <f t="shared" si="21"/>
        <v>2</v>
      </c>
      <c r="Z46" s="16">
        <f t="shared" si="10"/>
        <v>27868</v>
      </c>
      <c r="AA46" s="16">
        <f t="shared" si="11"/>
        <v>837</v>
      </c>
      <c r="AB46" s="16">
        <f t="shared" si="12"/>
        <v>11325</v>
      </c>
      <c r="AC46" s="16">
        <f t="shared" si="22"/>
        <v>15706</v>
      </c>
    </row>
    <row r="47" spans="1:29" ht="12" customHeight="1" x14ac:dyDescent="0.15">
      <c r="A47" s="28" t="s">
        <v>61</v>
      </c>
      <c r="B47" s="16">
        <f t="shared" si="13"/>
        <v>2061</v>
      </c>
      <c r="C47" s="16">
        <f t="shared" si="14"/>
        <v>39</v>
      </c>
      <c r="D47" s="16">
        <f t="shared" si="15"/>
        <v>894</v>
      </c>
      <c r="E47" s="16">
        <f t="shared" si="16"/>
        <v>1128</v>
      </c>
      <c r="F47" s="16">
        <v>1151</v>
      </c>
      <c r="G47" s="16">
        <v>0</v>
      </c>
      <c r="H47" s="16">
        <v>419</v>
      </c>
      <c r="I47" s="16">
        <f t="shared" si="17"/>
        <v>732</v>
      </c>
      <c r="J47" s="16">
        <v>542</v>
      </c>
      <c r="K47" s="16">
        <v>17</v>
      </c>
      <c r="L47" s="16">
        <v>254</v>
      </c>
      <c r="M47" s="16">
        <f t="shared" si="18"/>
        <v>271</v>
      </c>
      <c r="N47" s="16">
        <v>207</v>
      </c>
      <c r="O47" s="16">
        <v>7</v>
      </c>
      <c r="P47" s="16">
        <v>114</v>
      </c>
      <c r="Q47" s="16">
        <f t="shared" si="19"/>
        <v>86</v>
      </c>
      <c r="R47" s="16">
        <v>132</v>
      </c>
      <c r="S47" s="16">
        <v>7</v>
      </c>
      <c r="T47" s="16">
        <v>89</v>
      </c>
      <c r="U47" s="16">
        <f t="shared" si="20"/>
        <v>36</v>
      </c>
      <c r="V47" s="16">
        <v>29</v>
      </c>
      <c r="W47" s="16">
        <v>8</v>
      </c>
      <c r="X47" s="16">
        <v>18</v>
      </c>
      <c r="Y47" s="16">
        <f t="shared" si="21"/>
        <v>3</v>
      </c>
      <c r="Z47" s="16">
        <f t="shared" si="10"/>
        <v>1900</v>
      </c>
      <c r="AA47" s="16">
        <f t="shared" si="11"/>
        <v>24</v>
      </c>
      <c r="AB47" s="16">
        <f t="shared" si="12"/>
        <v>787</v>
      </c>
      <c r="AC47" s="16">
        <f t="shared" si="22"/>
        <v>1089</v>
      </c>
    </row>
    <row r="48" spans="1:29" ht="12" customHeight="1" x14ac:dyDescent="0.15">
      <c r="A48" s="28" t="s">
        <v>62</v>
      </c>
      <c r="B48" s="16">
        <f t="shared" si="13"/>
        <v>6128</v>
      </c>
      <c r="C48" s="16">
        <f t="shared" si="14"/>
        <v>580</v>
      </c>
      <c r="D48" s="16">
        <f t="shared" si="15"/>
        <v>2081</v>
      </c>
      <c r="E48" s="16">
        <f t="shared" si="16"/>
        <v>3467</v>
      </c>
      <c r="F48" s="16">
        <v>3427</v>
      </c>
      <c r="G48" s="16">
        <v>214</v>
      </c>
      <c r="H48" s="16">
        <v>1071</v>
      </c>
      <c r="I48" s="16">
        <f t="shared" si="17"/>
        <v>2142</v>
      </c>
      <c r="J48" s="16">
        <v>1393</v>
      </c>
      <c r="K48" s="16">
        <v>147</v>
      </c>
      <c r="L48" s="16">
        <v>293</v>
      </c>
      <c r="M48" s="16">
        <f t="shared" si="18"/>
        <v>953</v>
      </c>
      <c r="N48" s="16">
        <v>715</v>
      </c>
      <c r="O48" s="16">
        <v>69</v>
      </c>
      <c r="P48" s="16">
        <v>369</v>
      </c>
      <c r="Q48" s="16">
        <f t="shared" si="19"/>
        <v>277</v>
      </c>
      <c r="R48" s="16">
        <v>488</v>
      </c>
      <c r="S48" s="16">
        <v>111</v>
      </c>
      <c r="T48" s="16">
        <v>285</v>
      </c>
      <c r="U48" s="16">
        <f t="shared" si="20"/>
        <v>92</v>
      </c>
      <c r="V48" s="16">
        <v>105</v>
      </c>
      <c r="W48" s="16">
        <v>39</v>
      </c>
      <c r="X48" s="16">
        <v>63</v>
      </c>
      <c r="Y48" s="16">
        <f t="shared" si="21"/>
        <v>3</v>
      </c>
      <c r="Z48" s="16">
        <f t="shared" si="10"/>
        <v>5535</v>
      </c>
      <c r="AA48" s="16">
        <f t="shared" si="11"/>
        <v>430</v>
      </c>
      <c r="AB48" s="16">
        <f t="shared" si="12"/>
        <v>1733</v>
      </c>
      <c r="AC48" s="16">
        <f t="shared" si="22"/>
        <v>3372</v>
      </c>
    </row>
    <row r="49" spans="1:29" ht="12" customHeight="1" x14ac:dyDescent="0.15">
      <c r="A49" s="28" t="s">
        <v>63</v>
      </c>
      <c r="B49" s="16">
        <f t="shared" si="13"/>
        <v>116006</v>
      </c>
      <c r="C49" s="16">
        <f t="shared" si="14"/>
        <v>3904</v>
      </c>
      <c r="D49" s="16">
        <f t="shared" si="15"/>
        <v>31542</v>
      </c>
      <c r="E49" s="16">
        <f t="shared" si="16"/>
        <v>80560</v>
      </c>
      <c r="F49" s="16">
        <v>80261</v>
      </c>
      <c r="G49" s="16">
        <v>1908</v>
      </c>
      <c r="H49" s="16">
        <v>16738</v>
      </c>
      <c r="I49" s="16">
        <f t="shared" si="17"/>
        <v>61615</v>
      </c>
      <c r="J49" s="16">
        <v>23355</v>
      </c>
      <c r="K49" s="16">
        <v>845</v>
      </c>
      <c r="L49" s="16">
        <v>8602</v>
      </c>
      <c r="M49" s="16">
        <f t="shared" si="18"/>
        <v>13908</v>
      </c>
      <c r="N49" s="16">
        <v>8754</v>
      </c>
      <c r="O49" s="16">
        <v>423</v>
      </c>
      <c r="P49" s="16">
        <v>4146</v>
      </c>
      <c r="Q49" s="16">
        <f t="shared" si="19"/>
        <v>4185</v>
      </c>
      <c r="R49" s="16">
        <v>3213</v>
      </c>
      <c r="S49" s="16">
        <v>526</v>
      </c>
      <c r="T49" s="16">
        <v>1853</v>
      </c>
      <c r="U49" s="16">
        <f t="shared" si="20"/>
        <v>834</v>
      </c>
      <c r="V49" s="16">
        <v>423</v>
      </c>
      <c r="W49" s="16">
        <v>202</v>
      </c>
      <c r="X49" s="16">
        <v>203</v>
      </c>
      <c r="Y49" s="16">
        <f t="shared" si="21"/>
        <v>18</v>
      </c>
      <c r="Z49" s="16">
        <f t="shared" si="10"/>
        <v>112370</v>
      </c>
      <c r="AA49" s="16">
        <f t="shared" si="11"/>
        <v>3176</v>
      </c>
      <c r="AB49" s="16">
        <f t="shared" si="12"/>
        <v>29486</v>
      </c>
      <c r="AC49" s="16">
        <f t="shared" si="22"/>
        <v>79708</v>
      </c>
    </row>
    <row r="50" spans="1:29" ht="12" customHeight="1" x14ac:dyDescent="0.15">
      <c r="A50" s="28" t="s">
        <v>64</v>
      </c>
      <c r="B50" s="16">
        <f t="shared" si="13"/>
        <v>84794</v>
      </c>
      <c r="C50" s="16">
        <f t="shared" si="14"/>
        <v>2837</v>
      </c>
      <c r="D50" s="16">
        <f t="shared" si="15"/>
        <v>19046</v>
      </c>
      <c r="E50" s="16">
        <f t="shared" si="16"/>
        <v>62911</v>
      </c>
      <c r="F50" s="16">
        <v>66328</v>
      </c>
      <c r="G50" s="16">
        <v>1292</v>
      </c>
      <c r="H50" s="16">
        <v>11416</v>
      </c>
      <c r="I50" s="16">
        <f t="shared" si="17"/>
        <v>53620</v>
      </c>
      <c r="J50" s="16">
        <v>12597</v>
      </c>
      <c r="K50" s="16">
        <v>786</v>
      </c>
      <c r="L50" s="16">
        <v>4368</v>
      </c>
      <c r="M50" s="16">
        <f t="shared" si="18"/>
        <v>7443</v>
      </c>
      <c r="N50" s="16">
        <v>4368</v>
      </c>
      <c r="O50" s="16">
        <v>387</v>
      </c>
      <c r="P50" s="16">
        <v>2447</v>
      </c>
      <c r="Q50" s="16">
        <f t="shared" si="19"/>
        <v>1534</v>
      </c>
      <c r="R50" s="16">
        <v>1327</v>
      </c>
      <c r="S50" s="16">
        <v>304</v>
      </c>
      <c r="T50" s="16">
        <v>716</v>
      </c>
      <c r="U50" s="16">
        <f t="shared" si="20"/>
        <v>307</v>
      </c>
      <c r="V50" s="16">
        <v>174</v>
      </c>
      <c r="W50" s="16">
        <v>68</v>
      </c>
      <c r="X50" s="16">
        <v>99</v>
      </c>
      <c r="Y50" s="16">
        <f t="shared" si="21"/>
        <v>7</v>
      </c>
      <c r="Z50" s="16">
        <f t="shared" si="10"/>
        <v>83293</v>
      </c>
      <c r="AA50" s="16">
        <f t="shared" si="11"/>
        <v>2465</v>
      </c>
      <c r="AB50" s="16">
        <f t="shared" si="12"/>
        <v>18231</v>
      </c>
      <c r="AC50" s="16">
        <f t="shared" si="22"/>
        <v>62597</v>
      </c>
    </row>
    <row r="51" spans="1:29" ht="12" customHeight="1" x14ac:dyDescent="0.15">
      <c r="A51" s="28" t="s">
        <v>65</v>
      </c>
      <c r="B51" s="16">
        <f t="shared" si="13"/>
        <v>112213</v>
      </c>
      <c r="C51" s="16">
        <f t="shared" si="14"/>
        <v>1189</v>
      </c>
      <c r="D51" s="16">
        <f t="shared" si="15"/>
        <v>19780</v>
      </c>
      <c r="E51" s="16">
        <f t="shared" si="16"/>
        <v>91244</v>
      </c>
      <c r="F51" s="16">
        <v>81210</v>
      </c>
      <c r="G51" s="16">
        <v>782</v>
      </c>
      <c r="H51" s="16">
        <v>9136</v>
      </c>
      <c r="I51" s="16">
        <f t="shared" si="17"/>
        <v>71292</v>
      </c>
      <c r="J51" s="16">
        <v>18543</v>
      </c>
      <c r="K51" s="16">
        <v>0</v>
      </c>
      <c r="L51" s="16">
        <v>5425</v>
      </c>
      <c r="M51" s="16">
        <f t="shared" si="18"/>
        <v>13118</v>
      </c>
      <c r="N51" s="16">
        <v>9364</v>
      </c>
      <c r="O51" s="16">
        <v>175</v>
      </c>
      <c r="P51" s="16">
        <v>3507</v>
      </c>
      <c r="Q51" s="16">
        <f t="shared" si="19"/>
        <v>5682</v>
      </c>
      <c r="R51" s="16">
        <v>2797</v>
      </c>
      <c r="S51" s="16">
        <v>163</v>
      </c>
      <c r="T51" s="16">
        <v>1504</v>
      </c>
      <c r="U51" s="16">
        <f t="shared" si="20"/>
        <v>1130</v>
      </c>
      <c r="V51" s="16">
        <v>299</v>
      </c>
      <c r="W51" s="16">
        <v>69</v>
      </c>
      <c r="X51" s="16">
        <v>208</v>
      </c>
      <c r="Y51" s="16">
        <f t="shared" si="21"/>
        <v>22</v>
      </c>
      <c r="Z51" s="16">
        <f t="shared" si="10"/>
        <v>109117</v>
      </c>
      <c r="AA51" s="16">
        <f t="shared" si="11"/>
        <v>957</v>
      </c>
      <c r="AB51" s="16">
        <f t="shared" si="12"/>
        <v>18068</v>
      </c>
      <c r="AC51" s="16">
        <f t="shared" si="22"/>
        <v>90092</v>
      </c>
    </row>
    <row r="52" spans="1:29" ht="12" customHeight="1" x14ac:dyDescent="0.15">
      <c r="A52" s="28" t="s">
        <v>66</v>
      </c>
      <c r="B52" s="16">
        <f t="shared" si="13"/>
        <v>4141</v>
      </c>
      <c r="C52" s="16">
        <f t="shared" si="14"/>
        <v>398</v>
      </c>
      <c r="D52" s="16">
        <f t="shared" si="15"/>
        <v>1373</v>
      </c>
      <c r="E52" s="16">
        <f t="shared" si="16"/>
        <v>2370</v>
      </c>
      <c r="F52" s="16">
        <v>2688</v>
      </c>
      <c r="G52" s="16">
        <v>192</v>
      </c>
      <c r="H52" s="16">
        <v>768</v>
      </c>
      <c r="I52" s="16">
        <f t="shared" si="17"/>
        <v>1728</v>
      </c>
      <c r="J52" s="16">
        <v>887</v>
      </c>
      <c r="K52" s="16">
        <v>51</v>
      </c>
      <c r="L52" s="16">
        <v>380</v>
      </c>
      <c r="M52" s="16">
        <f t="shared" si="18"/>
        <v>456</v>
      </c>
      <c r="N52" s="16">
        <v>337</v>
      </c>
      <c r="O52" s="16">
        <v>48</v>
      </c>
      <c r="P52" s="16">
        <v>132</v>
      </c>
      <c r="Q52" s="16">
        <f t="shared" si="19"/>
        <v>157</v>
      </c>
      <c r="R52" s="16">
        <v>180</v>
      </c>
      <c r="S52" s="16">
        <v>81</v>
      </c>
      <c r="T52" s="16">
        <v>71</v>
      </c>
      <c r="U52" s="16">
        <f t="shared" si="20"/>
        <v>28</v>
      </c>
      <c r="V52" s="16">
        <v>49</v>
      </c>
      <c r="W52" s="16">
        <v>26</v>
      </c>
      <c r="X52" s="16">
        <v>22</v>
      </c>
      <c r="Y52" s="16">
        <f t="shared" si="21"/>
        <v>1</v>
      </c>
      <c r="Z52" s="16">
        <f t="shared" si="10"/>
        <v>3912</v>
      </c>
      <c r="AA52" s="16">
        <f t="shared" si="11"/>
        <v>291</v>
      </c>
      <c r="AB52" s="16">
        <f t="shared" si="12"/>
        <v>1280</v>
      </c>
      <c r="AC52" s="16">
        <f t="shared" si="22"/>
        <v>2341</v>
      </c>
    </row>
    <row r="53" spans="1:29" ht="12" customHeight="1" x14ac:dyDescent="0.15">
      <c r="A53" s="28" t="s">
        <v>67</v>
      </c>
      <c r="B53" s="16">
        <f t="shared" si="13"/>
        <v>1578</v>
      </c>
      <c r="C53" s="16">
        <f t="shared" si="14"/>
        <v>114</v>
      </c>
      <c r="D53" s="16">
        <f t="shared" si="15"/>
        <v>554</v>
      </c>
      <c r="E53" s="16">
        <f t="shared" si="16"/>
        <v>910</v>
      </c>
      <c r="F53" s="16">
        <v>1085</v>
      </c>
      <c r="G53" s="16">
        <v>0</v>
      </c>
      <c r="H53" s="16">
        <v>362</v>
      </c>
      <c r="I53" s="16">
        <f t="shared" si="17"/>
        <v>723</v>
      </c>
      <c r="J53" s="16">
        <v>322</v>
      </c>
      <c r="K53" s="16">
        <v>67</v>
      </c>
      <c r="L53" s="16">
        <v>100</v>
      </c>
      <c r="M53" s="16">
        <f t="shared" si="18"/>
        <v>155</v>
      </c>
      <c r="N53" s="16">
        <v>107</v>
      </c>
      <c r="O53" s="16">
        <v>25</v>
      </c>
      <c r="P53" s="16">
        <v>63</v>
      </c>
      <c r="Q53" s="16">
        <f t="shared" si="19"/>
        <v>19</v>
      </c>
      <c r="R53" s="16">
        <v>55</v>
      </c>
      <c r="S53" s="16">
        <v>16</v>
      </c>
      <c r="T53" s="16">
        <v>27</v>
      </c>
      <c r="U53" s="16">
        <f t="shared" si="20"/>
        <v>12</v>
      </c>
      <c r="V53" s="16">
        <v>9</v>
      </c>
      <c r="W53" s="16">
        <v>6</v>
      </c>
      <c r="X53" s="16">
        <v>2</v>
      </c>
      <c r="Y53" s="16">
        <f t="shared" si="21"/>
        <v>1</v>
      </c>
      <c r="Z53" s="16">
        <f t="shared" si="10"/>
        <v>1514</v>
      </c>
      <c r="AA53" s="16">
        <f t="shared" si="11"/>
        <v>92</v>
      </c>
      <c r="AB53" s="16">
        <f t="shared" si="12"/>
        <v>525</v>
      </c>
      <c r="AC53" s="16">
        <f t="shared" si="22"/>
        <v>897</v>
      </c>
    </row>
    <row r="54" spans="1:29" ht="12" customHeight="1" x14ac:dyDescent="0.15">
      <c r="A54" s="28" t="s">
        <v>68</v>
      </c>
      <c r="B54" s="16">
        <f t="shared" si="13"/>
        <v>7537</v>
      </c>
      <c r="C54" s="16">
        <f t="shared" si="14"/>
        <v>516</v>
      </c>
      <c r="D54" s="16">
        <f t="shared" si="15"/>
        <v>2683</v>
      </c>
      <c r="E54" s="16">
        <f t="shared" si="16"/>
        <v>4338</v>
      </c>
      <c r="F54" s="16">
        <v>4686</v>
      </c>
      <c r="G54" s="16">
        <v>335</v>
      </c>
      <c r="H54" s="16">
        <v>1674</v>
      </c>
      <c r="I54" s="16">
        <f t="shared" si="17"/>
        <v>2677</v>
      </c>
      <c r="J54" s="16">
        <v>1615</v>
      </c>
      <c r="K54" s="16">
        <v>58</v>
      </c>
      <c r="L54" s="16">
        <v>461</v>
      </c>
      <c r="M54" s="16">
        <f t="shared" si="18"/>
        <v>1096</v>
      </c>
      <c r="N54" s="16">
        <v>907</v>
      </c>
      <c r="O54" s="16">
        <v>53</v>
      </c>
      <c r="P54" s="16">
        <v>373</v>
      </c>
      <c r="Q54" s="16">
        <f t="shared" si="19"/>
        <v>481</v>
      </c>
      <c r="R54" s="16">
        <v>309</v>
      </c>
      <c r="S54" s="16">
        <v>65</v>
      </c>
      <c r="T54" s="16">
        <v>162</v>
      </c>
      <c r="U54" s="16">
        <f t="shared" si="20"/>
        <v>82</v>
      </c>
      <c r="V54" s="16">
        <v>20</v>
      </c>
      <c r="W54" s="16">
        <v>5</v>
      </c>
      <c r="X54" s="16">
        <v>13</v>
      </c>
      <c r="Y54" s="16">
        <f t="shared" si="21"/>
        <v>2</v>
      </c>
      <c r="Z54" s="16">
        <f t="shared" si="10"/>
        <v>7208</v>
      </c>
      <c r="AA54" s="16">
        <f t="shared" si="11"/>
        <v>446</v>
      </c>
      <c r="AB54" s="16">
        <f t="shared" si="12"/>
        <v>2508</v>
      </c>
      <c r="AC54" s="16">
        <f t="shared" si="22"/>
        <v>4254</v>
      </c>
    </row>
    <row r="55" spans="1:29" ht="12" customHeight="1" x14ac:dyDescent="0.15">
      <c r="A55" s="28" t="s">
        <v>69</v>
      </c>
      <c r="B55" s="16">
        <f t="shared" si="13"/>
        <v>18467</v>
      </c>
      <c r="C55" s="16">
        <f t="shared" si="14"/>
        <v>952</v>
      </c>
      <c r="D55" s="16">
        <f t="shared" si="15"/>
        <v>7289</v>
      </c>
      <c r="E55" s="16">
        <f t="shared" si="16"/>
        <v>10226</v>
      </c>
      <c r="F55" s="16">
        <v>13934</v>
      </c>
      <c r="G55" s="16">
        <v>619</v>
      </c>
      <c r="H55" s="16">
        <v>4954</v>
      </c>
      <c r="I55" s="16">
        <f t="shared" si="17"/>
        <v>8361</v>
      </c>
      <c r="J55" s="16">
        <v>3190</v>
      </c>
      <c r="K55" s="16">
        <v>228</v>
      </c>
      <c r="L55" s="16">
        <v>1709</v>
      </c>
      <c r="M55" s="16">
        <f t="shared" si="18"/>
        <v>1253</v>
      </c>
      <c r="N55" s="16">
        <v>1103</v>
      </c>
      <c r="O55" s="16">
        <v>67</v>
      </c>
      <c r="P55" s="16">
        <v>501</v>
      </c>
      <c r="Q55" s="16">
        <f t="shared" si="19"/>
        <v>535</v>
      </c>
      <c r="R55" s="16">
        <v>214</v>
      </c>
      <c r="S55" s="16">
        <v>31</v>
      </c>
      <c r="T55" s="16">
        <v>106</v>
      </c>
      <c r="U55" s="16">
        <f t="shared" si="20"/>
        <v>77</v>
      </c>
      <c r="V55" s="16">
        <v>26</v>
      </c>
      <c r="W55" s="16">
        <v>7</v>
      </c>
      <c r="X55" s="16">
        <v>19</v>
      </c>
      <c r="Y55" s="16">
        <f t="shared" si="21"/>
        <v>0</v>
      </c>
      <c r="Z55" s="16">
        <f t="shared" si="10"/>
        <v>18227</v>
      </c>
      <c r="AA55" s="16">
        <f t="shared" si="11"/>
        <v>914</v>
      </c>
      <c r="AB55" s="16">
        <f t="shared" si="12"/>
        <v>7164</v>
      </c>
      <c r="AC55" s="16">
        <f t="shared" si="22"/>
        <v>10149</v>
      </c>
    </row>
    <row r="56" spans="1:29" ht="12" customHeight="1" x14ac:dyDescent="0.15">
      <c r="A56" s="28" t="s">
        <v>70</v>
      </c>
      <c r="B56" s="16">
        <f t="shared" si="13"/>
        <v>18106</v>
      </c>
      <c r="C56" s="16">
        <f t="shared" si="14"/>
        <v>497</v>
      </c>
      <c r="D56" s="16">
        <f t="shared" si="15"/>
        <v>4099</v>
      </c>
      <c r="E56" s="16">
        <f t="shared" si="16"/>
        <v>13510</v>
      </c>
      <c r="F56" s="16">
        <v>13108</v>
      </c>
      <c r="G56" s="16">
        <v>410</v>
      </c>
      <c r="H56" s="16">
        <v>2458</v>
      </c>
      <c r="I56" s="16">
        <f t="shared" si="17"/>
        <v>10240</v>
      </c>
      <c r="J56" s="16">
        <v>3363</v>
      </c>
      <c r="K56" s="16">
        <v>0</v>
      </c>
      <c r="L56" s="16">
        <v>736</v>
      </c>
      <c r="M56" s="16">
        <f t="shared" si="18"/>
        <v>2627</v>
      </c>
      <c r="N56" s="16">
        <v>1269</v>
      </c>
      <c r="O56" s="16">
        <v>34</v>
      </c>
      <c r="P56" s="16">
        <v>686</v>
      </c>
      <c r="Q56" s="16">
        <f t="shared" si="19"/>
        <v>549</v>
      </c>
      <c r="R56" s="16">
        <v>354</v>
      </c>
      <c r="S56" s="16">
        <v>51</v>
      </c>
      <c r="T56" s="16">
        <v>211</v>
      </c>
      <c r="U56" s="16">
        <f t="shared" si="20"/>
        <v>92</v>
      </c>
      <c r="V56" s="16">
        <v>12</v>
      </c>
      <c r="W56" s="16">
        <v>2</v>
      </c>
      <c r="X56" s="16">
        <v>8</v>
      </c>
      <c r="Y56" s="16">
        <f t="shared" si="21"/>
        <v>2</v>
      </c>
      <c r="Z56" s="16">
        <f t="shared" si="10"/>
        <v>17740</v>
      </c>
      <c r="AA56" s="16">
        <f t="shared" si="11"/>
        <v>444</v>
      </c>
      <c r="AB56" s="16">
        <f t="shared" si="12"/>
        <v>3880</v>
      </c>
      <c r="AC56" s="16">
        <f t="shared" si="22"/>
        <v>13416</v>
      </c>
    </row>
    <row r="57" spans="1:29" ht="12" customHeight="1" x14ac:dyDescent="0.15">
      <c r="A57" s="28" t="s">
        <v>71</v>
      </c>
      <c r="B57" s="16">
        <f t="shared" si="13"/>
        <v>10989</v>
      </c>
      <c r="C57" s="16">
        <f t="shared" si="14"/>
        <v>960</v>
      </c>
      <c r="D57" s="16">
        <f t="shared" si="15"/>
        <v>3518</v>
      </c>
      <c r="E57" s="16">
        <f t="shared" si="16"/>
        <v>6511</v>
      </c>
      <c r="F57" s="16">
        <v>6798</v>
      </c>
      <c r="G57" s="16">
        <v>680</v>
      </c>
      <c r="H57" s="16">
        <v>1700</v>
      </c>
      <c r="I57" s="16">
        <f t="shared" si="17"/>
        <v>4418</v>
      </c>
      <c r="J57" s="16">
        <v>2228</v>
      </c>
      <c r="K57" s="16">
        <v>80</v>
      </c>
      <c r="L57" s="16">
        <v>716</v>
      </c>
      <c r="M57" s="16">
        <f t="shared" si="18"/>
        <v>1432</v>
      </c>
      <c r="N57" s="16">
        <v>1309</v>
      </c>
      <c r="O57" s="16">
        <v>94</v>
      </c>
      <c r="P57" s="16">
        <v>748</v>
      </c>
      <c r="Q57" s="16">
        <f t="shared" si="19"/>
        <v>467</v>
      </c>
      <c r="R57" s="16">
        <v>611</v>
      </c>
      <c r="S57" s="16">
        <v>94</v>
      </c>
      <c r="T57" s="16">
        <v>325</v>
      </c>
      <c r="U57" s="16">
        <f t="shared" si="20"/>
        <v>192</v>
      </c>
      <c r="V57" s="16">
        <v>43</v>
      </c>
      <c r="W57" s="16">
        <v>12</v>
      </c>
      <c r="X57" s="16">
        <v>29</v>
      </c>
      <c r="Y57" s="16">
        <f t="shared" si="21"/>
        <v>2</v>
      </c>
      <c r="Z57" s="16">
        <f t="shared" si="10"/>
        <v>10335</v>
      </c>
      <c r="AA57" s="16">
        <f t="shared" si="11"/>
        <v>854</v>
      </c>
      <c r="AB57" s="16">
        <f t="shared" si="12"/>
        <v>3164</v>
      </c>
      <c r="AC57" s="16">
        <f t="shared" si="22"/>
        <v>6317</v>
      </c>
    </row>
    <row r="58" spans="1:29" ht="12" customHeight="1" x14ac:dyDescent="0.15">
      <c r="A58" s="28" t="s">
        <v>72</v>
      </c>
      <c r="B58" s="16">
        <f t="shared" si="13"/>
        <v>10037</v>
      </c>
      <c r="C58" s="16">
        <f t="shared" si="14"/>
        <v>151</v>
      </c>
      <c r="D58" s="16">
        <f t="shared" si="15"/>
        <v>2912</v>
      </c>
      <c r="E58" s="16">
        <f t="shared" si="16"/>
        <v>6974</v>
      </c>
      <c r="F58" s="16">
        <v>7624</v>
      </c>
      <c r="G58" s="16">
        <v>0</v>
      </c>
      <c r="H58" s="16">
        <v>1906</v>
      </c>
      <c r="I58" s="16">
        <f t="shared" si="17"/>
        <v>5718</v>
      </c>
      <c r="J58" s="16">
        <v>1496</v>
      </c>
      <c r="K58" s="16">
        <v>65</v>
      </c>
      <c r="L58" s="16">
        <v>585</v>
      </c>
      <c r="M58" s="16">
        <f t="shared" si="18"/>
        <v>846</v>
      </c>
      <c r="N58" s="16">
        <v>600</v>
      </c>
      <c r="O58" s="16">
        <v>52</v>
      </c>
      <c r="P58" s="16">
        <v>209</v>
      </c>
      <c r="Q58" s="16">
        <f t="shared" si="19"/>
        <v>339</v>
      </c>
      <c r="R58" s="16">
        <v>294</v>
      </c>
      <c r="S58" s="16">
        <v>27</v>
      </c>
      <c r="T58" s="16">
        <v>200</v>
      </c>
      <c r="U58" s="16">
        <f t="shared" si="20"/>
        <v>67</v>
      </c>
      <c r="V58" s="16">
        <v>23</v>
      </c>
      <c r="W58" s="16">
        <v>7</v>
      </c>
      <c r="X58" s="16">
        <v>12</v>
      </c>
      <c r="Y58" s="16">
        <f t="shared" si="21"/>
        <v>4</v>
      </c>
      <c r="Z58" s="16">
        <f t="shared" si="10"/>
        <v>9720</v>
      </c>
      <c r="AA58" s="16">
        <f t="shared" si="11"/>
        <v>117</v>
      </c>
      <c r="AB58" s="16">
        <f t="shared" si="12"/>
        <v>2700</v>
      </c>
      <c r="AC58" s="16">
        <f t="shared" si="22"/>
        <v>6903</v>
      </c>
    </row>
    <row r="59" spans="1:29" ht="12" customHeight="1" x14ac:dyDescent="0.15">
      <c r="A59" s="28" t="s">
        <v>73</v>
      </c>
      <c r="B59" s="16">
        <f t="shared" si="13"/>
        <v>3225</v>
      </c>
      <c r="C59" s="16">
        <f t="shared" si="14"/>
        <v>125</v>
      </c>
      <c r="D59" s="16">
        <f t="shared" si="15"/>
        <v>1162</v>
      </c>
      <c r="E59" s="16">
        <f t="shared" si="16"/>
        <v>1938</v>
      </c>
      <c r="F59" s="16">
        <v>1248</v>
      </c>
      <c r="G59" s="16">
        <v>0</v>
      </c>
      <c r="H59" s="16">
        <v>338</v>
      </c>
      <c r="I59" s="16">
        <f t="shared" si="17"/>
        <v>910</v>
      </c>
      <c r="J59" s="16">
        <v>575</v>
      </c>
      <c r="K59" s="16">
        <v>0</v>
      </c>
      <c r="L59" s="16">
        <v>140</v>
      </c>
      <c r="M59" s="16">
        <f t="shared" si="18"/>
        <v>435</v>
      </c>
      <c r="N59" s="16">
        <v>491</v>
      </c>
      <c r="O59" s="16">
        <v>20</v>
      </c>
      <c r="P59" s="16">
        <v>190</v>
      </c>
      <c r="Q59" s="16">
        <f t="shared" si="19"/>
        <v>281</v>
      </c>
      <c r="R59" s="16">
        <v>493</v>
      </c>
      <c r="S59" s="16">
        <v>27</v>
      </c>
      <c r="T59" s="16">
        <v>223</v>
      </c>
      <c r="U59" s="16">
        <f t="shared" si="20"/>
        <v>243</v>
      </c>
      <c r="V59" s="16">
        <v>418</v>
      </c>
      <c r="W59" s="16">
        <v>78</v>
      </c>
      <c r="X59" s="16">
        <v>271</v>
      </c>
      <c r="Y59" s="16">
        <f t="shared" si="21"/>
        <v>69</v>
      </c>
      <c r="Z59" s="16">
        <f t="shared" si="10"/>
        <v>2314</v>
      </c>
      <c r="AA59" s="16">
        <f t="shared" si="11"/>
        <v>20</v>
      </c>
      <c r="AB59" s="16">
        <f t="shared" si="12"/>
        <v>668</v>
      </c>
      <c r="AC59" s="16">
        <f t="shared" si="22"/>
        <v>1626</v>
      </c>
    </row>
    <row r="60" spans="1:29" ht="12" customHeight="1" x14ac:dyDescent="0.15">
      <c r="A60" s="28" t="s">
        <v>74</v>
      </c>
      <c r="B60" s="16">
        <f t="shared" si="13"/>
        <v>56241</v>
      </c>
      <c r="C60" s="16">
        <f t="shared" si="14"/>
        <v>1916</v>
      </c>
      <c r="D60" s="16">
        <f t="shared" si="15"/>
        <v>11693</v>
      </c>
      <c r="E60" s="16">
        <f t="shared" si="16"/>
        <v>42632</v>
      </c>
      <c r="F60" s="16">
        <v>40478</v>
      </c>
      <c r="G60" s="16">
        <v>1160</v>
      </c>
      <c r="H60" s="16">
        <v>6045</v>
      </c>
      <c r="I60" s="16">
        <f t="shared" si="17"/>
        <v>33273</v>
      </c>
      <c r="J60" s="16">
        <v>10182</v>
      </c>
      <c r="K60" s="16">
        <v>527</v>
      </c>
      <c r="L60" s="16">
        <v>2731</v>
      </c>
      <c r="M60" s="16">
        <f t="shared" si="18"/>
        <v>6924</v>
      </c>
      <c r="N60" s="16">
        <v>3994</v>
      </c>
      <c r="O60" s="16">
        <v>74</v>
      </c>
      <c r="P60" s="16">
        <v>2111</v>
      </c>
      <c r="Q60" s="16">
        <f t="shared" si="19"/>
        <v>1809</v>
      </c>
      <c r="R60" s="16">
        <v>1509</v>
      </c>
      <c r="S60" s="16">
        <v>132</v>
      </c>
      <c r="T60" s="16">
        <v>760</v>
      </c>
      <c r="U60" s="16">
        <f t="shared" si="20"/>
        <v>617</v>
      </c>
      <c r="V60" s="16">
        <v>78</v>
      </c>
      <c r="W60" s="16">
        <v>23</v>
      </c>
      <c r="X60" s="16">
        <v>46</v>
      </c>
      <c r="Y60" s="16">
        <f t="shared" si="21"/>
        <v>9</v>
      </c>
      <c r="Z60" s="16">
        <f t="shared" si="10"/>
        <v>54654</v>
      </c>
      <c r="AA60" s="16">
        <f t="shared" si="11"/>
        <v>1761</v>
      </c>
      <c r="AB60" s="16">
        <f t="shared" si="12"/>
        <v>10887</v>
      </c>
      <c r="AC60" s="16">
        <f t="shared" si="22"/>
        <v>42006</v>
      </c>
    </row>
    <row r="61" spans="1:29" ht="12" customHeight="1" x14ac:dyDescent="0.15">
      <c r="A61" s="28" t="s">
        <v>75</v>
      </c>
      <c r="B61" s="16">
        <f t="shared" si="13"/>
        <v>5125</v>
      </c>
      <c r="C61" s="16">
        <f t="shared" si="14"/>
        <v>75</v>
      </c>
      <c r="D61" s="16">
        <f t="shared" si="15"/>
        <v>1483</v>
      </c>
      <c r="E61" s="16">
        <f t="shared" si="16"/>
        <v>3567</v>
      </c>
      <c r="F61" s="16">
        <v>3517</v>
      </c>
      <c r="G61" s="16">
        <v>0</v>
      </c>
      <c r="H61" s="16">
        <v>821</v>
      </c>
      <c r="I61" s="16">
        <f t="shared" si="17"/>
        <v>2696</v>
      </c>
      <c r="J61" s="16">
        <v>1029</v>
      </c>
      <c r="K61" s="16">
        <v>41</v>
      </c>
      <c r="L61" s="16">
        <v>329</v>
      </c>
      <c r="M61" s="16">
        <f t="shared" si="18"/>
        <v>659</v>
      </c>
      <c r="N61" s="16">
        <v>424</v>
      </c>
      <c r="O61" s="16">
        <v>16</v>
      </c>
      <c r="P61" s="16">
        <v>228</v>
      </c>
      <c r="Q61" s="16">
        <f t="shared" si="19"/>
        <v>180</v>
      </c>
      <c r="R61" s="16">
        <v>142</v>
      </c>
      <c r="S61" s="16">
        <v>13</v>
      </c>
      <c r="T61" s="16">
        <v>97</v>
      </c>
      <c r="U61" s="16">
        <f t="shared" si="20"/>
        <v>32</v>
      </c>
      <c r="V61" s="16">
        <v>13</v>
      </c>
      <c r="W61" s="16">
        <v>5</v>
      </c>
      <c r="X61" s="16">
        <v>8</v>
      </c>
      <c r="Y61" s="16">
        <f t="shared" si="21"/>
        <v>0</v>
      </c>
      <c r="Z61" s="16">
        <f t="shared" si="10"/>
        <v>4970</v>
      </c>
      <c r="AA61" s="16">
        <f t="shared" si="11"/>
        <v>57</v>
      </c>
      <c r="AB61" s="16">
        <f t="shared" si="12"/>
        <v>1378</v>
      </c>
      <c r="AC61" s="16">
        <f t="shared" si="22"/>
        <v>3535</v>
      </c>
    </row>
    <row r="62" spans="1:29" ht="12" customHeight="1" x14ac:dyDescent="0.15">
      <c r="A62" s="28" t="s">
        <v>76</v>
      </c>
      <c r="B62" s="16">
        <f t="shared" si="13"/>
        <v>8800</v>
      </c>
      <c r="C62" s="16">
        <f t="shared" si="14"/>
        <v>803</v>
      </c>
      <c r="D62" s="16">
        <f t="shared" si="15"/>
        <v>2348</v>
      </c>
      <c r="E62" s="16">
        <f t="shared" si="16"/>
        <v>5649</v>
      </c>
      <c r="F62" s="16">
        <v>6058</v>
      </c>
      <c r="G62" s="16">
        <v>586</v>
      </c>
      <c r="H62" s="16">
        <v>1368</v>
      </c>
      <c r="I62" s="16">
        <f t="shared" si="17"/>
        <v>4104</v>
      </c>
      <c r="J62" s="16">
        <v>1597</v>
      </c>
      <c r="K62" s="16">
        <v>0</v>
      </c>
      <c r="L62" s="16">
        <v>467</v>
      </c>
      <c r="M62" s="16">
        <f t="shared" si="18"/>
        <v>1130</v>
      </c>
      <c r="N62" s="16">
        <v>804</v>
      </c>
      <c r="O62" s="16">
        <v>168</v>
      </c>
      <c r="P62" s="16">
        <v>369</v>
      </c>
      <c r="Q62" s="16">
        <f t="shared" si="19"/>
        <v>267</v>
      </c>
      <c r="R62" s="16">
        <v>326</v>
      </c>
      <c r="S62" s="16">
        <v>43</v>
      </c>
      <c r="T62" s="16">
        <v>136</v>
      </c>
      <c r="U62" s="16">
        <f t="shared" si="20"/>
        <v>147</v>
      </c>
      <c r="V62" s="16">
        <v>15</v>
      </c>
      <c r="W62" s="16">
        <v>6</v>
      </c>
      <c r="X62" s="16">
        <v>8</v>
      </c>
      <c r="Y62" s="16">
        <f t="shared" si="21"/>
        <v>1</v>
      </c>
      <c r="Z62" s="16">
        <f t="shared" si="10"/>
        <v>8459</v>
      </c>
      <c r="AA62" s="16">
        <f t="shared" si="11"/>
        <v>754</v>
      </c>
      <c r="AB62" s="16">
        <f t="shared" si="12"/>
        <v>2204</v>
      </c>
      <c r="AC62" s="16">
        <f t="shared" si="22"/>
        <v>5501</v>
      </c>
    </row>
    <row r="63" spans="1:29" ht="12" customHeight="1" x14ac:dyDescent="0.15">
      <c r="A63" s="28" t="s">
        <v>77</v>
      </c>
      <c r="B63" s="16">
        <f t="shared" si="13"/>
        <v>10564</v>
      </c>
      <c r="C63" s="16">
        <f t="shared" si="14"/>
        <v>426</v>
      </c>
      <c r="D63" s="16">
        <f t="shared" si="15"/>
        <v>2376</v>
      </c>
      <c r="E63" s="16">
        <f t="shared" si="16"/>
        <v>7762</v>
      </c>
      <c r="F63" s="16">
        <v>4395</v>
      </c>
      <c r="G63" s="16">
        <v>0</v>
      </c>
      <c r="H63" s="16">
        <v>628</v>
      </c>
      <c r="I63" s="16">
        <f t="shared" si="17"/>
        <v>3767</v>
      </c>
      <c r="J63" s="16">
        <v>5212</v>
      </c>
      <c r="K63" s="16">
        <v>329</v>
      </c>
      <c r="L63" s="16">
        <v>1299</v>
      </c>
      <c r="M63" s="16">
        <f t="shared" si="18"/>
        <v>3584</v>
      </c>
      <c r="N63" s="16">
        <v>767</v>
      </c>
      <c r="O63" s="16">
        <v>82</v>
      </c>
      <c r="P63" s="16">
        <v>329</v>
      </c>
      <c r="Q63" s="16">
        <f t="shared" si="19"/>
        <v>356</v>
      </c>
      <c r="R63" s="16">
        <v>184</v>
      </c>
      <c r="S63" s="16">
        <v>15</v>
      </c>
      <c r="T63" s="16">
        <v>114</v>
      </c>
      <c r="U63" s="16">
        <f t="shared" si="20"/>
        <v>55</v>
      </c>
      <c r="V63" s="16">
        <v>6</v>
      </c>
      <c r="W63" s="16">
        <v>0</v>
      </c>
      <c r="X63" s="16">
        <v>6</v>
      </c>
      <c r="Y63" s="16">
        <f t="shared" si="21"/>
        <v>0</v>
      </c>
      <c r="Z63" s="16">
        <f t="shared" si="10"/>
        <v>10374</v>
      </c>
      <c r="AA63" s="16">
        <f t="shared" si="11"/>
        <v>411</v>
      </c>
      <c r="AB63" s="16">
        <f t="shared" si="12"/>
        <v>2256</v>
      </c>
      <c r="AC63" s="16">
        <f t="shared" si="22"/>
        <v>7707</v>
      </c>
    </row>
    <row r="64" spans="1:29" ht="12" customHeight="1" x14ac:dyDescent="0.15">
      <c r="A64" s="31" t="s">
        <v>78</v>
      </c>
      <c r="B64" s="24">
        <f t="shared" si="13"/>
        <v>42775</v>
      </c>
      <c r="C64" s="24">
        <f t="shared" si="14"/>
        <v>2174</v>
      </c>
      <c r="D64" s="24">
        <f t="shared" si="15"/>
        <v>13429</v>
      </c>
      <c r="E64" s="24">
        <f t="shared" si="16"/>
        <v>27172</v>
      </c>
      <c r="F64" s="24">
        <v>30748</v>
      </c>
      <c r="G64" s="24">
        <v>865</v>
      </c>
      <c r="H64" s="24">
        <v>8511</v>
      </c>
      <c r="I64" s="24">
        <f t="shared" si="17"/>
        <v>21372</v>
      </c>
      <c r="J64" s="24">
        <v>7772</v>
      </c>
      <c r="K64" s="24">
        <v>690</v>
      </c>
      <c r="L64" s="24">
        <v>2865</v>
      </c>
      <c r="M64" s="24">
        <f t="shared" si="18"/>
        <v>4217</v>
      </c>
      <c r="N64" s="24">
        <v>2605</v>
      </c>
      <c r="O64" s="24">
        <v>338</v>
      </c>
      <c r="P64" s="24">
        <v>1116</v>
      </c>
      <c r="Q64" s="24">
        <f t="shared" si="19"/>
        <v>1151</v>
      </c>
      <c r="R64" s="24">
        <v>1499</v>
      </c>
      <c r="S64" s="24">
        <v>228</v>
      </c>
      <c r="T64" s="24">
        <v>845</v>
      </c>
      <c r="U64" s="24">
        <f t="shared" si="20"/>
        <v>426</v>
      </c>
      <c r="V64" s="24">
        <v>151</v>
      </c>
      <c r="W64" s="24">
        <v>53</v>
      </c>
      <c r="X64" s="24">
        <v>92</v>
      </c>
      <c r="Y64" s="24">
        <f t="shared" si="21"/>
        <v>6</v>
      </c>
      <c r="Z64" s="24">
        <f t="shared" si="10"/>
        <v>41125</v>
      </c>
      <c r="AA64" s="24">
        <f t="shared" si="11"/>
        <v>1893</v>
      </c>
      <c r="AB64" s="24">
        <f t="shared" si="12"/>
        <v>12492</v>
      </c>
      <c r="AC64" s="24">
        <f t="shared" si="22"/>
        <v>26740</v>
      </c>
    </row>
    <row r="65" spans="1:29" ht="12" customHeight="1" x14ac:dyDescent="0.15">
      <c r="A65" s="32" t="s">
        <v>79</v>
      </c>
      <c r="B65" s="40">
        <f t="shared" si="13"/>
        <v>894152</v>
      </c>
      <c r="C65" s="40">
        <f t="shared" si="14"/>
        <v>32380</v>
      </c>
      <c r="D65" s="40">
        <f t="shared" si="15"/>
        <v>252358</v>
      </c>
      <c r="E65" s="40">
        <f t="shared" si="16"/>
        <v>609414</v>
      </c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27">
        <f>R7+R66</f>
        <v>27904</v>
      </c>
      <c r="S65" s="27">
        <f>S7+S66</f>
        <v>4196</v>
      </c>
      <c r="T65" s="27">
        <f>T7+T66</f>
        <v>16068</v>
      </c>
      <c r="U65" s="27">
        <f t="shared" si="20"/>
        <v>7640</v>
      </c>
      <c r="V65" s="27">
        <f>V7+V66</f>
        <v>5394</v>
      </c>
      <c r="W65" s="27">
        <f>W7+W66</f>
        <v>2043</v>
      </c>
      <c r="X65" s="27">
        <f>X7+X66</f>
        <v>3014</v>
      </c>
      <c r="Y65" s="27">
        <f t="shared" si="21"/>
        <v>337</v>
      </c>
      <c r="Z65" s="42">
        <f>SUM(Z7,Z66)</f>
        <v>860854</v>
      </c>
      <c r="AA65" s="27">
        <f>SUM(AA7,AA66)</f>
        <v>26141</v>
      </c>
      <c r="AB65" s="27">
        <f>SUM(AB7,AB66)</f>
        <v>233276</v>
      </c>
      <c r="AC65" s="27">
        <f t="shared" si="22"/>
        <v>601437</v>
      </c>
    </row>
    <row r="66" spans="1:29" ht="12" customHeight="1" x14ac:dyDescent="0.15">
      <c r="A66" s="33" t="s">
        <v>80</v>
      </c>
      <c r="B66" s="16">
        <f t="shared" si="13"/>
        <v>10296</v>
      </c>
      <c r="C66" s="16">
        <f t="shared" si="14"/>
        <v>441</v>
      </c>
      <c r="D66" s="16">
        <f t="shared" si="15"/>
        <v>2935</v>
      </c>
      <c r="E66" s="16">
        <f t="shared" si="16"/>
        <v>6920</v>
      </c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16">
        <f>R67+R68+R69+R70+R71+R74</f>
        <v>1593</v>
      </c>
      <c r="S66" s="16">
        <f>S67+S68+S69+S70+S71+S74</f>
        <v>81</v>
      </c>
      <c r="T66" s="16">
        <f>T67+T68+T69+T70+T71+T74</f>
        <v>764</v>
      </c>
      <c r="U66" s="16">
        <f t="shared" si="20"/>
        <v>748</v>
      </c>
      <c r="V66" s="16">
        <f>V67+V68+V69+V70+V71+V74</f>
        <v>820</v>
      </c>
      <c r="W66" s="16">
        <f>W67+W68+W69+W70+W71+W74</f>
        <v>243</v>
      </c>
      <c r="X66" s="16">
        <f>X67+X68+X69+X70+X71+X74</f>
        <v>463</v>
      </c>
      <c r="Y66" s="16">
        <f t="shared" si="21"/>
        <v>114</v>
      </c>
      <c r="Z66" s="16">
        <f>SUM(Z67:Z71,Z74)</f>
        <v>7883</v>
      </c>
      <c r="AA66" s="16">
        <f>SUM(AA67:AA71,AA74)</f>
        <v>117</v>
      </c>
      <c r="AB66" s="16">
        <f>SUM(AB67:AB71,AB74)</f>
        <v>1708</v>
      </c>
      <c r="AC66" s="16">
        <f t="shared" si="22"/>
        <v>6058</v>
      </c>
    </row>
    <row r="67" spans="1:29" ht="12" customHeight="1" x14ac:dyDescent="0.15">
      <c r="A67" s="43" t="s">
        <v>81</v>
      </c>
      <c r="B67" s="21">
        <f t="shared" si="13"/>
        <v>588</v>
      </c>
      <c r="C67" s="21">
        <f t="shared" si="14"/>
        <v>202</v>
      </c>
      <c r="D67" s="21">
        <f t="shared" si="15"/>
        <v>338</v>
      </c>
      <c r="E67" s="21">
        <f t="shared" si="16"/>
        <v>48</v>
      </c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16">
        <v>175</v>
      </c>
      <c r="S67" s="16">
        <v>37</v>
      </c>
      <c r="T67" s="16">
        <v>121</v>
      </c>
      <c r="U67" s="16">
        <f t="shared" si="20"/>
        <v>17</v>
      </c>
      <c r="V67" s="16">
        <v>388</v>
      </c>
      <c r="W67" s="16">
        <v>165</v>
      </c>
      <c r="X67" s="16">
        <v>210</v>
      </c>
      <c r="Y67" s="16">
        <f t="shared" si="21"/>
        <v>13</v>
      </c>
      <c r="Z67" s="21">
        <v>25</v>
      </c>
      <c r="AA67" s="21">
        <v>0</v>
      </c>
      <c r="AB67" s="21">
        <v>7</v>
      </c>
      <c r="AC67" s="21">
        <f t="shared" si="22"/>
        <v>18</v>
      </c>
    </row>
    <row r="68" spans="1:29" ht="12" customHeight="1" x14ac:dyDescent="0.15">
      <c r="A68" s="44" t="s">
        <v>82</v>
      </c>
      <c r="B68" s="16">
        <f t="shared" si="13"/>
        <v>2828</v>
      </c>
      <c r="C68" s="16">
        <f t="shared" si="14"/>
        <v>62</v>
      </c>
      <c r="D68" s="16">
        <f t="shared" si="15"/>
        <v>664</v>
      </c>
      <c r="E68" s="16">
        <f t="shared" si="16"/>
        <v>2102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16">
        <v>455</v>
      </c>
      <c r="S68" s="16">
        <v>15</v>
      </c>
      <c r="T68" s="16">
        <v>200</v>
      </c>
      <c r="U68" s="16">
        <f t="shared" si="20"/>
        <v>240</v>
      </c>
      <c r="V68" s="16">
        <v>109</v>
      </c>
      <c r="W68" s="16">
        <v>24</v>
      </c>
      <c r="X68" s="16">
        <v>54</v>
      </c>
      <c r="Y68" s="16">
        <f t="shared" si="21"/>
        <v>31</v>
      </c>
      <c r="Z68" s="16">
        <v>2264</v>
      </c>
      <c r="AA68" s="16">
        <v>23</v>
      </c>
      <c r="AB68" s="16">
        <v>410</v>
      </c>
      <c r="AC68" s="16">
        <f t="shared" si="22"/>
        <v>1831</v>
      </c>
    </row>
    <row r="69" spans="1:29" ht="12" customHeight="1" x14ac:dyDescent="0.15">
      <c r="A69" s="44" t="s">
        <v>83</v>
      </c>
      <c r="B69" s="16">
        <f t="shared" si="13"/>
        <v>206</v>
      </c>
      <c r="C69" s="16">
        <f t="shared" si="14"/>
        <v>26</v>
      </c>
      <c r="D69" s="16">
        <f t="shared" si="15"/>
        <v>130</v>
      </c>
      <c r="E69" s="16">
        <f t="shared" si="16"/>
        <v>50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16">
        <v>97</v>
      </c>
      <c r="S69" s="16">
        <v>5</v>
      </c>
      <c r="T69" s="16">
        <v>64</v>
      </c>
      <c r="U69" s="16">
        <f t="shared" si="20"/>
        <v>28</v>
      </c>
      <c r="V69" s="16">
        <v>101</v>
      </c>
      <c r="W69" s="16">
        <v>20</v>
      </c>
      <c r="X69" s="16">
        <v>63</v>
      </c>
      <c r="Y69" s="16">
        <f t="shared" si="21"/>
        <v>18</v>
      </c>
      <c r="Z69" s="16">
        <v>8</v>
      </c>
      <c r="AA69" s="16">
        <v>1</v>
      </c>
      <c r="AB69" s="16">
        <v>3</v>
      </c>
      <c r="AC69" s="16">
        <f t="shared" si="22"/>
        <v>4</v>
      </c>
    </row>
    <row r="70" spans="1:29" ht="12" customHeight="1" x14ac:dyDescent="0.15">
      <c r="A70" s="44" t="s">
        <v>84</v>
      </c>
      <c r="B70" s="16">
        <f t="shared" si="13"/>
        <v>2597</v>
      </c>
      <c r="C70" s="16">
        <f t="shared" si="14"/>
        <v>48</v>
      </c>
      <c r="D70" s="16">
        <f t="shared" si="15"/>
        <v>865</v>
      </c>
      <c r="E70" s="16">
        <f t="shared" si="16"/>
        <v>1684</v>
      </c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16">
        <v>630</v>
      </c>
      <c r="S70" s="16">
        <v>18</v>
      </c>
      <c r="T70" s="16">
        <v>272</v>
      </c>
      <c r="U70" s="16">
        <f t="shared" si="20"/>
        <v>340</v>
      </c>
      <c r="V70" s="16">
        <v>133</v>
      </c>
      <c r="W70" s="16">
        <v>11</v>
      </c>
      <c r="X70" s="16">
        <v>84</v>
      </c>
      <c r="Y70" s="16">
        <f t="shared" si="21"/>
        <v>38</v>
      </c>
      <c r="Z70" s="16">
        <v>1834</v>
      </c>
      <c r="AA70" s="16">
        <v>19</v>
      </c>
      <c r="AB70" s="16">
        <v>509</v>
      </c>
      <c r="AC70" s="16">
        <f t="shared" si="22"/>
        <v>1306</v>
      </c>
    </row>
    <row r="71" spans="1:29" ht="12" customHeight="1" x14ac:dyDescent="0.15">
      <c r="A71" s="44" t="s">
        <v>85</v>
      </c>
      <c r="B71" s="16">
        <f t="shared" si="13"/>
        <v>75</v>
      </c>
      <c r="C71" s="16">
        <f t="shared" si="14"/>
        <v>23</v>
      </c>
      <c r="D71" s="16">
        <f t="shared" si="15"/>
        <v>43</v>
      </c>
      <c r="E71" s="16">
        <f>B71-C71-D71</f>
        <v>9</v>
      </c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16">
        <f>R72+R73</f>
        <v>0</v>
      </c>
      <c r="S71" s="16">
        <f>S72+S73</f>
        <v>0</v>
      </c>
      <c r="T71" s="16">
        <f>T72+T73</f>
        <v>0</v>
      </c>
      <c r="U71" s="16">
        <f>R71-S71-T71</f>
        <v>0</v>
      </c>
      <c r="V71" s="16">
        <f>V72+V73</f>
        <v>75</v>
      </c>
      <c r="W71" s="16">
        <f>W72+W73</f>
        <v>23</v>
      </c>
      <c r="X71" s="16">
        <f>X72+X73</f>
        <v>43</v>
      </c>
      <c r="Y71" s="16">
        <f>V71-W71-X71</f>
        <v>9</v>
      </c>
      <c r="Z71" s="16">
        <f>SUM(Z72:Z73)</f>
        <v>0</v>
      </c>
      <c r="AA71" s="16">
        <f>SUM(AA72:AA73)</f>
        <v>0</v>
      </c>
      <c r="AB71" s="16">
        <f>SUM(AB72:AB73)</f>
        <v>0</v>
      </c>
      <c r="AC71" s="16">
        <f>Z71-AA71-AB71</f>
        <v>0</v>
      </c>
    </row>
    <row r="72" spans="1:29" ht="12" customHeight="1" x14ac:dyDescent="0.15">
      <c r="A72" s="45" t="s">
        <v>86</v>
      </c>
      <c r="B72" s="16">
        <f t="shared" si="13"/>
        <v>41</v>
      </c>
      <c r="C72" s="16">
        <f t="shared" si="14"/>
        <v>14</v>
      </c>
      <c r="D72" s="16">
        <f t="shared" si="15"/>
        <v>26</v>
      </c>
      <c r="E72" s="16">
        <f>B72-C72-D72</f>
        <v>1</v>
      </c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16">
        <v>0</v>
      </c>
      <c r="S72" s="16">
        <v>0</v>
      </c>
      <c r="T72" s="16">
        <v>0</v>
      </c>
      <c r="U72" s="16">
        <f>R72-S72-T72</f>
        <v>0</v>
      </c>
      <c r="V72" s="16">
        <v>41</v>
      </c>
      <c r="W72" s="16">
        <v>14</v>
      </c>
      <c r="X72" s="16">
        <v>26</v>
      </c>
      <c r="Y72" s="16">
        <f>V72-W72-X72</f>
        <v>1</v>
      </c>
      <c r="Z72" s="16">
        <v>0</v>
      </c>
      <c r="AA72" s="16">
        <v>0</v>
      </c>
      <c r="AB72" s="16">
        <v>0</v>
      </c>
      <c r="AC72" s="16">
        <f>Z72-AA72-AB72</f>
        <v>0</v>
      </c>
    </row>
    <row r="73" spans="1:29" ht="12" customHeight="1" x14ac:dyDescent="0.15">
      <c r="A73" s="45" t="s">
        <v>87</v>
      </c>
      <c r="B73" s="16">
        <f t="shared" si="13"/>
        <v>34</v>
      </c>
      <c r="C73" s="16">
        <f t="shared" si="14"/>
        <v>9</v>
      </c>
      <c r="D73" s="16">
        <f t="shared" si="15"/>
        <v>17</v>
      </c>
      <c r="E73" s="16">
        <f>B73-C73-D73</f>
        <v>8</v>
      </c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16">
        <v>0</v>
      </c>
      <c r="S73" s="16">
        <v>0</v>
      </c>
      <c r="T73" s="16">
        <v>0</v>
      </c>
      <c r="U73" s="16">
        <f>R73-S73-T73</f>
        <v>0</v>
      </c>
      <c r="V73" s="16">
        <v>34</v>
      </c>
      <c r="W73" s="16">
        <v>9</v>
      </c>
      <c r="X73" s="16">
        <v>17</v>
      </c>
      <c r="Y73" s="16">
        <f>V73-W73-X73</f>
        <v>8</v>
      </c>
      <c r="Z73" s="16">
        <v>0</v>
      </c>
      <c r="AA73" s="16">
        <v>0</v>
      </c>
      <c r="AB73" s="16">
        <v>0</v>
      </c>
      <c r="AC73" s="16">
        <f>Z73-AA73-AB73</f>
        <v>0</v>
      </c>
    </row>
    <row r="74" spans="1:29" ht="12" customHeight="1" x14ac:dyDescent="0.15">
      <c r="A74" s="44" t="s">
        <v>88</v>
      </c>
      <c r="B74" s="16">
        <f t="shared" si="13"/>
        <v>4002</v>
      </c>
      <c r="C74" s="16">
        <f t="shared" si="14"/>
        <v>80</v>
      </c>
      <c r="D74" s="16">
        <f t="shared" si="15"/>
        <v>895</v>
      </c>
      <c r="E74" s="16">
        <f>B74-C74-D74</f>
        <v>3027</v>
      </c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16">
        <v>236</v>
      </c>
      <c r="S74" s="16">
        <v>6</v>
      </c>
      <c r="T74" s="16">
        <v>107</v>
      </c>
      <c r="U74" s="16">
        <f>R74-S74-T74</f>
        <v>123</v>
      </c>
      <c r="V74" s="16">
        <v>14</v>
      </c>
      <c r="W74" s="16">
        <v>0</v>
      </c>
      <c r="X74" s="16">
        <v>9</v>
      </c>
      <c r="Y74" s="16">
        <f>V74-W74-X74</f>
        <v>5</v>
      </c>
      <c r="Z74" s="16">
        <v>3752</v>
      </c>
      <c r="AA74" s="16">
        <v>74</v>
      </c>
      <c r="AB74" s="16">
        <v>779</v>
      </c>
      <c r="AC74" s="16">
        <f>Z74-AA74-AB74</f>
        <v>2899</v>
      </c>
    </row>
  </sheetData>
  <phoneticPr fontId="3"/>
  <printOptions horizontalCentered="1"/>
  <pageMargins left="0.39370078740157483" right="0.39370078740157483" top="0.59055118110236227" bottom="0.39370078740157483" header="0.55118110236220474" footer="0.19685039370078741"/>
  <pageSetup paperSize="9" scale="64" fitToWidth="2" orientation="landscape" r:id="rId1"/>
  <headerFooter alignWithMargins="0">
    <oddFooter>&amp;C&amp;P / &amp;N</oddFooter>
  </headerFooter>
  <colBreaks count="1" manualBreakCount="1">
    <brk id="21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2026年1-3月調査</vt:lpstr>
      <vt:lpstr>'2026年1-3月調査'!Print_Area</vt:lpstr>
      <vt:lpstr>'2026年1-3月調査'!Print_Titles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2026-05-28T04:12:00Z</dcterms:created>
  <dcterms:modified xsi:type="dcterms:W3CDTF">2026-05-28T04:12:04Z</dcterms:modified>
  <cp:category/>
</cp:coreProperties>
</file>