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42" documentId="8_{0B45BDF5-CA87-4D4F-B858-C756D7F0716F}" xr6:coauthVersionLast="47" xr6:coauthVersionMax="47" xr10:uidLastSave="{60F29B43-DDCC-49FC-9E0F-46648AEFC75A}"/>
  <bookViews>
    <workbookView xWindow="28680" yWindow="-2430" windowWidth="19440" windowHeight="15000" tabRatio="746" firstSheet="4" activeTab="18" xr2:uid="{00000000-000D-0000-FFFF-FFFF00000000}"/>
  </bookViews>
  <sheets>
    <sheet name="Ｈ19" sheetId="1" r:id="rId1"/>
    <sheet name="Ｈ20" sheetId="2" r:id="rId2"/>
    <sheet name="Ｈ21" sheetId="3" r:id="rId3"/>
    <sheet name="Ｈ22" sheetId="4" r:id="rId4"/>
    <sheet name="Ｈ23" sheetId="5" r:id="rId5"/>
    <sheet name="Ｈ24" sheetId="6" r:id="rId6"/>
    <sheet name="Ｈ25" sheetId="7" r:id="rId7"/>
    <sheet name="Ｈ26" sheetId="8" r:id="rId8"/>
    <sheet name="Ｈ27" sheetId="9" r:id="rId9"/>
    <sheet name="Ｈ28" sheetId="10" r:id="rId10"/>
    <sheet name="Ｈ29" sheetId="11" r:id="rId11"/>
    <sheet name="Ｈ30" sheetId="12" r:id="rId12"/>
    <sheet name="R元" sheetId="13" r:id="rId13"/>
    <sheet name="R２" sheetId="14" r:id="rId14"/>
    <sheet name="R３" sheetId="15" r:id="rId15"/>
    <sheet name="R４" sheetId="16" r:id="rId16"/>
    <sheet name="R５" sheetId="17" r:id="rId17"/>
    <sheet name="R６" sheetId="18" r:id="rId18"/>
    <sheet name="R７" sheetId="19" r:id="rId19"/>
  </sheets>
  <definedNames>
    <definedName name="_xlnm.Print_Area" localSheetId="0">'Ｈ19'!$A$1:$L$28</definedName>
    <definedName name="_xlnm.Print_Area" localSheetId="1">'Ｈ20'!$A$1:$L$27</definedName>
    <definedName name="_xlnm.Print_Area" localSheetId="2">'Ｈ21'!$A$1:$L$27</definedName>
    <definedName name="_xlnm.Print_Area" localSheetId="3">'Ｈ22'!$A$1:$L$27</definedName>
    <definedName name="_xlnm.Print_Area" localSheetId="4">'Ｈ23'!$A$1:$L$27</definedName>
    <definedName name="_xlnm.Print_Area" localSheetId="5">'Ｈ24'!$A$1:$L$27</definedName>
    <definedName name="_xlnm.Print_Area" localSheetId="6">'Ｈ25'!$A$1:$L$28</definedName>
    <definedName name="_xlnm.Print_Area" localSheetId="7">'Ｈ26'!$A$1:$L$28</definedName>
    <definedName name="_xlnm.Print_Area" localSheetId="8">'Ｈ27'!$A$1:$L$27</definedName>
    <definedName name="_xlnm.Print_Area" localSheetId="9">'Ｈ28'!$A$1:$L$27</definedName>
    <definedName name="_xlnm.Print_Area" localSheetId="10">'Ｈ29'!$A$1:$L$27</definedName>
    <definedName name="_xlnm.Print_Area" localSheetId="11">'Ｈ30'!$A$1:$L$27</definedName>
    <definedName name="_xlnm.Print_Area" localSheetId="13">'R２'!$A$1:$L$45</definedName>
    <definedName name="_xlnm.Print_Area" localSheetId="14">'R３'!$A$1:$L$28</definedName>
    <definedName name="_xlnm.Print_Area" localSheetId="15">'R４'!$A$1:$L$28</definedName>
    <definedName name="_xlnm.Print_Area" localSheetId="16">'R５'!$A$1:$L$28</definedName>
    <definedName name="_xlnm.Print_Area" localSheetId="17">'R６'!$A$1:$K$26</definedName>
    <definedName name="_xlnm.Print_Area" localSheetId="18">'R７'!$A$1:$K$26</definedName>
    <definedName name="_xlnm.Print_Area" localSheetId="12">R元!$A$1:$L$45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0" l="1"/>
  <c r="J23" i="10"/>
  <c r="I23" i="10"/>
  <c r="H23" i="10"/>
  <c r="G23" i="10"/>
  <c r="F23" i="10"/>
  <c r="E23" i="10"/>
  <c r="D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23" i="10"/>
  <c r="K23" i="9"/>
  <c r="J23" i="9"/>
  <c r="I23" i="9"/>
  <c r="H23" i="9"/>
  <c r="G23" i="9"/>
  <c r="F23" i="9"/>
  <c r="E23" i="9"/>
  <c r="D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23" i="9"/>
  <c r="L8" i="9"/>
  <c r="L7" i="9"/>
  <c r="L6" i="9"/>
  <c r="K23" i="8"/>
  <c r="J23" i="8"/>
  <c r="I23" i="8"/>
  <c r="H23" i="8"/>
  <c r="G23" i="8"/>
  <c r="F23" i="8"/>
  <c r="E23" i="8"/>
  <c r="D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23" i="8"/>
  <c r="K23" i="7"/>
  <c r="J23" i="7"/>
  <c r="I23" i="7"/>
  <c r="H23" i="7"/>
  <c r="G23" i="7"/>
  <c r="F23" i="7"/>
  <c r="E23" i="7"/>
  <c r="D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23" i="7"/>
  <c r="K23" i="6"/>
  <c r="J23" i="6"/>
  <c r="I23" i="6"/>
  <c r="H23" i="6"/>
  <c r="G23" i="6"/>
  <c r="F23" i="6"/>
  <c r="D23" i="6"/>
  <c r="E22" i="6"/>
  <c r="L22" i="6"/>
  <c r="E21" i="6"/>
  <c r="L21" i="6"/>
  <c r="E20" i="6"/>
  <c r="L20" i="6"/>
  <c r="E19" i="6"/>
  <c r="L19" i="6"/>
  <c r="E18" i="6"/>
  <c r="L18" i="6"/>
  <c r="E17" i="6"/>
  <c r="L17" i="6"/>
  <c r="E16" i="6"/>
  <c r="L16" i="6"/>
  <c r="E15" i="6"/>
  <c r="L15" i="6"/>
  <c r="E14" i="6"/>
  <c r="L14" i="6"/>
  <c r="E13" i="6"/>
  <c r="L13" i="6"/>
  <c r="E12" i="6"/>
  <c r="L12" i="6"/>
  <c r="E11" i="6"/>
  <c r="L11" i="6"/>
  <c r="E10" i="6"/>
  <c r="L10" i="6"/>
  <c r="E9" i="6"/>
  <c r="L9" i="6"/>
  <c r="E8" i="6"/>
  <c r="L8" i="6"/>
  <c r="E23" i="6"/>
  <c r="L7" i="6"/>
  <c r="L6" i="6"/>
  <c r="L6" i="5"/>
  <c r="L23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K23" i="5"/>
  <c r="J23" i="5"/>
  <c r="I23" i="5"/>
  <c r="H23" i="5"/>
  <c r="G23" i="5"/>
  <c r="F23" i="5"/>
  <c r="E23" i="5"/>
  <c r="D23" i="5"/>
  <c r="L23" i="6"/>
</calcChain>
</file>

<file path=xl/sharedStrings.xml><?xml version="1.0" encoding="utf-8"?>
<sst xmlns="http://schemas.openxmlformats.org/spreadsheetml/2006/main" count="875" uniqueCount="98">
  <si>
    <t>（単位：千円）</t>
    <rPh sb="0" eb="7">
      <t>タンイセンエン</t>
    </rPh>
    <phoneticPr fontId="7"/>
  </si>
  <si>
    <t>　　　　　 使 途 別
 所 管 別</t>
    <rPh sb="0" eb="19">
      <t>ツカトベツトコロカンベツ</t>
    </rPh>
    <phoneticPr fontId="7"/>
  </si>
  <si>
    <t>人　　　　　件　　　　　費</t>
    <rPh sb="0" eb="13">
      <t>ヒトケンヒ</t>
    </rPh>
    <phoneticPr fontId="7"/>
  </si>
  <si>
    <t>旅　　　　　費</t>
    <rPh sb="0" eb="7">
      <t>タビヒ</t>
    </rPh>
    <phoneticPr fontId="7"/>
  </si>
  <si>
    <t>物　　件　　費</t>
    <rPh sb="0" eb="7">
      <t>モノケンヒ</t>
    </rPh>
    <phoneticPr fontId="7"/>
  </si>
  <si>
    <t>施　　設　　費</t>
    <rPh sb="0" eb="7">
      <t>ホドコセツヒ</t>
    </rPh>
    <phoneticPr fontId="7"/>
  </si>
  <si>
    <t>補助費・委託費</t>
    <rPh sb="0" eb="7">
      <t>ホジョヒイタクヒ</t>
    </rPh>
    <phoneticPr fontId="7"/>
  </si>
  <si>
    <t>他会計へ繰入</t>
    <rPh sb="0" eb="6">
      <t>タカイケイクリイレ</t>
    </rPh>
    <phoneticPr fontId="7"/>
  </si>
  <si>
    <t>そ　　の　　他</t>
    <rPh sb="0" eb="7">
      <t>タ</t>
    </rPh>
    <phoneticPr fontId="7"/>
  </si>
  <si>
    <t>合　　　　　計</t>
    <rPh sb="0" eb="7">
      <t>ゴウケイ</t>
    </rPh>
    <phoneticPr fontId="7"/>
  </si>
  <si>
    <t>職 員 給 与</t>
    <rPh sb="0" eb="7">
      <t>ショクインキュウクミ</t>
    </rPh>
    <phoneticPr fontId="7"/>
  </si>
  <si>
    <t>その他の給与</t>
    <rPh sb="0" eb="6">
      <t>タキュウヨ</t>
    </rPh>
    <phoneticPr fontId="7"/>
  </si>
  <si>
    <t>皇室費</t>
    <rPh sb="0" eb="3">
      <t>コウシツヒ</t>
    </rPh>
    <phoneticPr fontId="7"/>
  </si>
  <si>
    <t>国会</t>
    <rPh sb="0" eb="2">
      <t>コッカイ</t>
    </rPh>
    <phoneticPr fontId="7"/>
  </si>
  <si>
    <t>裁判所</t>
    <rPh sb="0" eb="3">
      <t>サイバンショ</t>
    </rPh>
    <phoneticPr fontId="7"/>
  </si>
  <si>
    <t>会計検査院</t>
    <rPh sb="0" eb="5">
      <t>カイケイケンサイン</t>
    </rPh>
    <phoneticPr fontId="7"/>
  </si>
  <si>
    <t>内閣</t>
    <rPh sb="0" eb="2">
      <t>ナイカク</t>
    </rPh>
    <phoneticPr fontId="7"/>
  </si>
  <si>
    <t>内閣府</t>
    <rPh sb="0" eb="3">
      <t>ナイカクフ</t>
    </rPh>
    <phoneticPr fontId="7"/>
  </si>
  <si>
    <t>総務省</t>
    <rPh sb="0" eb="3">
      <t>ソウムショウ</t>
    </rPh>
    <phoneticPr fontId="7"/>
  </si>
  <si>
    <t>法務省</t>
    <rPh sb="0" eb="3">
      <t>ホウムショウ</t>
    </rPh>
    <phoneticPr fontId="7"/>
  </si>
  <si>
    <t>外務省</t>
    <rPh sb="0" eb="3">
      <t>ガイムショウ</t>
    </rPh>
    <phoneticPr fontId="7"/>
  </si>
  <si>
    <t>財務省</t>
    <rPh sb="0" eb="3">
      <t>ザイムショウ</t>
    </rPh>
    <phoneticPr fontId="7"/>
  </si>
  <si>
    <t>文部科学省</t>
    <rPh sb="0" eb="5">
      <t>モンブカガクショウ</t>
    </rPh>
    <phoneticPr fontId="7"/>
  </si>
  <si>
    <t>厚生労働省</t>
    <rPh sb="0" eb="5">
      <t>コウセイロウドウショウ</t>
    </rPh>
    <phoneticPr fontId="7"/>
  </si>
  <si>
    <t>農林水産省</t>
    <rPh sb="0" eb="5">
      <t>ノウリンスイサンショウ</t>
    </rPh>
    <phoneticPr fontId="7"/>
  </si>
  <si>
    <t>経済産業省</t>
    <rPh sb="0" eb="5">
      <t>ケイザイサンギョウショウ</t>
    </rPh>
    <phoneticPr fontId="7"/>
  </si>
  <si>
    <t>国土交通省</t>
    <rPh sb="0" eb="5">
      <t>コクドコウツウショウ</t>
    </rPh>
    <phoneticPr fontId="7"/>
  </si>
  <si>
    <t>環境省</t>
    <rPh sb="0" eb="3">
      <t>カンキョウショウ</t>
    </rPh>
    <phoneticPr fontId="7"/>
  </si>
  <si>
    <t>防衛省</t>
    <rPh sb="0" eb="3">
      <t>ボウエイショウ</t>
    </rPh>
    <phoneticPr fontId="7"/>
  </si>
  <si>
    <t>合計</t>
    <rPh sb="0" eb="2">
      <t>ゴウケイ</t>
    </rPh>
    <phoneticPr fontId="7"/>
  </si>
  <si>
    <t>（注）１．当初予算である。</t>
    <rPh sb="0" eb="13">
      <t>チュウトウショヨサン</t>
    </rPh>
    <phoneticPr fontId="7"/>
  </si>
  <si>
    <t>-</t>
    <phoneticPr fontId="7"/>
  </si>
  <si>
    <t>ー</t>
  </si>
  <si>
    <t>-</t>
  </si>
  <si>
    <t>（注）１．当初予算である。</t>
    <rPh sb="1" eb="2">
      <t>チュウ</t>
    </rPh>
    <rPh sb="5" eb="7">
      <t>トウショ</t>
    </rPh>
    <rPh sb="7" eb="9">
      <t>ヨサン</t>
    </rPh>
    <phoneticPr fontId="7"/>
  </si>
  <si>
    <t>　　　その他(残余の目区分の合計)。</t>
    <phoneticPr fontId="7"/>
  </si>
  <si>
    <t>-</t>
    <phoneticPr fontId="7"/>
  </si>
  <si>
    <t>第30表　平　成　22　年　度　一　般　会　計　歳　出　予　算　所　管　別　使　途　別　分　類　</t>
    <rPh sb="0" eb="1">
      <t>ダイ</t>
    </rPh>
    <rPh sb="3" eb="4">
      <t>ヒョウ</t>
    </rPh>
    <rPh sb="5" eb="6">
      <t>タイラ</t>
    </rPh>
    <rPh sb="7" eb="8">
      <t>シゲル</t>
    </rPh>
    <rPh sb="12" eb="13">
      <t>トシ</t>
    </rPh>
    <rPh sb="14" eb="15">
      <t>ド</t>
    </rPh>
    <rPh sb="16" eb="17">
      <t>イチ</t>
    </rPh>
    <rPh sb="18" eb="19">
      <t>パン</t>
    </rPh>
    <rPh sb="20" eb="21">
      <t>カイ</t>
    </rPh>
    <rPh sb="22" eb="23">
      <t>ケイ</t>
    </rPh>
    <rPh sb="24" eb="25">
      <t>トシ</t>
    </rPh>
    <rPh sb="26" eb="27">
      <t>デ</t>
    </rPh>
    <rPh sb="28" eb="29">
      <t>ヨ</t>
    </rPh>
    <rPh sb="30" eb="31">
      <t>ザン</t>
    </rPh>
    <rPh sb="32" eb="33">
      <t>ショ</t>
    </rPh>
    <rPh sb="34" eb="35">
      <t>カン</t>
    </rPh>
    <rPh sb="36" eb="37">
      <t>ベツ</t>
    </rPh>
    <rPh sb="38" eb="39">
      <t>ツカ</t>
    </rPh>
    <rPh sb="40" eb="41">
      <t>ト</t>
    </rPh>
    <rPh sb="42" eb="43">
      <t>ベツ</t>
    </rPh>
    <rPh sb="44" eb="45">
      <t>ブン</t>
    </rPh>
    <rPh sb="46" eb="47">
      <t>タグイ</t>
    </rPh>
    <phoneticPr fontId="7"/>
  </si>
  <si>
    <t>第30表　平　成　21　年　度　一　般　会　計　歳　出　予　算　所　管　別　使　途　別　分　類　</t>
    <rPh sb="0" eb="1">
      <t>ダイ</t>
    </rPh>
    <rPh sb="3" eb="4">
      <t>ヒョウ</t>
    </rPh>
    <rPh sb="5" eb="6">
      <t>タイラ</t>
    </rPh>
    <rPh sb="7" eb="8">
      <t>シゲル</t>
    </rPh>
    <rPh sb="12" eb="13">
      <t>トシ</t>
    </rPh>
    <rPh sb="14" eb="15">
      <t>ド</t>
    </rPh>
    <rPh sb="16" eb="17">
      <t>イチ</t>
    </rPh>
    <rPh sb="18" eb="19">
      <t>パン</t>
    </rPh>
    <rPh sb="20" eb="21">
      <t>カイ</t>
    </rPh>
    <rPh sb="22" eb="23">
      <t>ケイ</t>
    </rPh>
    <rPh sb="24" eb="25">
      <t>トシ</t>
    </rPh>
    <rPh sb="26" eb="27">
      <t>デ</t>
    </rPh>
    <rPh sb="28" eb="29">
      <t>ヨ</t>
    </rPh>
    <rPh sb="30" eb="31">
      <t>ザン</t>
    </rPh>
    <rPh sb="32" eb="33">
      <t>ショ</t>
    </rPh>
    <rPh sb="34" eb="35">
      <t>カン</t>
    </rPh>
    <rPh sb="36" eb="37">
      <t>ベツ</t>
    </rPh>
    <rPh sb="38" eb="39">
      <t>ツカ</t>
    </rPh>
    <rPh sb="40" eb="41">
      <t>ト</t>
    </rPh>
    <rPh sb="42" eb="43">
      <t>ベツ</t>
    </rPh>
    <rPh sb="44" eb="45">
      <t>ブン</t>
    </rPh>
    <rPh sb="46" eb="47">
      <t>タグイ</t>
    </rPh>
    <phoneticPr fontId="7"/>
  </si>
  <si>
    <t>第30表　平　成　20　年　度　一　般　会　計　歳　出　予　算　所　管　別　使　途　別　分　類　</t>
    <rPh sb="0" eb="1">
      <t>ダイ</t>
    </rPh>
    <rPh sb="3" eb="4">
      <t>ヒョウ</t>
    </rPh>
    <rPh sb="5" eb="6">
      <t>タイラ</t>
    </rPh>
    <rPh sb="7" eb="8">
      <t>シゲル</t>
    </rPh>
    <rPh sb="12" eb="13">
      <t>トシ</t>
    </rPh>
    <rPh sb="14" eb="15">
      <t>ド</t>
    </rPh>
    <rPh sb="16" eb="17">
      <t>イチ</t>
    </rPh>
    <rPh sb="18" eb="19">
      <t>パン</t>
    </rPh>
    <rPh sb="20" eb="21">
      <t>カイ</t>
    </rPh>
    <rPh sb="22" eb="23">
      <t>ケイ</t>
    </rPh>
    <rPh sb="24" eb="25">
      <t>トシ</t>
    </rPh>
    <rPh sb="26" eb="27">
      <t>デ</t>
    </rPh>
    <rPh sb="28" eb="29">
      <t>ヨ</t>
    </rPh>
    <rPh sb="30" eb="31">
      <t>ザン</t>
    </rPh>
    <rPh sb="32" eb="33">
      <t>ショ</t>
    </rPh>
    <rPh sb="34" eb="35">
      <t>カン</t>
    </rPh>
    <rPh sb="36" eb="37">
      <t>ベツ</t>
    </rPh>
    <rPh sb="38" eb="39">
      <t>ツカ</t>
    </rPh>
    <rPh sb="40" eb="41">
      <t>ト</t>
    </rPh>
    <rPh sb="42" eb="43">
      <t>ベツ</t>
    </rPh>
    <rPh sb="44" eb="45">
      <t>ブン</t>
    </rPh>
    <rPh sb="46" eb="47">
      <t>タグイ</t>
    </rPh>
    <phoneticPr fontId="7"/>
  </si>
  <si>
    <t>第30表　平　成　19　年　度　一　般　会　計　歳　出　予　算　所　管　別　使　途　別　分　類　</t>
    <rPh sb="0" eb="1">
      <t>ダイ</t>
    </rPh>
    <rPh sb="3" eb="4">
      <t>ヒョウ</t>
    </rPh>
    <rPh sb="5" eb="6">
      <t>タイラ</t>
    </rPh>
    <rPh sb="7" eb="8">
      <t>シゲル</t>
    </rPh>
    <rPh sb="12" eb="13">
      <t>トシ</t>
    </rPh>
    <rPh sb="14" eb="15">
      <t>ド</t>
    </rPh>
    <rPh sb="16" eb="17">
      <t>イチ</t>
    </rPh>
    <rPh sb="18" eb="19">
      <t>パン</t>
    </rPh>
    <rPh sb="20" eb="21">
      <t>カイ</t>
    </rPh>
    <rPh sb="22" eb="23">
      <t>ケイ</t>
    </rPh>
    <rPh sb="24" eb="25">
      <t>トシ</t>
    </rPh>
    <rPh sb="26" eb="27">
      <t>デ</t>
    </rPh>
    <rPh sb="28" eb="29">
      <t>ヨ</t>
    </rPh>
    <rPh sb="30" eb="31">
      <t>ザン</t>
    </rPh>
    <rPh sb="32" eb="33">
      <t>ショ</t>
    </rPh>
    <rPh sb="34" eb="35">
      <t>カン</t>
    </rPh>
    <rPh sb="36" eb="37">
      <t>ベツ</t>
    </rPh>
    <rPh sb="38" eb="39">
      <t>ツカ</t>
    </rPh>
    <rPh sb="40" eb="41">
      <t>ト</t>
    </rPh>
    <rPh sb="42" eb="43">
      <t>ベツ</t>
    </rPh>
    <rPh sb="44" eb="45">
      <t>ブン</t>
    </rPh>
    <rPh sb="46" eb="47">
      <t>タグイ</t>
    </rPh>
    <phoneticPr fontId="7"/>
  </si>
  <si>
    <t>　　　２．使途別分類は、第27、28表の目別分類の項目を次のようにとりまとめたものである。職員給与(02、03、04目の合計)、その他の給与　(01、05目の合計)、旅費(08目)、物件費(09、10、11、12、13目の合計)、施設費(15目)、補助費・委託費(1416目合計)、他会計へ繰入(22目)</t>
    <phoneticPr fontId="7"/>
  </si>
  <si>
    <t>　　　２．使途別分類は、第27、28表の目別分類の項目を次のようにとりまとめたものである。職員給与(02、03、04目の合計)、その他の給与　(01、05目の合計)、旅費(08目)、物件費(09、10、11、12、13目の合計)、施設費(15目)、補助費・委託費(1416目合計)、他会計へ繰入(22目)</t>
    <phoneticPr fontId="7"/>
  </si>
  <si>
    <t>第30表　平　成　23　年　度　一　般　会　計　歳　出　予　算　所　管　別　使　途　別　分　類　</t>
    <rPh sb="0" eb="1">
      <t>ダイ</t>
    </rPh>
    <rPh sb="3" eb="4">
      <t>ヒョウ</t>
    </rPh>
    <rPh sb="5" eb="6">
      <t>タイラ</t>
    </rPh>
    <rPh sb="7" eb="8">
      <t>シゲル</t>
    </rPh>
    <rPh sb="12" eb="13">
      <t>トシ</t>
    </rPh>
    <rPh sb="14" eb="15">
      <t>ド</t>
    </rPh>
    <rPh sb="16" eb="17">
      <t>イチ</t>
    </rPh>
    <rPh sb="18" eb="19">
      <t>パン</t>
    </rPh>
    <rPh sb="20" eb="21">
      <t>カイ</t>
    </rPh>
    <rPh sb="22" eb="23">
      <t>ケイ</t>
    </rPh>
    <rPh sb="24" eb="25">
      <t>トシ</t>
    </rPh>
    <rPh sb="26" eb="27">
      <t>デ</t>
    </rPh>
    <rPh sb="28" eb="29">
      <t>ヨ</t>
    </rPh>
    <rPh sb="30" eb="31">
      <t>ザン</t>
    </rPh>
    <rPh sb="32" eb="33">
      <t>ショ</t>
    </rPh>
    <rPh sb="34" eb="35">
      <t>カン</t>
    </rPh>
    <rPh sb="36" eb="37">
      <t>ベツ</t>
    </rPh>
    <rPh sb="38" eb="39">
      <t>ツカ</t>
    </rPh>
    <rPh sb="40" eb="41">
      <t>ト</t>
    </rPh>
    <rPh sb="42" eb="43">
      <t>ベツ</t>
    </rPh>
    <rPh sb="44" eb="45">
      <t>ブン</t>
    </rPh>
    <rPh sb="46" eb="47">
      <t>タグイ</t>
    </rPh>
    <phoneticPr fontId="7"/>
  </si>
  <si>
    <t>-</t>
    <phoneticPr fontId="7"/>
  </si>
  <si>
    <t>-</t>
    <phoneticPr fontId="7"/>
  </si>
  <si>
    <t>　　　２．使途別分類は、第27、28表の目別分類の項目を次のようにとりまとめたものである。職員給与(02、03、04目の合計)、その他の給与　(01、05目の合計)、旅費(08目)、物件費(09、10、11、12、13目の合計)、施設費(15目)、補助費・委託費(14、16目の合計)、他会計へ繰入(22
      　目)、その他（残余の目区分の合計）。</t>
    <rPh sb="165" eb="166">
      <t>タ</t>
    </rPh>
    <rPh sb="167" eb="169">
      <t>ザンヨ</t>
    </rPh>
    <rPh sb="170" eb="171">
      <t>メ</t>
    </rPh>
    <rPh sb="171" eb="173">
      <t>クブン</t>
    </rPh>
    <rPh sb="174" eb="176">
      <t>ゴウケイ</t>
    </rPh>
    <phoneticPr fontId="7"/>
  </si>
  <si>
    <t>　　　　その他(残余の目区分の合計)。</t>
    <phoneticPr fontId="7"/>
  </si>
  <si>
    <t>　　　　その他(残余の目区分の合計)。</t>
    <phoneticPr fontId="7"/>
  </si>
  <si>
    <t>第30表　平　成　24　年　度　一　般　会　計　歳　出　予　算　所　管　別　使　途　別　分　類　</t>
    <rPh sb="0" eb="1">
      <t>ダイ</t>
    </rPh>
    <rPh sb="3" eb="4">
      <t>ヒョウ</t>
    </rPh>
    <rPh sb="5" eb="6">
      <t>タイラ</t>
    </rPh>
    <rPh sb="7" eb="8">
      <t>シゲル</t>
    </rPh>
    <rPh sb="12" eb="13">
      <t>トシ</t>
    </rPh>
    <rPh sb="14" eb="15">
      <t>ド</t>
    </rPh>
    <rPh sb="16" eb="17">
      <t>イチ</t>
    </rPh>
    <rPh sb="18" eb="19">
      <t>パン</t>
    </rPh>
    <rPh sb="20" eb="21">
      <t>カイ</t>
    </rPh>
    <rPh sb="22" eb="23">
      <t>ケイ</t>
    </rPh>
    <rPh sb="24" eb="25">
      <t>トシ</t>
    </rPh>
    <rPh sb="26" eb="27">
      <t>デ</t>
    </rPh>
    <rPh sb="28" eb="29">
      <t>ヨ</t>
    </rPh>
    <rPh sb="30" eb="31">
      <t>ザン</t>
    </rPh>
    <rPh sb="32" eb="33">
      <t>ショ</t>
    </rPh>
    <rPh sb="34" eb="35">
      <t>カン</t>
    </rPh>
    <rPh sb="36" eb="37">
      <t>ベツ</t>
    </rPh>
    <rPh sb="38" eb="39">
      <t>ツカ</t>
    </rPh>
    <rPh sb="40" eb="41">
      <t>ト</t>
    </rPh>
    <rPh sb="42" eb="43">
      <t>ベツ</t>
    </rPh>
    <rPh sb="44" eb="45">
      <t>ブン</t>
    </rPh>
    <rPh sb="46" eb="47">
      <t>タグイ</t>
    </rPh>
    <phoneticPr fontId="7"/>
  </si>
  <si>
    <t>-</t>
    <phoneticPr fontId="7"/>
  </si>
  <si>
    <t>（単位：千円）</t>
    <rPh sb="1" eb="3">
      <t>タンイ</t>
    </rPh>
    <rPh sb="4" eb="5">
      <t>セン</t>
    </rPh>
    <rPh sb="5" eb="6">
      <t>エン</t>
    </rPh>
    <phoneticPr fontId="7"/>
  </si>
  <si>
    <r>
      <t>　　　　　</t>
    </r>
    <r>
      <rPr>
        <sz val="8"/>
        <rFont val="ＭＳ 明朝"/>
        <family val="1"/>
        <charset val="128"/>
      </rPr>
      <t xml:space="preserve"> 使 途 別
 所 管 別</t>
    </r>
    <rPh sb="6" eb="7">
      <t>ツカ</t>
    </rPh>
    <rPh sb="8" eb="9">
      <t>ト</t>
    </rPh>
    <rPh sb="10" eb="11">
      <t>ベツ</t>
    </rPh>
    <rPh sb="14" eb="15">
      <t>トコロ</t>
    </rPh>
    <rPh sb="16" eb="17">
      <t>カン</t>
    </rPh>
    <rPh sb="18" eb="19">
      <t>ベツ</t>
    </rPh>
    <phoneticPr fontId="7"/>
  </si>
  <si>
    <t>人　　　　　件　　　　　費</t>
    <rPh sb="0" eb="1">
      <t>ヒト</t>
    </rPh>
    <rPh sb="6" eb="7">
      <t>ケン</t>
    </rPh>
    <rPh sb="12" eb="13">
      <t>ヒ</t>
    </rPh>
    <phoneticPr fontId="7"/>
  </si>
  <si>
    <t>旅　　　　　費</t>
    <rPh sb="0" eb="1">
      <t>タビ</t>
    </rPh>
    <rPh sb="6" eb="7">
      <t>ヒ</t>
    </rPh>
    <phoneticPr fontId="7"/>
  </si>
  <si>
    <t>物　　件　　費</t>
    <rPh sb="0" eb="1">
      <t>モノ</t>
    </rPh>
    <rPh sb="3" eb="4">
      <t>ケン</t>
    </rPh>
    <rPh sb="6" eb="7">
      <t>ヒ</t>
    </rPh>
    <phoneticPr fontId="7"/>
  </si>
  <si>
    <t>施　　設　　費</t>
    <rPh sb="0" eb="1">
      <t>ホドコ</t>
    </rPh>
    <rPh sb="3" eb="4">
      <t>セツ</t>
    </rPh>
    <rPh sb="6" eb="7">
      <t>ヒ</t>
    </rPh>
    <phoneticPr fontId="7"/>
  </si>
  <si>
    <t>補助費・委託費</t>
    <rPh sb="0" eb="3">
      <t>ホジョヒ</t>
    </rPh>
    <rPh sb="4" eb="7">
      <t>イタクヒ</t>
    </rPh>
    <phoneticPr fontId="7"/>
  </si>
  <si>
    <t>他会計へ繰入</t>
    <rPh sb="0" eb="3">
      <t>タカイケイ</t>
    </rPh>
    <rPh sb="4" eb="6">
      <t>クリイレ</t>
    </rPh>
    <phoneticPr fontId="7"/>
  </si>
  <si>
    <t>そ　　の　　他</t>
    <rPh sb="6" eb="7">
      <t>タ</t>
    </rPh>
    <phoneticPr fontId="7"/>
  </si>
  <si>
    <t>合　　　　　計</t>
    <rPh sb="0" eb="1">
      <t>ゴウ</t>
    </rPh>
    <rPh sb="6" eb="7">
      <t>ケイ</t>
    </rPh>
    <phoneticPr fontId="7"/>
  </si>
  <si>
    <t>職 員 給 与</t>
    <rPh sb="0" eb="1">
      <t>ショク</t>
    </rPh>
    <rPh sb="2" eb="3">
      <t>イン</t>
    </rPh>
    <rPh sb="4" eb="5">
      <t>キュウ</t>
    </rPh>
    <rPh sb="6" eb="7">
      <t>クミ</t>
    </rPh>
    <phoneticPr fontId="7"/>
  </si>
  <si>
    <t>その他の給与</t>
    <rPh sb="2" eb="3">
      <t>タ</t>
    </rPh>
    <rPh sb="4" eb="6">
      <t>キュウヨ</t>
    </rPh>
    <phoneticPr fontId="7"/>
  </si>
  <si>
    <t>会計検査院</t>
    <rPh sb="0" eb="2">
      <t>カイケイ</t>
    </rPh>
    <rPh sb="2" eb="5">
      <t>ケンサイン</t>
    </rPh>
    <phoneticPr fontId="7"/>
  </si>
  <si>
    <t>文部科学省</t>
    <rPh sb="0" eb="2">
      <t>モンブ</t>
    </rPh>
    <rPh sb="2" eb="5">
      <t>カガクショウ</t>
    </rPh>
    <phoneticPr fontId="7"/>
  </si>
  <si>
    <t>厚生労働省</t>
    <rPh sb="0" eb="2">
      <t>コウセイ</t>
    </rPh>
    <rPh sb="2" eb="5">
      <t>ロウドウショウ</t>
    </rPh>
    <phoneticPr fontId="7"/>
  </si>
  <si>
    <t>農林水産省</t>
    <rPh sb="0" eb="2">
      <t>ノウリン</t>
    </rPh>
    <rPh sb="2" eb="5">
      <t>スイサンショウ</t>
    </rPh>
    <phoneticPr fontId="7"/>
  </si>
  <si>
    <t>経済産業省</t>
    <rPh sb="0" eb="2">
      <t>ケイザイ</t>
    </rPh>
    <rPh sb="2" eb="5">
      <t>サンギョウショウ</t>
    </rPh>
    <phoneticPr fontId="7"/>
  </si>
  <si>
    <t>国土交通省</t>
    <rPh sb="0" eb="2">
      <t>コクド</t>
    </rPh>
    <rPh sb="2" eb="5">
      <t>コウツウショウ</t>
    </rPh>
    <phoneticPr fontId="7"/>
  </si>
  <si>
    <t>防衛省</t>
    <rPh sb="0" eb="2">
      <t>ボウエイ</t>
    </rPh>
    <rPh sb="2" eb="3">
      <t>ショウ</t>
    </rPh>
    <phoneticPr fontId="7"/>
  </si>
  <si>
    <t>　　　２．使途別分類は、第27、28表の目別分類の項目を次のようにとりまとめたものである。
        　職員給与(02、03、04目の合計)、その 他の給与　(01、05目の合計)、旅費(08目)、物件費(09、10、11、12、13目の合計)、
        　施設費(15目)、補助費・委託費(14、16目合計)、他会計へ繰入　(22目)、その他(残余の目区分の合計)。</t>
    <phoneticPr fontId="7"/>
  </si>
  <si>
    <t>－</t>
    <phoneticPr fontId="7"/>
  </si>
  <si>
    <t>－</t>
  </si>
  <si>
    <t>　　　２．使途別分類は、第27、28表の目別分類の項目を次のようにとりまとめたものである。
        　職員給与(02、03、04目の合計)、その 他の給与　(01、05目の合計)、旅費(08目)、物件費(09、10、11、12、13目の合計)、施設費(15目)、補助費・委託費(14、16目合計)、他会計へ繰入　(22目)、その他(残余の目区分の合計)。</t>
    <phoneticPr fontId="7"/>
  </si>
  <si>
    <t>　　　２．使途別分類は、第27、28表の目別分類の項目を次のようにとりまとめたものである。
        　職員給与(02、03、04目の合計)、その他の給与(01、05目の合計)、旅費(08目)、物件費(09、10、11、12、13目の合計)、施設費(15目)、補助費・委託費(14、16目合計)、他会計へ繰入(22目)、その他(残余の目区分の合計)。</t>
    <phoneticPr fontId="7"/>
  </si>
  <si>
    <t>-</t>
    <phoneticPr fontId="7"/>
  </si>
  <si>
    <t>-</t>
    <phoneticPr fontId="7"/>
  </si>
  <si>
    <t>-</t>
    <phoneticPr fontId="7"/>
  </si>
  <si>
    <t>-</t>
    <phoneticPr fontId="7"/>
  </si>
  <si>
    <t>　　　２．使途別分類は、第27、28表の目別分類の項目を次のようにとりまとめたものである。
        　職員給与(02、03、04目の合計)、その他の給与(01、05目の合計)、旅費(08目)、物件費(09、10、11、12、13目の合計)、施設費(15目)、補助費・委託費(14、16目合計)、他会計へ繰入(22目)、その他(残余の目区分の合計)。
　　　３．（　）内の数字は、臨時・特別の措置を除いた金額である。</t>
    <rPh sb="187" eb="188">
      <t>ナイ</t>
    </rPh>
    <rPh sb="189" eb="191">
      <t>スウジ</t>
    </rPh>
    <rPh sb="193" eb="195">
      <t>リンジ</t>
    </rPh>
    <rPh sb="196" eb="198">
      <t>トクベツ</t>
    </rPh>
    <rPh sb="199" eb="201">
      <t>ソチ</t>
    </rPh>
    <rPh sb="202" eb="203">
      <t>ノゾ</t>
    </rPh>
    <rPh sb="205" eb="207">
      <t>キンガク</t>
    </rPh>
    <phoneticPr fontId="7"/>
  </si>
  <si>
    <t>　　　２．使途別分類は、第27、28表の目別分類の項目を次のようにとりまとめたものである。
        　職員給与(02、03、04目の合計)、その他の給与(01、05目の合計)、旅費(08目)、物件費(09、10、11、12、13目の合計)、施設費(15目)、補助費・委託費(14、16目合計)、他会計へ繰入(22目)、その他(残余の目区分の合計)。
　　　３．（　）内の数字は、当初予算における臨時・特別の措置を除いた金額である。</t>
    <rPh sb="187" eb="188">
      <t>ナイ</t>
    </rPh>
    <rPh sb="189" eb="191">
      <t>スウジ</t>
    </rPh>
    <rPh sb="193" eb="195">
      <t>トウショ</t>
    </rPh>
    <rPh sb="195" eb="197">
      <t>ヨサン</t>
    </rPh>
    <rPh sb="201" eb="203">
      <t>リンジ</t>
    </rPh>
    <rPh sb="204" eb="206">
      <t>トクベツ</t>
    </rPh>
    <rPh sb="207" eb="209">
      <t>ソチ</t>
    </rPh>
    <rPh sb="210" eb="211">
      <t>ノゾ</t>
    </rPh>
    <rPh sb="213" eb="215">
      <t>キンガク</t>
    </rPh>
    <phoneticPr fontId="7"/>
  </si>
  <si>
    <t>第30表　令　和　２　年　度　一　般　会　計　歳　出　予　算　所　管　別　使　途　別　分　類</t>
    <rPh sb="0" eb="1">
      <t>ダイ</t>
    </rPh>
    <rPh sb="3" eb="4">
      <t>ヒョウ</t>
    </rPh>
    <rPh sb="5" eb="6">
      <t>レイ</t>
    </rPh>
    <rPh sb="7" eb="8">
      <t>ワ</t>
    </rPh>
    <rPh sb="11" eb="12">
      <t>トシ</t>
    </rPh>
    <rPh sb="13" eb="14">
      <t>タビ</t>
    </rPh>
    <rPh sb="15" eb="16">
      <t>イチ</t>
    </rPh>
    <rPh sb="17" eb="18">
      <t>バン</t>
    </rPh>
    <rPh sb="19" eb="20">
      <t>カイ</t>
    </rPh>
    <rPh sb="21" eb="22">
      <t>ケイ</t>
    </rPh>
    <phoneticPr fontId="7"/>
  </si>
  <si>
    <t>第30表　令　和　元　年　度　一　般　会　計　歳　出　予　算　所　管　別　使　途　別　分　類</t>
    <rPh sb="0" eb="1">
      <t>ダイ</t>
    </rPh>
    <rPh sb="3" eb="4">
      <t>ヒョウ</t>
    </rPh>
    <rPh sb="5" eb="6">
      <t>レイ</t>
    </rPh>
    <rPh sb="7" eb="8">
      <t>ワ</t>
    </rPh>
    <rPh sb="9" eb="10">
      <t>ガン</t>
    </rPh>
    <rPh sb="11" eb="12">
      <t>トシ</t>
    </rPh>
    <rPh sb="13" eb="14">
      <t>タビ</t>
    </rPh>
    <rPh sb="15" eb="16">
      <t>イチ</t>
    </rPh>
    <rPh sb="17" eb="18">
      <t>バン</t>
    </rPh>
    <rPh sb="19" eb="20">
      <t>カイ</t>
    </rPh>
    <rPh sb="21" eb="22">
      <t>ケイ</t>
    </rPh>
    <phoneticPr fontId="7"/>
  </si>
  <si>
    <t>第30表　平　成　30　年　度　一　般　会　計　歳　出　予　算　所　管　別　使　途　別　分　類</t>
    <rPh sb="0" eb="1">
      <t>ダイ</t>
    </rPh>
    <rPh sb="3" eb="4">
      <t>ヒョウ</t>
    </rPh>
    <rPh sb="5" eb="6">
      <t>ヒラ</t>
    </rPh>
    <rPh sb="7" eb="8">
      <t>シゲル</t>
    </rPh>
    <rPh sb="12" eb="13">
      <t>トシ</t>
    </rPh>
    <rPh sb="14" eb="15">
      <t>タビ</t>
    </rPh>
    <rPh sb="16" eb="17">
      <t>イチ</t>
    </rPh>
    <rPh sb="18" eb="19">
      <t>バン</t>
    </rPh>
    <rPh sb="20" eb="21">
      <t>カイ</t>
    </rPh>
    <rPh sb="22" eb="23">
      <t>ケイ</t>
    </rPh>
    <phoneticPr fontId="7"/>
  </si>
  <si>
    <t>第30表　平　成　29　年　度　一　般　会　計　歳　出　予　算　所　管　別　使　途　別　分　類</t>
    <rPh sb="0" eb="1">
      <t>ダイ</t>
    </rPh>
    <rPh sb="3" eb="4">
      <t>ヒョウ</t>
    </rPh>
    <rPh sb="5" eb="6">
      <t>ヒラ</t>
    </rPh>
    <rPh sb="7" eb="8">
      <t>シゲル</t>
    </rPh>
    <rPh sb="12" eb="13">
      <t>トシ</t>
    </rPh>
    <rPh sb="14" eb="15">
      <t>タビ</t>
    </rPh>
    <rPh sb="16" eb="17">
      <t>イチ</t>
    </rPh>
    <rPh sb="18" eb="19">
      <t>バン</t>
    </rPh>
    <rPh sb="20" eb="21">
      <t>カイ</t>
    </rPh>
    <rPh sb="22" eb="23">
      <t>ケイ</t>
    </rPh>
    <phoneticPr fontId="7"/>
  </si>
  <si>
    <t>第30表　平　成　28　年　度　一　般　会　計　歳　出　予　算　所　管　別　使　途　別　分　類</t>
    <rPh sb="0" eb="1">
      <t>ダイ</t>
    </rPh>
    <rPh sb="3" eb="4">
      <t>ヒョウ</t>
    </rPh>
    <rPh sb="5" eb="6">
      <t>ヒラ</t>
    </rPh>
    <rPh sb="7" eb="8">
      <t>シゲル</t>
    </rPh>
    <rPh sb="12" eb="13">
      <t>トシ</t>
    </rPh>
    <rPh sb="14" eb="15">
      <t>タビ</t>
    </rPh>
    <rPh sb="16" eb="17">
      <t>イチ</t>
    </rPh>
    <rPh sb="18" eb="19">
      <t>バン</t>
    </rPh>
    <rPh sb="20" eb="21">
      <t>カイ</t>
    </rPh>
    <rPh sb="22" eb="23">
      <t>ケイ</t>
    </rPh>
    <phoneticPr fontId="7"/>
  </si>
  <si>
    <t>第30表　平　成　27　年　度　一　般　会　計　歳　出　予　算　所　管　別　使　途　別　分　類</t>
    <rPh sb="0" eb="1">
      <t>ダイ</t>
    </rPh>
    <rPh sb="3" eb="4">
      <t>ヒョウ</t>
    </rPh>
    <rPh sb="5" eb="6">
      <t>ヒラ</t>
    </rPh>
    <rPh sb="7" eb="8">
      <t>シゲル</t>
    </rPh>
    <rPh sb="12" eb="13">
      <t>トシ</t>
    </rPh>
    <rPh sb="14" eb="15">
      <t>タビ</t>
    </rPh>
    <rPh sb="16" eb="17">
      <t>イチ</t>
    </rPh>
    <rPh sb="18" eb="19">
      <t>バン</t>
    </rPh>
    <rPh sb="20" eb="21">
      <t>カイ</t>
    </rPh>
    <rPh sb="22" eb="23">
      <t>ケイ</t>
    </rPh>
    <phoneticPr fontId="7"/>
  </si>
  <si>
    <t>第30表　平　成　26　年　度　一　般　会　計　歳　出　予　算　所　管　別　使　途　別　分　類</t>
    <rPh sb="0" eb="1">
      <t>ダイ</t>
    </rPh>
    <rPh sb="3" eb="4">
      <t>ヒョウ</t>
    </rPh>
    <rPh sb="5" eb="6">
      <t>ヒラ</t>
    </rPh>
    <rPh sb="7" eb="8">
      <t>シゲル</t>
    </rPh>
    <rPh sb="12" eb="13">
      <t>トシ</t>
    </rPh>
    <rPh sb="14" eb="15">
      <t>タビ</t>
    </rPh>
    <rPh sb="16" eb="17">
      <t>イチ</t>
    </rPh>
    <rPh sb="18" eb="19">
      <t>バン</t>
    </rPh>
    <rPh sb="20" eb="21">
      <t>カイ</t>
    </rPh>
    <rPh sb="22" eb="23">
      <t>ケイ</t>
    </rPh>
    <phoneticPr fontId="7"/>
  </si>
  <si>
    <t>第30表　平　成　25　年　度　一　般　会　計　歳　出　予　算　所　管　別　使　途　別　分　類</t>
    <rPh sb="0" eb="1">
      <t>ダイ</t>
    </rPh>
    <rPh sb="3" eb="4">
      <t>ヒョウ</t>
    </rPh>
    <rPh sb="5" eb="6">
      <t>ヒラ</t>
    </rPh>
    <rPh sb="7" eb="8">
      <t>シゲル</t>
    </rPh>
    <rPh sb="12" eb="13">
      <t>トシ</t>
    </rPh>
    <rPh sb="14" eb="15">
      <t>タビ</t>
    </rPh>
    <rPh sb="16" eb="17">
      <t>イチ</t>
    </rPh>
    <rPh sb="18" eb="19">
      <t>バン</t>
    </rPh>
    <rPh sb="20" eb="21">
      <t>カイ</t>
    </rPh>
    <rPh sb="22" eb="23">
      <t>ケイ</t>
    </rPh>
    <phoneticPr fontId="7"/>
  </si>
  <si>
    <t>第30表　令　和　３　年　度　一　般　会　計　歳　出　予　算　所　管　別　使　途　別　分　類</t>
    <rPh sb="0" eb="1">
      <t>ダイ</t>
    </rPh>
    <rPh sb="3" eb="4">
      <t>ヒョウ</t>
    </rPh>
    <rPh sb="5" eb="6">
      <t>レイ</t>
    </rPh>
    <rPh sb="7" eb="8">
      <t>ワ</t>
    </rPh>
    <rPh sb="11" eb="12">
      <t>トシ</t>
    </rPh>
    <rPh sb="13" eb="14">
      <t>タビ</t>
    </rPh>
    <rPh sb="15" eb="16">
      <t>イチ</t>
    </rPh>
    <rPh sb="17" eb="18">
      <t>バン</t>
    </rPh>
    <rPh sb="19" eb="20">
      <t>カイ</t>
    </rPh>
    <rPh sb="21" eb="22">
      <t>ケイ</t>
    </rPh>
    <phoneticPr fontId="7"/>
  </si>
  <si>
    <t>デジタル庁</t>
    <phoneticPr fontId="7"/>
  </si>
  <si>
    <t>　　　　　 使 途 別
 所 管 別</t>
    <rPh sb="6" eb="7">
      <t>ツカ</t>
    </rPh>
    <rPh sb="8" eb="9">
      <t>ト</t>
    </rPh>
    <rPh sb="10" eb="11">
      <t>ベツ</t>
    </rPh>
    <rPh sb="14" eb="15">
      <t>トコロ</t>
    </rPh>
    <rPh sb="16" eb="17">
      <t>カン</t>
    </rPh>
    <rPh sb="18" eb="19">
      <t>ベツ</t>
    </rPh>
    <phoneticPr fontId="7"/>
  </si>
  <si>
    <t>第30表　令　和　４　年　度　一　般　会　計　歳　出　予　算　所　管　別　使　途　別　分　類</t>
    <rPh sb="0" eb="1">
      <t>ダイ</t>
    </rPh>
    <rPh sb="3" eb="4">
      <t>ヒョウ</t>
    </rPh>
    <rPh sb="5" eb="6">
      <t>レイ</t>
    </rPh>
    <rPh sb="7" eb="8">
      <t>ワ</t>
    </rPh>
    <rPh sb="11" eb="12">
      <t>トシ</t>
    </rPh>
    <rPh sb="13" eb="14">
      <t>タビ</t>
    </rPh>
    <rPh sb="15" eb="16">
      <t>イチ</t>
    </rPh>
    <rPh sb="17" eb="18">
      <t>バン</t>
    </rPh>
    <rPh sb="19" eb="20">
      <t>カイ</t>
    </rPh>
    <rPh sb="21" eb="22">
      <t>ケイ</t>
    </rPh>
    <phoneticPr fontId="7"/>
  </si>
  <si>
    <t>第30表　令　和　５　年　度　一　般　会　計　歳　出　予　算　所　管　別　使　途　別　分　類</t>
    <rPh sb="0" eb="1">
      <t>ダイ</t>
    </rPh>
    <rPh sb="3" eb="4">
      <t>ヒョウ</t>
    </rPh>
    <rPh sb="5" eb="6">
      <t>レイ</t>
    </rPh>
    <rPh sb="7" eb="8">
      <t>ワ</t>
    </rPh>
    <rPh sb="11" eb="12">
      <t>トシ</t>
    </rPh>
    <rPh sb="13" eb="14">
      <t>タビ</t>
    </rPh>
    <rPh sb="15" eb="16">
      <t>イチ</t>
    </rPh>
    <rPh sb="17" eb="18">
      <t>バン</t>
    </rPh>
    <rPh sb="19" eb="20">
      <t>カイ</t>
    </rPh>
    <rPh sb="21" eb="22">
      <t>ケイ</t>
    </rPh>
    <phoneticPr fontId="7"/>
  </si>
  <si>
    <t>第30表　令　和　６　年　度　一　般　会　計　歳　出　予　算　所　管　別　使　途　別　分　類</t>
    <rPh sb="0" eb="1">
      <t>ダイ</t>
    </rPh>
    <rPh sb="3" eb="4">
      <t>ヒョウ</t>
    </rPh>
    <rPh sb="5" eb="6">
      <t>レイ</t>
    </rPh>
    <rPh sb="7" eb="8">
      <t>ワ</t>
    </rPh>
    <rPh sb="11" eb="12">
      <t>トシ</t>
    </rPh>
    <rPh sb="13" eb="14">
      <t>タビ</t>
    </rPh>
    <rPh sb="15" eb="16">
      <t>イチ</t>
    </rPh>
    <rPh sb="17" eb="18">
      <t>バン</t>
    </rPh>
    <rPh sb="19" eb="20">
      <t>カイ</t>
    </rPh>
    <rPh sb="21" eb="22">
      <t>ケイ</t>
    </rPh>
    <phoneticPr fontId="7"/>
  </si>
  <si>
    <t>ー</t>
    <phoneticPr fontId="7"/>
  </si>
  <si>
    <t>（注）１．当初予算である。
　　　２．使途別分類は、第27、28表の目別分類の項目を次のようにとりまとめたものである。
        　職員給与(02、03、04目の合計)、その他の給与(01、05目の合計)、旅費(08目)、物件費(09、10、11、12、13目の合計)、施設費(15目)、補助費・委託費(14、16目合計)、他会計へ繰入(22目)、その他(残余の目区分の合計)。</t>
    <rPh sb="1" eb="2">
      <t>チュウ</t>
    </rPh>
    <rPh sb="5" eb="7">
      <t>トウショ</t>
    </rPh>
    <rPh sb="7" eb="9">
      <t>ヨサン</t>
    </rPh>
    <phoneticPr fontId="7"/>
  </si>
  <si>
    <t>第30表　令　和　７　年　度　一　般　会　計　歳　出　予　算　所　管　別　使　途　別　分　類</t>
    <rPh sb="0" eb="1">
      <t>ダイ</t>
    </rPh>
    <rPh sb="3" eb="4">
      <t>ヒョウ</t>
    </rPh>
    <rPh sb="5" eb="6">
      <t>レイ</t>
    </rPh>
    <rPh sb="7" eb="8">
      <t>ワ</t>
    </rPh>
    <rPh sb="11" eb="12">
      <t>トシ</t>
    </rPh>
    <rPh sb="13" eb="14">
      <t>タビ</t>
    </rPh>
    <rPh sb="15" eb="16">
      <t>イチ</t>
    </rPh>
    <rPh sb="17" eb="18">
      <t>バン</t>
    </rPh>
    <rPh sb="19" eb="20">
      <t>カイ</t>
    </rPh>
    <rPh sb="21" eb="22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</si>
</sst>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* #,##0;_ &quot;△&quot;* #,##0;* &quot;0&quot;;* &quot;－&quot;"/>
    <numFmt numFmtId="177" formatCode="* \(#,##0\);_ &quot;△&quot;* #,##0;* &quot;0&quot;;* &quot;－&quot;"/>
    <numFmt numFmtId="178" formatCode="* \(#,##0\);_ &quot;△&quot;* #,##0;* &quot;0&quot;;* &quot;(－)&quot;"/>
  </numFmts>
  <fonts count="8" x14ac:knownFonts="1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49" fontId="2" fillId="2" borderId="0" xfId="0" applyNumberFormat="1" applyFont="1" applyFill="1" applyBorder="1" applyAlignment="1">
      <alignment horizontal="distributed" vertical="center"/>
    </xf>
    <xf numFmtId="49" fontId="2" fillId="2" borderId="0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49" fontId="3" fillId="2" borderId="0" xfId="0" applyNumberFormat="1" applyFont="1" applyFill="1" applyBorder="1" applyAlignment="1">
      <alignment horizontal="distributed" vertical="center"/>
    </xf>
    <xf numFmtId="176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2" fillId="2" borderId="8" xfId="0" applyFont="1" applyFill="1" applyBorder="1">
      <alignment vertical="center"/>
    </xf>
    <xf numFmtId="0" fontId="7" fillId="2" borderId="8" xfId="0" applyNumberFormat="1" applyFont="1" applyFill="1" applyBorder="1" applyAlignment="1"/>
    <xf numFmtId="0" fontId="7" fillId="2" borderId="8" xfId="0" applyFont="1" applyFill="1" applyBorder="1" applyAlignment="1">
      <alignment wrapText="1"/>
    </xf>
    <xf numFmtId="0" fontId="7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Alignment="1">
      <alignment vertical="top"/>
    </xf>
    <xf numFmtId="176" fontId="5" fillId="0" borderId="5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3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righ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49" fontId="0" fillId="0" borderId="0" xfId="0" applyNumberFormat="1" applyFont="1" applyFill="1" applyBorder="1" applyAlignment="1">
      <alignment horizontal="distributed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49" fontId="3" fillId="0" borderId="0" xfId="0" applyNumberFormat="1" applyFont="1" applyFill="1" applyBorder="1" applyAlignment="1">
      <alignment horizontal="distributed" vertical="center"/>
    </xf>
    <xf numFmtId="176" fontId="6" fillId="0" borderId="5" xfId="0" applyNumberFormat="1" applyFont="1" applyFill="1" applyBorder="1" applyAlignment="1">
      <alignment vertical="center"/>
    </xf>
    <xf numFmtId="49" fontId="0" fillId="0" borderId="6" xfId="0" applyNumberFormat="1" applyFont="1" applyFill="1" applyBorder="1" applyAlignment="1">
      <alignment vertical="center"/>
    </xf>
    <xf numFmtId="49" fontId="0" fillId="0" borderId="7" xfId="0" applyNumberFormat="1" applyFont="1" applyFill="1" applyBorder="1" applyAlignment="1">
      <alignment vertical="center"/>
    </xf>
    <xf numFmtId="0" fontId="0" fillId="0" borderId="8" xfId="0" applyFont="1" applyFill="1" applyBorder="1">
      <alignment vertical="center"/>
    </xf>
    <xf numFmtId="0" fontId="7" fillId="0" borderId="8" xfId="0" applyNumberFormat="1" applyFont="1" applyFill="1" applyBorder="1" applyAlignment="1"/>
    <xf numFmtId="0" fontId="7" fillId="0" borderId="8" xfId="0" applyFont="1" applyFill="1" applyBorder="1" applyAlignment="1">
      <alignment wrapText="1"/>
    </xf>
    <xf numFmtId="176" fontId="0" fillId="0" borderId="8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3" borderId="0" xfId="0" applyFont="1" applyFill="1" applyAlignment="1">
      <alignment vertical="top"/>
    </xf>
    <xf numFmtId="0" fontId="4" fillId="3" borderId="0" xfId="0" applyFont="1" applyFill="1" applyBorder="1" applyAlignment="1">
      <alignment vertical="top"/>
    </xf>
    <xf numFmtId="0" fontId="0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0" fillId="3" borderId="0" xfId="0" applyFont="1" applyFill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top"/>
    </xf>
    <xf numFmtId="49" fontId="0" fillId="3" borderId="0" xfId="0" applyNumberFormat="1" applyFont="1" applyFill="1" applyBorder="1" applyAlignment="1">
      <alignment horizontal="distributed" vertical="center"/>
    </xf>
    <xf numFmtId="49" fontId="0" fillId="3" borderId="0" xfId="0" applyNumberFormat="1" applyFont="1" applyFill="1" applyBorder="1" applyAlignment="1">
      <alignment horizontal="center" vertical="center"/>
    </xf>
    <xf numFmtId="49" fontId="0" fillId="3" borderId="0" xfId="0" applyNumberFormat="1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ont="1" applyFill="1" applyBorder="1">
      <alignment vertical="center"/>
    </xf>
    <xf numFmtId="49" fontId="3" fillId="3" borderId="0" xfId="0" applyNumberFormat="1" applyFont="1" applyFill="1" applyBorder="1" applyAlignment="1">
      <alignment horizontal="distributed" vertical="center"/>
    </xf>
    <xf numFmtId="49" fontId="0" fillId="3" borderId="6" xfId="0" applyNumberFormat="1" applyFont="1" applyFill="1" applyBorder="1" applyAlignment="1">
      <alignment vertical="center"/>
    </xf>
    <xf numFmtId="49" fontId="0" fillId="3" borderId="7" xfId="0" applyNumberFormat="1" applyFont="1" applyFill="1" applyBorder="1" applyAlignment="1">
      <alignment vertical="center"/>
    </xf>
    <xf numFmtId="176" fontId="5" fillId="3" borderId="0" xfId="0" applyNumberFormat="1" applyFont="1" applyFill="1" applyBorder="1" applyAlignment="1">
      <alignment vertical="center"/>
    </xf>
    <xf numFmtId="0" fontId="0" fillId="3" borderId="8" xfId="0" applyFont="1" applyFill="1" applyBorder="1">
      <alignment vertical="center"/>
    </xf>
    <xf numFmtId="0" fontId="7" fillId="3" borderId="8" xfId="0" applyFont="1" applyFill="1" applyBorder="1" applyAlignment="1">
      <alignment wrapText="1"/>
    </xf>
    <xf numFmtId="176" fontId="0" fillId="3" borderId="8" xfId="0" applyNumberFormat="1" applyFont="1" applyFill="1" applyBorder="1">
      <alignment vertical="center"/>
    </xf>
    <xf numFmtId="0" fontId="0" fillId="3" borderId="0" xfId="0" applyFont="1" applyFill="1" applyBorder="1" applyAlignment="1">
      <alignment vertical="center"/>
    </xf>
    <xf numFmtId="176" fontId="5" fillId="3" borderId="5" xfId="0" applyNumberFormat="1" applyFont="1" applyFill="1" applyBorder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176" fontId="6" fillId="3" borderId="5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top"/>
    </xf>
    <xf numFmtId="0" fontId="7" fillId="3" borderId="8" xfId="0" applyNumberFormat="1" applyFont="1" applyFill="1" applyBorder="1" applyAlignment="1"/>
    <xf numFmtId="0" fontId="4" fillId="3" borderId="0" xfId="0" applyFont="1" applyFill="1" applyBorder="1" applyAlignment="1">
      <alignment horizontal="center" vertical="top"/>
    </xf>
    <xf numFmtId="0" fontId="7" fillId="3" borderId="8" xfId="0" applyNumberFormat="1" applyFont="1" applyFill="1" applyBorder="1" applyAlignment="1"/>
    <xf numFmtId="0" fontId="0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top"/>
    </xf>
    <xf numFmtId="0" fontId="7" fillId="3" borderId="8" xfId="0" applyNumberFormat="1" applyFont="1" applyFill="1" applyBorder="1" applyAlignment="1"/>
    <xf numFmtId="0" fontId="0" fillId="3" borderId="0" xfId="0" applyFont="1" applyFill="1" applyAlignment="1">
      <alignment vertical="center"/>
    </xf>
    <xf numFmtId="0" fontId="7" fillId="3" borderId="0" xfId="0" applyNumberFormat="1" applyFont="1" applyFill="1" applyBorder="1" applyAlignment="1">
      <alignment vertical="top" wrapText="1"/>
    </xf>
    <xf numFmtId="0" fontId="0" fillId="3" borderId="0" xfId="0" applyFont="1" applyFill="1" applyBorder="1" applyAlignment="1">
      <alignment horizontal="left" vertical="center"/>
    </xf>
    <xf numFmtId="49" fontId="0" fillId="3" borderId="9" xfId="0" applyNumberFormat="1" applyFont="1" applyFill="1" applyBorder="1" applyAlignment="1">
      <alignment vertical="center"/>
    </xf>
    <xf numFmtId="49" fontId="0" fillId="3" borderId="10" xfId="0" applyNumberFormat="1" applyFont="1" applyFill="1" applyBorder="1" applyAlignment="1">
      <alignment horizontal="distributed" vertical="center"/>
    </xf>
    <xf numFmtId="49" fontId="0" fillId="3" borderId="1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top"/>
    </xf>
    <xf numFmtId="0" fontId="7" fillId="3" borderId="8" xfId="0" applyNumberFormat="1" applyFont="1" applyFill="1" applyBorder="1" applyAlignment="1"/>
    <xf numFmtId="0" fontId="0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top"/>
    </xf>
    <xf numFmtId="176" fontId="5" fillId="3" borderId="0" xfId="0" applyNumberFormat="1" applyFont="1" applyFill="1" applyBorder="1" applyAlignment="1">
      <alignment horizontal="right" vertical="center"/>
    </xf>
    <xf numFmtId="176" fontId="6" fillId="3" borderId="0" xfId="0" applyNumberFormat="1" applyFont="1" applyFill="1" applyBorder="1" applyAlignment="1">
      <alignment horizontal="right" vertical="center"/>
    </xf>
    <xf numFmtId="178" fontId="5" fillId="3" borderId="5" xfId="0" applyNumberFormat="1" applyFont="1" applyFill="1" applyBorder="1" applyAlignment="1">
      <alignment vertical="center"/>
    </xf>
    <xf numFmtId="178" fontId="5" fillId="3" borderId="0" xfId="0" applyNumberFormat="1" applyFont="1" applyFill="1" applyBorder="1" applyAlignment="1">
      <alignment horizontal="right" vertical="center"/>
    </xf>
    <xf numFmtId="178" fontId="6" fillId="3" borderId="0" xfId="0" applyNumberFormat="1" applyFont="1" applyFill="1" applyBorder="1" applyAlignment="1">
      <alignment horizontal="right" vertical="center"/>
    </xf>
    <xf numFmtId="178" fontId="5" fillId="3" borderId="0" xfId="0" applyNumberFormat="1" applyFont="1" applyFill="1" applyBorder="1" applyAlignment="1">
      <alignment vertical="center"/>
    </xf>
    <xf numFmtId="177" fontId="5" fillId="3" borderId="0" xfId="0" applyNumberFormat="1" applyFont="1" applyFill="1" applyBorder="1" applyAlignment="1">
      <alignment vertical="center"/>
    </xf>
    <xf numFmtId="177" fontId="6" fillId="3" borderId="0" xfId="0" applyNumberFormat="1" applyFont="1" applyFill="1" applyBorder="1" applyAlignment="1">
      <alignment vertical="center"/>
    </xf>
    <xf numFmtId="178" fontId="6" fillId="3" borderId="0" xfId="0" applyNumberFormat="1" applyFont="1" applyFill="1" applyBorder="1" applyAlignment="1">
      <alignment vertical="center"/>
    </xf>
    <xf numFmtId="178" fontId="6" fillId="3" borderId="5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top"/>
    </xf>
    <xf numFmtId="0" fontId="7" fillId="3" borderId="8" xfId="0" applyNumberFormat="1" applyFont="1" applyFill="1" applyBorder="1" applyAlignment="1"/>
    <xf numFmtId="0" fontId="0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top"/>
    </xf>
    <xf numFmtId="0" fontId="7" fillId="3" borderId="8" xfId="0" applyNumberFormat="1" applyFont="1" applyFill="1" applyBorder="1" applyAlignment="1"/>
    <xf numFmtId="0" fontId="0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top"/>
    </xf>
    <xf numFmtId="0" fontId="7" fillId="3" borderId="8" xfId="0" applyNumberFormat="1" applyFont="1" applyFill="1" applyBorder="1" applyAlignment="1"/>
    <xf numFmtId="0" fontId="0" fillId="3" borderId="0" xfId="0" applyFont="1" applyFill="1" applyAlignment="1">
      <alignment vertical="center"/>
    </xf>
    <xf numFmtId="38" fontId="6" fillId="3" borderId="0" xfId="1" applyFont="1" applyFill="1">
      <alignment vertical="center"/>
    </xf>
    <xf numFmtId="0" fontId="4" fillId="3" borderId="0" xfId="0" applyFont="1" applyFill="1" applyBorder="1" applyAlignment="1">
      <alignment horizontal="center" vertical="top"/>
    </xf>
    <xf numFmtId="0" fontId="0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0" fillId="3" borderId="0" xfId="0" applyFont="1" applyFill="1" applyAlignment="1">
      <alignment vertical="center"/>
    </xf>
    <xf numFmtId="0" fontId="4" fillId="3" borderId="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wrapText="1"/>
    </xf>
    <xf numFmtId="0" fontId="7" fillId="3" borderId="8" xfId="0" applyNumberFormat="1" applyFont="1" applyFill="1" applyBorder="1" applyAlignment="1"/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Border="1" applyAlignment="1">
      <alignment horizontal="left" vertical="top" wrapText="1"/>
    </xf>
    <xf numFmtId="0" fontId="0" fillId="3" borderId="0" xfId="0" applyFont="1" applyFill="1" applyAlignment="1">
      <alignment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vertical="center" wrapText="1"/>
    </xf>
    <xf numFmtId="0" fontId="0" fillId="3" borderId="12" xfId="0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 wrapText="1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view="pageBreakPreview" zoomScaleNormal="100" zoomScaleSheetLayoutView="100" workbookViewId="0">
      <pane xSplit="3" ySplit="5" topLeftCell="D18" activePane="bottomRight" state="frozen"/>
      <selection pane="topRight" activeCell="D1" sqref="D1"/>
      <selection pane="bottomLeft" activeCell="A6" sqref="A6"/>
      <selection pane="bottomRight" sqref="A1:L1"/>
    </sheetView>
  </sheetViews>
  <sheetFormatPr defaultColWidth="9.42578125" defaultRowHeight="10.5" customHeight="1" x14ac:dyDescent="0.15"/>
  <cols>
    <col min="1" max="1" width="1" style="18" customWidth="1"/>
    <col min="2" max="2" width="18.42578125" style="18" customWidth="1"/>
    <col min="3" max="3" width="1" style="18" customWidth="1"/>
    <col min="4" max="7" width="19.42578125" style="18" customWidth="1"/>
    <col min="8" max="12" width="19.5703125" style="18" customWidth="1"/>
    <col min="13" max="16384" width="9.42578125" style="18"/>
  </cols>
  <sheetData>
    <row r="1" spans="1:12" s="1" customFormat="1" ht="14.55" customHeight="1" x14ac:dyDescent="0.15">
      <c r="A1" s="135" t="s">
        <v>40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1" customFormat="1" ht="14.55" customHeight="1" x14ac:dyDescent="0.15">
      <c r="B2" s="2"/>
      <c r="C2" s="2"/>
      <c r="D2" s="3"/>
      <c r="E2" s="3"/>
      <c r="F2" s="3"/>
      <c r="G2" s="3"/>
      <c r="H2" s="3"/>
      <c r="I2" s="3"/>
      <c r="J2" s="3"/>
      <c r="K2" s="3"/>
      <c r="L2" s="4" t="s">
        <v>0</v>
      </c>
    </row>
    <row r="3" spans="1:12" s="1" customFormat="1" ht="18" customHeight="1" x14ac:dyDescent="0.15">
      <c r="A3" s="136" t="s">
        <v>1</v>
      </c>
      <c r="B3" s="136"/>
      <c r="C3" s="137"/>
      <c r="D3" s="140" t="s">
        <v>2</v>
      </c>
      <c r="E3" s="141"/>
      <c r="F3" s="142" t="s">
        <v>3</v>
      </c>
      <c r="G3" s="142" t="s">
        <v>4</v>
      </c>
      <c r="H3" s="142" t="s">
        <v>5</v>
      </c>
      <c r="I3" s="142" t="s">
        <v>6</v>
      </c>
      <c r="J3" s="142" t="s">
        <v>7</v>
      </c>
      <c r="K3" s="142" t="s">
        <v>8</v>
      </c>
      <c r="L3" s="144" t="s">
        <v>9</v>
      </c>
    </row>
    <row r="4" spans="1:12" s="3" customFormat="1" ht="18" customHeight="1" x14ac:dyDescent="0.15">
      <c r="A4" s="138"/>
      <c r="B4" s="138"/>
      <c r="C4" s="139"/>
      <c r="D4" s="5" t="s">
        <v>10</v>
      </c>
      <c r="E4" s="6" t="s">
        <v>11</v>
      </c>
      <c r="F4" s="143"/>
      <c r="G4" s="143"/>
      <c r="H4" s="143"/>
      <c r="I4" s="143"/>
      <c r="J4" s="143"/>
      <c r="K4" s="143"/>
      <c r="L4" s="145"/>
    </row>
    <row r="5" spans="1:12" s="2" customFormat="1" ht="6" customHeight="1" x14ac:dyDescent="0.15">
      <c r="B5" s="7"/>
      <c r="C5" s="8"/>
      <c r="D5" s="9"/>
      <c r="E5" s="10"/>
      <c r="F5" s="10"/>
      <c r="G5" s="10"/>
      <c r="H5" s="10"/>
      <c r="I5" s="10"/>
      <c r="J5" s="10"/>
      <c r="K5" s="10"/>
      <c r="L5" s="10"/>
    </row>
    <row r="6" spans="1:12" s="11" customFormat="1" ht="30" customHeight="1" x14ac:dyDescent="0.15">
      <c r="B6" s="12" t="s">
        <v>12</v>
      </c>
      <c r="C6" s="13"/>
      <c r="D6" s="14" t="s">
        <v>32</v>
      </c>
      <c r="E6" s="15" t="s">
        <v>33</v>
      </c>
      <c r="F6" s="15">
        <v>13252</v>
      </c>
      <c r="G6" s="15">
        <v>4262252</v>
      </c>
      <c r="H6" s="15">
        <v>1640638</v>
      </c>
      <c r="I6" s="15" t="s">
        <v>32</v>
      </c>
      <c r="J6" s="15" t="s">
        <v>32</v>
      </c>
      <c r="K6" s="15">
        <v>908130</v>
      </c>
      <c r="L6" s="16">
        <v>6824272</v>
      </c>
    </row>
    <row r="7" spans="1:12" s="17" customFormat="1" ht="30" customHeight="1" x14ac:dyDescent="0.15">
      <c r="B7" s="12" t="s">
        <v>13</v>
      </c>
      <c r="C7" s="12"/>
      <c r="D7" s="14">
        <v>33658495</v>
      </c>
      <c r="E7" s="15">
        <v>41678979</v>
      </c>
      <c r="F7" s="15">
        <v>9630573</v>
      </c>
      <c r="G7" s="15">
        <v>32305290</v>
      </c>
      <c r="H7" s="15">
        <v>5810357</v>
      </c>
      <c r="I7" s="15">
        <v>7067396</v>
      </c>
      <c r="J7" s="15" t="s">
        <v>32</v>
      </c>
      <c r="K7" s="15">
        <v>547170</v>
      </c>
      <c r="L7" s="16">
        <v>130698260</v>
      </c>
    </row>
    <row r="8" spans="1:12" ht="30" customHeight="1" x14ac:dyDescent="0.15">
      <c r="B8" s="12" t="s">
        <v>14</v>
      </c>
      <c r="C8" s="12"/>
      <c r="D8" s="14">
        <v>192574403</v>
      </c>
      <c r="E8" s="15">
        <v>32205451</v>
      </c>
      <c r="F8" s="15">
        <v>4892008</v>
      </c>
      <c r="G8" s="15">
        <v>24990662</v>
      </c>
      <c r="H8" s="15">
        <v>22438223</v>
      </c>
      <c r="I8" s="15">
        <v>39157434</v>
      </c>
      <c r="J8" s="15" t="s">
        <v>31</v>
      </c>
      <c r="K8" s="15">
        <v>14135942</v>
      </c>
      <c r="L8" s="16">
        <v>330394123</v>
      </c>
    </row>
    <row r="9" spans="1:12" ht="30" customHeight="1" x14ac:dyDescent="0.15">
      <c r="B9" s="12" t="s">
        <v>15</v>
      </c>
      <c r="C9" s="12"/>
      <c r="D9" s="14">
        <v>10873901</v>
      </c>
      <c r="E9" s="15">
        <v>1357623</v>
      </c>
      <c r="F9" s="15">
        <v>722700</v>
      </c>
      <c r="G9" s="15">
        <v>6483235</v>
      </c>
      <c r="H9" s="15">
        <v>143527</v>
      </c>
      <c r="I9" s="15">
        <v>1913676</v>
      </c>
      <c r="J9" s="15" t="s">
        <v>32</v>
      </c>
      <c r="K9" s="15">
        <v>15131</v>
      </c>
      <c r="L9" s="16">
        <v>21509793</v>
      </c>
    </row>
    <row r="10" spans="1:12" s="17" customFormat="1" ht="30" customHeight="1" x14ac:dyDescent="0.15">
      <c r="B10" s="12" t="s">
        <v>16</v>
      </c>
      <c r="C10" s="12"/>
      <c r="D10" s="14">
        <v>12911853</v>
      </c>
      <c r="E10" s="15">
        <v>1677445</v>
      </c>
      <c r="F10" s="15">
        <v>663115</v>
      </c>
      <c r="G10" s="15">
        <v>26523867</v>
      </c>
      <c r="H10" s="15">
        <v>1853633</v>
      </c>
      <c r="I10" s="15">
        <v>44953154</v>
      </c>
      <c r="J10" s="15" t="s">
        <v>32</v>
      </c>
      <c r="K10" s="15">
        <v>2294808</v>
      </c>
      <c r="L10" s="16">
        <v>90877875</v>
      </c>
    </row>
    <row r="11" spans="1:12" s="17" customFormat="1" ht="30" customHeight="1" x14ac:dyDescent="0.15">
      <c r="B11" s="12" t="s">
        <v>17</v>
      </c>
      <c r="C11" s="12"/>
      <c r="D11" s="14">
        <v>104676325</v>
      </c>
      <c r="E11" s="15">
        <v>16379241</v>
      </c>
      <c r="F11" s="15">
        <v>18008078</v>
      </c>
      <c r="G11" s="15">
        <v>116439548</v>
      </c>
      <c r="H11" s="15">
        <v>26495651</v>
      </c>
      <c r="I11" s="15">
        <v>372651189</v>
      </c>
      <c r="J11" s="15">
        <v>127660417</v>
      </c>
      <c r="K11" s="15">
        <v>14080238</v>
      </c>
      <c r="L11" s="16">
        <v>796390687</v>
      </c>
    </row>
    <row r="12" spans="1:12" s="17" customFormat="1" ht="30" customHeight="1" x14ac:dyDescent="0.15">
      <c r="B12" s="12" t="s">
        <v>18</v>
      </c>
      <c r="C12" s="12"/>
      <c r="D12" s="14">
        <v>40309547</v>
      </c>
      <c r="E12" s="15">
        <v>5816555</v>
      </c>
      <c r="F12" s="15">
        <v>1519048</v>
      </c>
      <c r="G12" s="15">
        <v>51273498</v>
      </c>
      <c r="H12" s="15">
        <v>3922786</v>
      </c>
      <c r="I12" s="15">
        <v>277472653</v>
      </c>
      <c r="J12" s="15">
        <v>14931618000</v>
      </c>
      <c r="K12" s="15">
        <v>872614009</v>
      </c>
      <c r="L12" s="16">
        <v>16184546096</v>
      </c>
    </row>
    <row r="13" spans="1:12" s="19" customFormat="1" ht="30" customHeight="1" x14ac:dyDescent="0.15">
      <c r="B13" s="12" t="s">
        <v>19</v>
      </c>
      <c r="C13" s="12"/>
      <c r="D13" s="14">
        <v>305441284</v>
      </c>
      <c r="E13" s="15">
        <v>38054445</v>
      </c>
      <c r="F13" s="15">
        <v>6858592</v>
      </c>
      <c r="G13" s="15">
        <v>99117090</v>
      </c>
      <c r="H13" s="15">
        <v>21371931</v>
      </c>
      <c r="I13" s="15">
        <v>90793714</v>
      </c>
      <c r="J13" s="15">
        <v>69396959</v>
      </c>
      <c r="K13" s="15">
        <v>20086730</v>
      </c>
      <c r="L13" s="16">
        <v>651120745</v>
      </c>
    </row>
    <row r="14" spans="1:12" ht="30" customHeight="1" x14ac:dyDescent="0.15">
      <c r="B14" s="12" t="s">
        <v>20</v>
      </c>
      <c r="C14" s="12"/>
      <c r="D14" s="14">
        <v>66527235</v>
      </c>
      <c r="E14" s="15">
        <v>21321783</v>
      </c>
      <c r="F14" s="15">
        <v>9458626</v>
      </c>
      <c r="G14" s="15">
        <v>58102549</v>
      </c>
      <c r="H14" s="15">
        <v>4807125</v>
      </c>
      <c r="I14" s="15">
        <v>490499456</v>
      </c>
      <c r="J14" s="15" t="s">
        <v>32</v>
      </c>
      <c r="K14" s="15">
        <v>20209939</v>
      </c>
      <c r="L14" s="16">
        <v>670926713</v>
      </c>
    </row>
    <row r="15" spans="1:12" ht="30" customHeight="1" x14ac:dyDescent="0.15">
      <c r="B15" s="12" t="s">
        <v>21</v>
      </c>
      <c r="C15" s="12"/>
      <c r="D15" s="14">
        <v>546868991</v>
      </c>
      <c r="E15" s="15">
        <v>68827760</v>
      </c>
      <c r="F15" s="15">
        <v>14918680</v>
      </c>
      <c r="G15" s="15">
        <v>224531847</v>
      </c>
      <c r="H15" s="15">
        <v>17300870</v>
      </c>
      <c r="I15" s="15">
        <v>171534667</v>
      </c>
      <c r="J15" s="15">
        <v>21023035976</v>
      </c>
      <c r="K15" s="15">
        <v>587032333</v>
      </c>
      <c r="L15" s="16">
        <v>22654051124</v>
      </c>
    </row>
    <row r="16" spans="1:12" ht="30" customHeight="1" x14ac:dyDescent="0.15">
      <c r="B16" s="12" t="s">
        <v>22</v>
      </c>
      <c r="C16" s="12"/>
      <c r="D16" s="14">
        <v>18051801</v>
      </c>
      <c r="E16" s="15">
        <v>5075438</v>
      </c>
      <c r="F16" s="15">
        <v>6382531</v>
      </c>
      <c r="G16" s="15">
        <v>84181532</v>
      </c>
      <c r="H16" s="15">
        <v>21596268</v>
      </c>
      <c r="I16" s="15">
        <v>4845231220</v>
      </c>
      <c r="J16" s="15">
        <v>138500000</v>
      </c>
      <c r="K16" s="15">
        <v>151529936</v>
      </c>
      <c r="L16" s="16">
        <v>5270548726</v>
      </c>
    </row>
    <row r="17" spans="1:12" ht="30" customHeight="1" x14ac:dyDescent="0.15">
      <c r="B17" s="12" t="s">
        <v>23</v>
      </c>
      <c r="C17" s="12"/>
      <c r="D17" s="14">
        <v>157104967</v>
      </c>
      <c r="E17" s="15">
        <v>25647406</v>
      </c>
      <c r="F17" s="15">
        <v>2646639</v>
      </c>
      <c r="G17" s="15">
        <v>99403678</v>
      </c>
      <c r="H17" s="15">
        <v>11974678</v>
      </c>
      <c r="I17" s="15">
        <v>12399890913</v>
      </c>
      <c r="J17" s="15">
        <v>8624192359</v>
      </c>
      <c r="K17" s="15">
        <v>156033032</v>
      </c>
      <c r="L17" s="16">
        <v>21476893672</v>
      </c>
    </row>
    <row r="18" spans="1:12" ht="30" customHeight="1" x14ac:dyDescent="0.15">
      <c r="B18" s="12" t="s">
        <v>24</v>
      </c>
      <c r="C18" s="13"/>
      <c r="D18" s="14">
        <v>138508055</v>
      </c>
      <c r="E18" s="15">
        <v>23615429</v>
      </c>
      <c r="F18" s="15">
        <v>4421983</v>
      </c>
      <c r="G18" s="15">
        <v>38485485</v>
      </c>
      <c r="H18" s="15">
        <v>13712459</v>
      </c>
      <c r="I18" s="15">
        <v>1575290014</v>
      </c>
      <c r="J18" s="15">
        <v>611291979</v>
      </c>
      <c r="K18" s="15">
        <v>14775173</v>
      </c>
      <c r="L18" s="16">
        <v>2420100577</v>
      </c>
    </row>
    <row r="19" spans="1:12" ht="30" customHeight="1" x14ac:dyDescent="0.15">
      <c r="B19" s="12" t="s">
        <v>25</v>
      </c>
      <c r="C19" s="13"/>
      <c r="D19" s="14">
        <v>39425235</v>
      </c>
      <c r="E19" s="15">
        <v>7345819</v>
      </c>
      <c r="F19" s="15">
        <v>2509556</v>
      </c>
      <c r="G19" s="15">
        <v>12954054</v>
      </c>
      <c r="H19" s="15">
        <v>1379560</v>
      </c>
      <c r="I19" s="15">
        <v>354472690</v>
      </c>
      <c r="J19" s="15">
        <v>603618073</v>
      </c>
      <c r="K19" s="15">
        <v>5566086</v>
      </c>
      <c r="L19" s="16">
        <v>1027271073</v>
      </c>
    </row>
    <row r="20" spans="1:12" ht="30" customHeight="1" x14ac:dyDescent="0.15">
      <c r="B20" s="12" t="s">
        <v>26</v>
      </c>
      <c r="C20" s="13"/>
      <c r="D20" s="14">
        <v>265872274</v>
      </c>
      <c r="E20" s="15">
        <v>39279942</v>
      </c>
      <c r="F20" s="15">
        <v>9369142</v>
      </c>
      <c r="G20" s="15">
        <v>145069522</v>
      </c>
      <c r="H20" s="15">
        <v>208538174</v>
      </c>
      <c r="I20" s="15">
        <v>2151621849</v>
      </c>
      <c r="J20" s="15">
        <v>3202874713</v>
      </c>
      <c r="K20" s="15">
        <v>132775314</v>
      </c>
      <c r="L20" s="16">
        <v>6155400930</v>
      </c>
    </row>
    <row r="21" spans="1:12" ht="30" customHeight="1" x14ac:dyDescent="0.15">
      <c r="B21" s="12" t="s">
        <v>27</v>
      </c>
      <c r="C21" s="13"/>
      <c r="D21" s="14">
        <v>9001587</v>
      </c>
      <c r="E21" s="15">
        <v>1660179</v>
      </c>
      <c r="F21" s="15">
        <v>597270</v>
      </c>
      <c r="G21" s="15">
        <v>21666704</v>
      </c>
      <c r="H21" s="15">
        <v>10806707</v>
      </c>
      <c r="I21" s="15">
        <v>140063675</v>
      </c>
      <c r="J21" s="15">
        <v>32231823</v>
      </c>
      <c r="K21" s="15">
        <v>3918900</v>
      </c>
      <c r="L21" s="16">
        <v>219946845</v>
      </c>
    </row>
    <row r="22" spans="1:12" ht="30" customHeight="1" x14ac:dyDescent="0.15">
      <c r="B22" s="12" t="s">
        <v>28</v>
      </c>
      <c r="C22" s="13"/>
      <c r="D22" s="14">
        <v>1526418913</v>
      </c>
      <c r="E22" s="15">
        <v>318625697</v>
      </c>
      <c r="F22" s="15">
        <v>12708700</v>
      </c>
      <c r="G22" s="15">
        <v>1924036653</v>
      </c>
      <c r="H22" s="15">
        <v>500729048</v>
      </c>
      <c r="I22" s="15">
        <v>410463507</v>
      </c>
      <c r="J22" s="15" t="s">
        <v>33</v>
      </c>
      <c r="K22" s="15">
        <v>108323782</v>
      </c>
      <c r="L22" s="16">
        <v>4801306300</v>
      </c>
    </row>
    <row r="23" spans="1:12" ht="30" customHeight="1" x14ac:dyDescent="0.15">
      <c r="B23" s="20" t="s">
        <v>29</v>
      </c>
      <c r="C23" s="13"/>
      <c r="D23" s="21">
        <v>3468224866</v>
      </c>
      <c r="E23" s="16">
        <v>648569192</v>
      </c>
      <c r="F23" s="16">
        <v>105320493</v>
      </c>
      <c r="G23" s="16">
        <v>2969827466</v>
      </c>
      <c r="H23" s="16">
        <v>874521635</v>
      </c>
      <c r="I23" s="16">
        <v>23373077207</v>
      </c>
      <c r="J23" s="16">
        <v>49364420299</v>
      </c>
      <c r="K23" s="16">
        <v>2104846653</v>
      </c>
      <c r="L23" s="16">
        <v>82908807811</v>
      </c>
    </row>
    <row r="24" spans="1:12" s="19" customFormat="1" ht="6" customHeight="1" x14ac:dyDescent="0.15">
      <c r="B24" s="22"/>
      <c r="C24" s="23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12" customHeight="1" x14ac:dyDescent="0.15">
      <c r="A25" s="24"/>
      <c r="B25" s="25" t="s">
        <v>34</v>
      </c>
      <c r="C25" s="25"/>
      <c r="D25" s="26"/>
      <c r="E25" s="26"/>
      <c r="F25" s="26"/>
      <c r="G25" s="26"/>
      <c r="H25" s="26"/>
      <c r="I25" s="26"/>
      <c r="J25" s="24"/>
      <c r="K25" s="24"/>
      <c r="L25" s="24"/>
    </row>
    <row r="26" spans="1:12" ht="10.050000000000001" customHeight="1" x14ac:dyDescent="0.15">
      <c r="B26" s="146" t="s">
        <v>41</v>
      </c>
      <c r="C26" s="146"/>
      <c r="D26" s="146"/>
      <c r="E26" s="146"/>
      <c r="F26" s="146"/>
      <c r="G26" s="146"/>
      <c r="H26" s="146"/>
      <c r="I26" s="146"/>
      <c r="J26" s="146"/>
      <c r="K26" s="146"/>
      <c r="L26" s="146"/>
    </row>
    <row r="27" spans="1:12" ht="10.5" customHeight="1" x14ac:dyDescent="0.15">
      <c r="B27" s="146" t="s">
        <v>35</v>
      </c>
      <c r="C27" s="146"/>
      <c r="D27" s="146"/>
      <c r="E27" s="28"/>
      <c r="F27" s="28"/>
      <c r="G27" s="28"/>
      <c r="H27" s="28"/>
      <c r="I27" s="28"/>
      <c r="J27" s="28"/>
      <c r="K27" s="28"/>
      <c r="L27" s="28"/>
    </row>
    <row r="28" spans="1:12" ht="10.5" customHeight="1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ht="10.5" customHeight="1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0.5" customHeight="1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ht="10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10.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0.5" customHeight="1" x14ac:dyDescent="0.1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0.5" customHeight="1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2:12" ht="10.5" customHeight="1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</sheetData>
  <mergeCells count="12">
    <mergeCell ref="B26:L26"/>
    <mergeCell ref="B27:D27"/>
    <mergeCell ref="A1:L1"/>
    <mergeCell ref="A3:C4"/>
    <mergeCell ref="D3:E3"/>
    <mergeCell ref="F3:F4"/>
    <mergeCell ref="G3:G4"/>
    <mergeCell ref="H3:H4"/>
    <mergeCell ref="I3:I4"/>
    <mergeCell ref="J3:J4"/>
    <mergeCell ref="K3:K4"/>
    <mergeCell ref="L3:L4"/>
  </mergeCells>
  <phoneticPr fontId="7"/>
  <pageMargins left="0.78740157480314965" right="0.39370078740157483" top="0.6692913385826772" bottom="0.23622047244094491" header="0.62992125984251968" footer="0.39370078740157483"/>
  <pageSetup paperSize="9" scale="81" firstPageNumber="336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5"/>
  <sheetViews>
    <sheetView view="pageBreakPreview" zoomScaleNormal="100" zoomScaleSheetLayoutView="100" workbookViewId="0">
      <pane xSplit="3" ySplit="5" topLeftCell="D21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93"/>
      <c r="E1" s="93"/>
      <c r="F1" s="93"/>
      <c r="G1" s="109" t="s">
        <v>85</v>
      </c>
      <c r="H1" s="66"/>
      <c r="I1" s="93"/>
      <c r="J1" s="93"/>
      <c r="K1" s="93"/>
      <c r="L1" s="93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52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73"/>
      <c r="D5" s="74"/>
      <c r="E5" s="75"/>
      <c r="F5" s="75"/>
      <c r="G5" s="75"/>
      <c r="H5" s="75"/>
      <c r="I5" s="75"/>
      <c r="J5" s="75"/>
      <c r="K5" s="75"/>
      <c r="L5" s="75"/>
    </row>
    <row r="6" spans="1:12" s="76" customFormat="1" ht="30" customHeight="1" x14ac:dyDescent="0.15">
      <c r="B6" s="77" t="s">
        <v>12</v>
      </c>
      <c r="C6" s="78"/>
      <c r="D6" s="90" t="s">
        <v>71</v>
      </c>
      <c r="E6" s="85" t="s">
        <v>72</v>
      </c>
      <c r="F6" s="85" t="s">
        <v>72</v>
      </c>
      <c r="G6" s="85">
        <v>3157232</v>
      </c>
      <c r="H6" s="85">
        <v>2069150</v>
      </c>
      <c r="I6" s="85" t="s">
        <v>72</v>
      </c>
      <c r="J6" s="85" t="s">
        <v>72</v>
      </c>
      <c r="K6" s="85">
        <v>873172</v>
      </c>
      <c r="L6" s="91">
        <f>SUM(D6:K6)</f>
        <v>6099554</v>
      </c>
    </row>
    <row r="7" spans="1:12" s="79" customFormat="1" ht="30" customHeight="1" x14ac:dyDescent="0.15">
      <c r="B7" s="77" t="s">
        <v>13</v>
      </c>
      <c r="C7" s="77"/>
      <c r="D7" s="90">
        <v>32549127</v>
      </c>
      <c r="E7" s="85">
        <v>39666300</v>
      </c>
      <c r="F7" s="85">
        <v>9550367</v>
      </c>
      <c r="G7" s="85">
        <v>32965204</v>
      </c>
      <c r="H7" s="85">
        <v>15865680</v>
      </c>
      <c r="I7" s="85">
        <v>7544057</v>
      </c>
      <c r="J7" s="85" t="s">
        <v>72</v>
      </c>
      <c r="K7" s="85">
        <v>532088</v>
      </c>
      <c r="L7" s="91">
        <f t="shared" ref="L7:L22" si="0">SUM(D7:K7)</f>
        <v>138672823</v>
      </c>
    </row>
    <row r="8" spans="1:12" ht="30" customHeight="1" x14ac:dyDescent="0.15">
      <c r="B8" s="77" t="s">
        <v>14</v>
      </c>
      <c r="C8" s="77"/>
      <c r="D8" s="90">
        <v>199803976</v>
      </c>
      <c r="E8" s="85">
        <v>24095619</v>
      </c>
      <c r="F8" s="85">
        <v>4840400</v>
      </c>
      <c r="G8" s="85">
        <v>23126906</v>
      </c>
      <c r="H8" s="85">
        <v>13960898</v>
      </c>
      <c r="I8" s="85">
        <v>41349666</v>
      </c>
      <c r="J8" s="85" t="s">
        <v>72</v>
      </c>
      <c r="K8" s="85">
        <v>8122649</v>
      </c>
      <c r="L8" s="91">
        <f t="shared" si="0"/>
        <v>315300114</v>
      </c>
    </row>
    <row r="9" spans="1:12" ht="30" customHeight="1" x14ac:dyDescent="0.15">
      <c r="B9" s="77" t="s">
        <v>63</v>
      </c>
      <c r="C9" s="77"/>
      <c r="D9" s="90">
        <v>10461257</v>
      </c>
      <c r="E9" s="85">
        <v>1437304</v>
      </c>
      <c r="F9" s="85">
        <v>610596</v>
      </c>
      <c r="G9" s="85">
        <v>2099678</v>
      </c>
      <c r="H9" s="85">
        <v>56788</v>
      </c>
      <c r="I9" s="85">
        <v>2152160</v>
      </c>
      <c r="J9" s="85" t="s">
        <v>72</v>
      </c>
      <c r="K9" s="85">
        <v>8925</v>
      </c>
      <c r="L9" s="91">
        <f t="shared" si="0"/>
        <v>16826708</v>
      </c>
    </row>
    <row r="10" spans="1:12" s="79" customFormat="1" ht="30" customHeight="1" x14ac:dyDescent="0.15">
      <c r="B10" s="77" t="s">
        <v>16</v>
      </c>
      <c r="C10" s="77"/>
      <c r="D10" s="90">
        <v>16364482</v>
      </c>
      <c r="E10" s="85">
        <v>2913505</v>
      </c>
      <c r="F10" s="85">
        <v>1354364</v>
      </c>
      <c r="G10" s="85">
        <v>23459585</v>
      </c>
      <c r="H10" s="85">
        <v>1259368</v>
      </c>
      <c r="I10" s="85">
        <v>66974785</v>
      </c>
      <c r="J10" s="85" t="s">
        <v>72</v>
      </c>
      <c r="K10" s="85">
        <v>2905251</v>
      </c>
      <c r="L10" s="91">
        <f t="shared" si="0"/>
        <v>115231340</v>
      </c>
    </row>
    <row r="11" spans="1:12" s="79" customFormat="1" ht="30" customHeight="1" x14ac:dyDescent="0.15">
      <c r="B11" s="77" t="s">
        <v>17</v>
      </c>
      <c r="C11" s="77"/>
      <c r="D11" s="90">
        <v>115706899</v>
      </c>
      <c r="E11" s="85">
        <v>19804837</v>
      </c>
      <c r="F11" s="85">
        <v>22385538</v>
      </c>
      <c r="G11" s="85">
        <v>106414387</v>
      </c>
      <c r="H11" s="85">
        <v>68166974</v>
      </c>
      <c r="I11" s="85">
        <v>1140832085</v>
      </c>
      <c r="J11" s="85">
        <v>1387886185</v>
      </c>
      <c r="K11" s="85">
        <v>58200629</v>
      </c>
      <c r="L11" s="91">
        <f t="shared" si="0"/>
        <v>2919397534</v>
      </c>
    </row>
    <row r="12" spans="1:12" s="79" customFormat="1" ht="30" customHeight="1" x14ac:dyDescent="0.15">
      <c r="B12" s="77" t="s">
        <v>18</v>
      </c>
      <c r="C12" s="77"/>
      <c r="D12" s="90">
        <v>38542316</v>
      </c>
      <c r="E12" s="85">
        <v>8804148</v>
      </c>
      <c r="F12" s="85">
        <v>1476254</v>
      </c>
      <c r="G12" s="85">
        <v>66821727</v>
      </c>
      <c r="H12" s="85">
        <v>3267093</v>
      </c>
      <c r="I12" s="85">
        <v>266123211</v>
      </c>
      <c r="J12" s="85">
        <v>15281074500</v>
      </c>
      <c r="K12" s="85">
        <v>325331508</v>
      </c>
      <c r="L12" s="91">
        <f t="shared" si="0"/>
        <v>15991440757</v>
      </c>
    </row>
    <row r="13" spans="1:12" s="81" customFormat="1" ht="30" customHeight="1" x14ac:dyDescent="0.15">
      <c r="B13" s="77" t="s">
        <v>19</v>
      </c>
      <c r="C13" s="77"/>
      <c r="D13" s="90">
        <v>371952132</v>
      </c>
      <c r="E13" s="85">
        <v>44593921</v>
      </c>
      <c r="F13" s="85">
        <v>6321841</v>
      </c>
      <c r="G13" s="85">
        <v>155588353</v>
      </c>
      <c r="H13" s="85">
        <v>20975895</v>
      </c>
      <c r="I13" s="85">
        <v>125159955</v>
      </c>
      <c r="J13" s="85" t="s">
        <v>72</v>
      </c>
      <c r="K13" s="85">
        <v>17425009</v>
      </c>
      <c r="L13" s="91">
        <f>SUM(D13:K13)</f>
        <v>742017106</v>
      </c>
    </row>
    <row r="14" spans="1:12" ht="30" customHeight="1" x14ac:dyDescent="0.15">
      <c r="B14" s="77" t="s">
        <v>20</v>
      </c>
      <c r="C14" s="77"/>
      <c r="D14" s="90">
        <v>74691269</v>
      </c>
      <c r="E14" s="85">
        <v>30154031</v>
      </c>
      <c r="F14" s="85">
        <v>9664438</v>
      </c>
      <c r="G14" s="85">
        <v>77839511</v>
      </c>
      <c r="H14" s="85">
        <v>4589966</v>
      </c>
      <c r="I14" s="85">
        <v>495018977</v>
      </c>
      <c r="J14" s="85" t="s">
        <v>72</v>
      </c>
      <c r="K14" s="85">
        <v>22053278</v>
      </c>
      <c r="L14" s="91">
        <f t="shared" si="0"/>
        <v>714011470</v>
      </c>
    </row>
    <row r="15" spans="1:12" ht="30" customHeight="1" x14ac:dyDescent="0.15">
      <c r="B15" s="77" t="s">
        <v>21</v>
      </c>
      <c r="C15" s="77"/>
      <c r="D15" s="90">
        <v>523759426</v>
      </c>
      <c r="E15" s="85">
        <v>77328805</v>
      </c>
      <c r="F15" s="85">
        <v>10601187</v>
      </c>
      <c r="G15" s="85">
        <v>211427559</v>
      </c>
      <c r="H15" s="85">
        <v>9558902</v>
      </c>
      <c r="I15" s="85">
        <v>236983402</v>
      </c>
      <c r="J15" s="85">
        <v>24183694497</v>
      </c>
      <c r="K15" s="85">
        <v>503972983</v>
      </c>
      <c r="L15" s="91">
        <f t="shared" si="0"/>
        <v>25757326761</v>
      </c>
    </row>
    <row r="16" spans="1:12" ht="30" customHeight="1" x14ac:dyDescent="0.15">
      <c r="B16" s="77" t="s">
        <v>64</v>
      </c>
      <c r="C16" s="77"/>
      <c r="D16" s="90">
        <v>18667617</v>
      </c>
      <c r="E16" s="85">
        <v>4956580</v>
      </c>
      <c r="F16" s="85">
        <v>4898314</v>
      </c>
      <c r="G16" s="85">
        <v>60541674</v>
      </c>
      <c r="H16" s="85">
        <v>3450392</v>
      </c>
      <c r="I16" s="85">
        <v>5003915476</v>
      </c>
      <c r="J16" s="85">
        <v>107846000</v>
      </c>
      <c r="K16" s="85">
        <v>117280107</v>
      </c>
      <c r="L16" s="91">
        <f t="shared" si="0"/>
        <v>5321556160</v>
      </c>
    </row>
    <row r="17" spans="1:12" ht="30" customHeight="1" x14ac:dyDescent="0.15">
      <c r="B17" s="77" t="s">
        <v>65</v>
      </c>
      <c r="C17" s="77"/>
      <c r="D17" s="90">
        <v>160955126</v>
      </c>
      <c r="E17" s="85">
        <v>26543996</v>
      </c>
      <c r="F17" s="85">
        <v>2555924</v>
      </c>
      <c r="G17" s="85">
        <v>102920904</v>
      </c>
      <c r="H17" s="85">
        <v>6538103</v>
      </c>
      <c r="I17" s="85">
        <v>18345587047</v>
      </c>
      <c r="J17" s="85">
        <v>11515337348</v>
      </c>
      <c r="K17" s="85">
        <v>150519088</v>
      </c>
      <c r="L17" s="91">
        <f t="shared" si="0"/>
        <v>30310957536</v>
      </c>
    </row>
    <row r="18" spans="1:12" ht="30" customHeight="1" x14ac:dyDescent="0.15">
      <c r="B18" s="77" t="s">
        <v>66</v>
      </c>
      <c r="C18" s="78"/>
      <c r="D18" s="90">
        <v>160517926</v>
      </c>
      <c r="E18" s="85">
        <v>32015581</v>
      </c>
      <c r="F18" s="85">
        <v>5762824</v>
      </c>
      <c r="G18" s="85">
        <v>56408457</v>
      </c>
      <c r="H18" s="85">
        <v>172006720</v>
      </c>
      <c r="I18" s="85">
        <v>1400025374</v>
      </c>
      <c r="J18" s="85">
        <v>299230910</v>
      </c>
      <c r="K18" s="85">
        <v>13232428</v>
      </c>
      <c r="L18" s="91">
        <f t="shared" si="0"/>
        <v>2139200220</v>
      </c>
    </row>
    <row r="19" spans="1:12" ht="30" customHeight="1" x14ac:dyDescent="0.15">
      <c r="B19" s="77" t="s">
        <v>67</v>
      </c>
      <c r="C19" s="78"/>
      <c r="D19" s="90">
        <v>41043607</v>
      </c>
      <c r="E19" s="85">
        <v>9308606</v>
      </c>
      <c r="F19" s="85">
        <v>2873203</v>
      </c>
      <c r="G19" s="85">
        <v>14189259</v>
      </c>
      <c r="H19" s="85">
        <v>1204820</v>
      </c>
      <c r="I19" s="85">
        <v>265455917</v>
      </c>
      <c r="J19" s="85">
        <v>603170704</v>
      </c>
      <c r="K19" s="85">
        <v>1378707</v>
      </c>
      <c r="L19" s="91">
        <f t="shared" si="0"/>
        <v>938624823</v>
      </c>
    </row>
    <row r="20" spans="1:12" ht="30" customHeight="1" x14ac:dyDescent="0.15">
      <c r="B20" s="77" t="s">
        <v>68</v>
      </c>
      <c r="C20" s="78"/>
      <c r="D20" s="90">
        <v>373816192</v>
      </c>
      <c r="E20" s="85">
        <v>57253724</v>
      </c>
      <c r="F20" s="85">
        <v>11568209</v>
      </c>
      <c r="G20" s="85">
        <v>167140983</v>
      </c>
      <c r="H20" s="85">
        <v>2474818059</v>
      </c>
      <c r="I20" s="85">
        <v>2739382302</v>
      </c>
      <c r="J20" s="85">
        <v>49419272</v>
      </c>
      <c r="K20" s="85">
        <v>44365542</v>
      </c>
      <c r="L20" s="91">
        <f t="shared" si="0"/>
        <v>5917764283</v>
      </c>
    </row>
    <row r="21" spans="1:12" ht="30" customHeight="1" x14ac:dyDescent="0.15">
      <c r="B21" s="77" t="s">
        <v>27</v>
      </c>
      <c r="C21" s="78"/>
      <c r="D21" s="90">
        <v>13091033</v>
      </c>
      <c r="E21" s="85">
        <v>2027797</v>
      </c>
      <c r="F21" s="85">
        <v>908652</v>
      </c>
      <c r="G21" s="85">
        <v>23770223</v>
      </c>
      <c r="H21" s="85">
        <v>7546812</v>
      </c>
      <c r="I21" s="85">
        <v>99053504</v>
      </c>
      <c r="J21" s="85">
        <v>168692662</v>
      </c>
      <c r="K21" s="85">
        <v>8174010</v>
      </c>
      <c r="L21" s="91">
        <f t="shared" si="0"/>
        <v>323264693</v>
      </c>
    </row>
    <row r="22" spans="1:12" ht="30" customHeight="1" x14ac:dyDescent="0.15">
      <c r="B22" s="77" t="s">
        <v>69</v>
      </c>
      <c r="C22" s="78"/>
      <c r="D22" s="90">
        <v>1527462772</v>
      </c>
      <c r="E22" s="85">
        <v>304102333</v>
      </c>
      <c r="F22" s="85">
        <v>13370085</v>
      </c>
      <c r="G22" s="85">
        <v>1909855646</v>
      </c>
      <c r="H22" s="85">
        <v>688623272</v>
      </c>
      <c r="I22" s="85">
        <v>503244090</v>
      </c>
      <c r="J22" s="85" t="s">
        <v>72</v>
      </c>
      <c r="K22" s="85">
        <v>107490974</v>
      </c>
      <c r="L22" s="91">
        <f t="shared" si="0"/>
        <v>5054149172</v>
      </c>
    </row>
    <row r="23" spans="1:12" ht="30" customHeight="1" x14ac:dyDescent="0.15">
      <c r="B23" s="82" t="s">
        <v>29</v>
      </c>
      <c r="C23" s="78"/>
      <c r="D23" s="92">
        <f>SUM(D6:D22)</f>
        <v>3679385157</v>
      </c>
      <c r="E23" s="91">
        <f t="shared" ref="E23:L23" si="1">SUM(E6:E22)</f>
        <v>685007087</v>
      </c>
      <c r="F23" s="91">
        <f t="shared" si="1"/>
        <v>108742196</v>
      </c>
      <c r="G23" s="91">
        <f t="shared" si="1"/>
        <v>3037727288</v>
      </c>
      <c r="H23" s="91">
        <f t="shared" si="1"/>
        <v>3493958892</v>
      </c>
      <c r="I23" s="91">
        <f t="shared" si="1"/>
        <v>30738802008</v>
      </c>
      <c r="J23" s="91">
        <f t="shared" si="1"/>
        <v>53596352078</v>
      </c>
      <c r="K23" s="91">
        <f t="shared" si="1"/>
        <v>1381866348</v>
      </c>
      <c r="L23" s="91">
        <f t="shared" si="1"/>
        <v>96721841054</v>
      </c>
    </row>
    <row r="24" spans="1:12" s="81" customFormat="1" ht="6" customHeight="1" x14ac:dyDescent="0.15">
      <c r="B24" s="83"/>
      <c r="C24" s="84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12" customHeight="1" x14ac:dyDescent="0.15">
      <c r="A25" s="86"/>
      <c r="B25" s="94" t="s">
        <v>34</v>
      </c>
      <c r="C25" s="94"/>
      <c r="D25" s="87"/>
      <c r="E25" s="87"/>
      <c r="F25" s="87"/>
      <c r="G25" s="87"/>
      <c r="H25" s="87"/>
      <c r="I25" s="87"/>
      <c r="J25" s="86"/>
      <c r="K25" s="86"/>
      <c r="L25" s="88"/>
    </row>
    <row r="26" spans="1:12" ht="10.050000000000001" customHeight="1" x14ac:dyDescent="0.15">
      <c r="B26" s="162" t="s">
        <v>73</v>
      </c>
      <c r="C26" s="162"/>
      <c r="D26" s="162"/>
      <c r="E26" s="162"/>
      <c r="F26" s="162"/>
      <c r="G26" s="162"/>
      <c r="H26" s="163"/>
      <c r="I26" s="163"/>
      <c r="J26" s="163"/>
      <c r="K26" s="163"/>
      <c r="L26" s="163"/>
    </row>
    <row r="27" spans="1:12" x14ac:dyDescent="0.15">
      <c r="B27" s="162"/>
      <c r="C27" s="162"/>
      <c r="D27" s="162"/>
      <c r="E27" s="162"/>
      <c r="F27" s="162"/>
      <c r="G27" s="162"/>
      <c r="H27" s="163"/>
      <c r="I27" s="163"/>
      <c r="J27" s="163"/>
      <c r="K27" s="163"/>
      <c r="L27" s="163"/>
    </row>
    <row r="28" spans="1:12" x14ac:dyDescent="0.15">
      <c r="B28" s="162"/>
      <c r="C28" s="162"/>
      <c r="D28" s="162"/>
      <c r="E28" s="162"/>
      <c r="F28" s="162"/>
      <c r="G28" s="162"/>
      <c r="H28" s="163"/>
      <c r="I28" s="163"/>
      <c r="J28" s="163"/>
      <c r="K28" s="163"/>
      <c r="L28" s="163"/>
    </row>
    <row r="29" spans="1:12" x14ac:dyDescent="0.1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1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2" x14ac:dyDescent="0.1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2:12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mergeCells count="10">
    <mergeCell ref="J3:J4"/>
    <mergeCell ref="K3:K4"/>
    <mergeCell ref="L3:L4"/>
    <mergeCell ref="B26:L28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4" firstPageNumber="362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5"/>
  <sheetViews>
    <sheetView view="pageBreakPreview" zoomScale="85" zoomScaleNormal="100" zoomScaleSheetLayoutView="85" workbookViewId="0">
      <pane xSplit="3" ySplit="5" topLeftCell="D15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95"/>
      <c r="E1" s="95"/>
      <c r="F1" s="95"/>
      <c r="G1" s="109" t="s">
        <v>84</v>
      </c>
      <c r="H1" s="66"/>
      <c r="I1" s="95"/>
      <c r="J1" s="95"/>
      <c r="K1" s="95"/>
      <c r="L1" s="95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52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73"/>
      <c r="D5" s="74"/>
      <c r="E5" s="75"/>
      <c r="F5" s="75"/>
      <c r="G5" s="75"/>
      <c r="H5" s="75"/>
      <c r="I5" s="75"/>
      <c r="J5" s="75"/>
      <c r="K5" s="75"/>
      <c r="L5" s="75"/>
    </row>
    <row r="6" spans="1:12" s="76" customFormat="1" ht="30" customHeight="1" x14ac:dyDescent="0.15">
      <c r="B6" s="77" t="s">
        <v>12</v>
      </c>
      <c r="C6" s="78"/>
      <c r="D6" s="90" t="s">
        <v>31</v>
      </c>
      <c r="E6" s="85" t="s">
        <v>33</v>
      </c>
      <c r="F6" s="85" t="s">
        <v>33</v>
      </c>
      <c r="G6" s="85">
        <v>3287114</v>
      </c>
      <c r="H6" s="85">
        <v>2068750</v>
      </c>
      <c r="I6" s="85" t="s">
        <v>33</v>
      </c>
      <c r="J6" s="85" t="s">
        <v>33</v>
      </c>
      <c r="K6" s="85">
        <v>861773</v>
      </c>
      <c r="L6" s="91">
        <v>6217637</v>
      </c>
    </row>
    <row r="7" spans="1:12" s="79" customFormat="1" ht="30" customHeight="1" x14ac:dyDescent="0.15">
      <c r="B7" s="77" t="s">
        <v>13</v>
      </c>
      <c r="C7" s="77"/>
      <c r="D7" s="90">
        <v>32818144</v>
      </c>
      <c r="E7" s="85">
        <v>38687000</v>
      </c>
      <c r="F7" s="85">
        <v>9485367</v>
      </c>
      <c r="G7" s="85">
        <v>32549395</v>
      </c>
      <c r="H7" s="85">
        <v>18894521</v>
      </c>
      <c r="I7" s="85">
        <v>7484787</v>
      </c>
      <c r="J7" s="85" t="s">
        <v>33</v>
      </c>
      <c r="K7" s="85">
        <v>532087</v>
      </c>
      <c r="L7" s="91">
        <v>140451301</v>
      </c>
    </row>
    <row r="8" spans="1:12" ht="30" customHeight="1" x14ac:dyDescent="0.15">
      <c r="B8" s="77" t="s">
        <v>14</v>
      </c>
      <c r="C8" s="77"/>
      <c r="D8" s="90">
        <v>200814336</v>
      </c>
      <c r="E8" s="85">
        <v>25162887</v>
      </c>
      <c r="F8" s="85">
        <v>4673277</v>
      </c>
      <c r="G8" s="85">
        <v>23870984</v>
      </c>
      <c r="H8" s="85">
        <v>15216171</v>
      </c>
      <c r="I8" s="85">
        <v>40996328</v>
      </c>
      <c r="J8" s="85" t="s">
        <v>33</v>
      </c>
      <c r="K8" s="85">
        <v>6968827</v>
      </c>
      <c r="L8" s="91">
        <v>317702810</v>
      </c>
    </row>
    <row r="9" spans="1:12" ht="30" customHeight="1" x14ac:dyDescent="0.15">
      <c r="B9" s="77" t="s">
        <v>63</v>
      </c>
      <c r="C9" s="77"/>
      <c r="D9" s="90">
        <v>10452694</v>
      </c>
      <c r="E9" s="85">
        <v>1637340</v>
      </c>
      <c r="F9" s="85">
        <v>579665</v>
      </c>
      <c r="G9" s="85">
        <v>2384988</v>
      </c>
      <c r="H9" s="85">
        <v>97366</v>
      </c>
      <c r="I9" s="85">
        <v>2110179</v>
      </c>
      <c r="J9" s="85" t="s">
        <v>33</v>
      </c>
      <c r="K9" s="85">
        <v>9183</v>
      </c>
      <c r="L9" s="91">
        <v>17271415</v>
      </c>
    </row>
    <row r="10" spans="1:12" s="79" customFormat="1" ht="30" customHeight="1" x14ac:dyDescent="0.15">
      <c r="B10" s="77" t="s">
        <v>16</v>
      </c>
      <c r="C10" s="77"/>
      <c r="D10" s="90">
        <v>16924666</v>
      </c>
      <c r="E10" s="85">
        <v>2960026</v>
      </c>
      <c r="F10" s="85">
        <v>1295538</v>
      </c>
      <c r="G10" s="85">
        <v>26464696</v>
      </c>
      <c r="H10" s="85">
        <v>4432340</v>
      </c>
      <c r="I10" s="85">
        <v>53965545</v>
      </c>
      <c r="J10" s="85" t="s">
        <v>33</v>
      </c>
      <c r="K10" s="85">
        <v>3160562</v>
      </c>
      <c r="L10" s="91">
        <v>109203373</v>
      </c>
    </row>
    <row r="11" spans="1:12" s="79" customFormat="1" ht="30" customHeight="1" x14ac:dyDescent="0.15">
      <c r="B11" s="77" t="s">
        <v>17</v>
      </c>
      <c r="C11" s="77"/>
      <c r="D11" s="90">
        <v>116734360</v>
      </c>
      <c r="E11" s="85">
        <v>20034369</v>
      </c>
      <c r="F11" s="85">
        <v>15330847</v>
      </c>
      <c r="G11" s="85">
        <v>112277621</v>
      </c>
      <c r="H11" s="85">
        <v>65567926</v>
      </c>
      <c r="I11" s="85">
        <v>1284977447</v>
      </c>
      <c r="J11" s="85">
        <v>1354102995</v>
      </c>
      <c r="K11" s="85">
        <v>57119575</v>
      </c>
      <c r="L11" s="91">
        <v>3026145140</v>
      </c>
    </row>
    <row r="12" spans="1:12" s="79" customFormat="1" ht="30" customHeight="1" x14ac:dyDescent="0.15">
      <c r="B12" s="77" t="s">
        <v>18</v>
      </c>
      <c r="C12" s="77"/>
      <c r="D12" s="90">
        <v>38624097</v>
      </c>
      <c r="E12" s="85">
        <v>8390035</v>
      </c>
      <c r="F12" s="85">
        <v>1464284</v>
      </c>
      <c r="G12" s="85">
        <v>79120288</v>
      </c>
      <c r="H12" s="85">
        <v>6073238</v>
      </c>
      <c r="I12" s="85">
        <v>196251739</v>
      </c>
      <c r="J12" s="85">
        <v>15567103800</v>
      </c>
      <c r="K12" s="85">
        <v>280181590</v>
      </c>
      <c r="L12" s="91">
        <v>16177209071</v>
      </c>
    </row>
    <row r="13" spans="1:12" s="81" customFormat="1" ht="30" customHeight="1" x14ac:dyDescent="0.15">
      <c r="B13" s="77" t="s">
        <v>19</v>
      </c>
      <c r="C13" s="77"/>
      <c r="D13" s="90">
        <v>376415057</v>
      </c>
      <c r="E13" s="85">
        <v>43277490</v>
      </c>
      <c r="F13" s="85">
        <v>6268794</v>
      </c>
      <c r="G13" s="85">
        <v>158616008</v>
      </c>
      <c r="H13" s="85">
        <v>23542027</v>
      </c>
      <c r="I13" s="85">
        <v>124531919</v>
      </c>
      <c r="J13" s="85" t="s">
        <v>33</v>
      </c>
      <c r="K13" s="85">
        <v>17737022</v>
      </c>
      <c r="L13" s="91">
        <v>750388317</v>
      </c>
    </row>
    <row r="14" spans="1:12" ht="30" customHeight="1" x14ac:dyDescent="0.15">
      <c r="B14" s="77" t="s">
        <v>20</v>
      </c>
      <c r="C14" s="77"/>
      <c r="D14" s="90">
        <v>73787363</v>
      </c>
      <c r="E14" s="85">
        <v>28883844</v>
      </c>
      <c r="F14" s="85">
        <v>9050974</v>
      </c>
      <c r="G14" s="85">
        <v>66995854</v>
      </c>
      <c r="H14" s="85">
        <v>6560094</v>
      </c>
      <c r="I14" s="85">
        <v>485460928</v>
      </c>
      <c r="J14" s="85" t="s">
        <v>33</v>
      </c>
      <c r="K14" s="85">
        <v>21878448</v>
      </c>
      <c r="L14" s="91">
        <v>692617505</v>
      </c>
    </row>
    <row r="15" spans="1:12" ht="30" customHeight="1" x14ac:dyDescent="0.15">
      <c r="B15" s="77" t="s">
        <v>21</v>
      </c>
      <c r="C15" s="77"/>
      <c r="D15" s="90">
        <v>525515215</v>
      </c>
      <c r="E15" s="85">
        <v>74057106</v>
      </c>
      <c r="F15" s="85">
        <v>10587302</v>
      </c>
      <c r="G15" s="85">
        <v>214238841</v>
      </c>
      <c r="H15" s="85">
        <v>10902207</v>
      </c>
      <c r="I15" s="85">
        <v>229894094</v>
      </c>
      <c r="J15" s="85">
        <v>24098503714</v>
      </c>
      <c r="K15" s="85">
        <v>566704648</v>
      </c>
      <c r="L15" s="91">
        <v>25730403127</v>
      </c>
    </row>
    <row r="16" spans="1:12" ht="30" customHeight="1" x14ac:dyDescent="0.15">
      <c r="B16" s="77" t="s">
        <v>64</v>
      </c>
      <c r="C16" s="77"/>
      <c r="D16" s="90">
        <v>18845828</v>
      </c>
      <c r="E16" s="85">
        <v>4962597</v>
      </c>
      <c r="F16" s="85">
        <v>4860890</v>
      </c>
      <c r="G16" s="85">
        <v>59838402</v>
      </c>
      <c r="H16" s="85">
        <v>6267454</v>
      </c>
      <c r="I16" s="85">
        <v>4989952416</v>
      </c>
      <c r="J16" s="85">
        <v>107499000</v>
      </c>
      <c r="K16" s="85">
        <v>117471112</v>
      </c>
      <c r="L16" s="91">
        <v>5309697699</v>
      </c>
    </row>
    <row r="17" spans="1:12" ht="30" customHeight="1" x14ac:dyDescent="0.15">
      <c r="B17" s="77" t="s">
        <v>65</v>
      </c>
      <c r="C17" s="77"/>
      <c r="D17" s="90">
        <v>162811443</v>
      </c>
      <c r="E17" s="85">
        <v>26606267</v>
      </c>
      <c r="F17" s="85">
        <v>2505951</v>
      </c>
      <c r="G17" s="85">
        <v>101105511</v>
      </c>
      <c r="H17" s="85">
        <v>4552989</v>
      </c>
      <c r="I17" s="85">
        <v>18678836180</v>
      </c>
      <c r="J17" s="85">
        <v>11560733580</v>
      </c>
      <c r="K17" s="85">
        <v>150133168</v>
      </c>
      <c r="L17" s="91">
        <v>30687285089</v>
      </c>
    </row>
    <row r="18" spans="1:12" ht="30" customHeight="1" x14ac:dyDescent="0.15">
      <c r="B18" s="77" t="s">
        <v>66</v>
      </c>
      <c r="C18" s="78"/>
      <c r="D18" s="90">
        <v>159415432</v>
      </c>
      <c r="E18" s="85">
        <v>30293209</v>
      </c>
      <c r="F18" s="85">
        <v>5570955</v>
      </c>
      <c r="G18" s="85">
        <v>56718269</v>
      </c>
      <c r="H18" s="85">
        <v>175258125</v>
      </c>
      <c r="I18" s="85">
        <v>1426050862</v>
      </c>
      <c r="J18" s="85">
        <v>269327961</v>
      </c>
      <c r="K18" s="85">
        <v>13285958</v>
      </c>
      <c r="L18" s="91">
        <v>2135920771</v>
      </c>
    </row>
    <row r="19" spans="1:12" ht="30" customHeight="1" x14ac:dyDescent="0.15">
      <c r="B19" s="77" t="s">
        <v>67</v>
      </c>
      <c r="C19" s="78"/>
      <c r="D19" s="90">
        <v>41006233</v>
      </c>
      <c r="E19" s="85">
        <v>10368904</v>
      </c>
      <c r="F19" s="85">
        <v>2829806</v>
      </c>
      <c r="G19" s="85">
        <v>14934810</v>
      </c>
      <c r="H19" s="85">
        <v>1381801</v>
      </c>
      <c r="I19" s="85">
        <v>270184662</v>
      </c>
      <c r="J19" s="85">
        <v>636917278</v>
      </c>
      <c r="K19" s="85">
        <v>1243201</v>
      </c>
      <c r="L19" s="91">
        <v>978866695</v>
      </c>
    </row>
    <row r="20" spans="1:12" ht="30" customHeight="1" x14ac:dyDescent="0.15">
      <c r="B20" s="77" t="s">
        <v>68</v>
      </c>
      <c r="C20" s="78"/>
      <c r="D20" s="90">
        <v>374704606</v>
      </c>
      <c r="E20" s="85">
        <v>53035214</v>
      </c>
      <c r="F20" s="85">
        <v>11275731</v>
      </c>
      <c r="G20" s="85">
        <v>164478593</v>
      </c>
      <c r="H20" s="85">
        <v>2503271848</v>
      </c>
      <c r="I20" s="85">
        <v>2739015225</v>
      </c>
      <c r="J20" s="85">
        <v>43306490</v>
      </c>
      <c r="K20" s="85">
        <v>34414507</v>
      </c>
      <c r="L20" s="91">
        <v>5923502214</v>
      </c>
    </row>
    <row r="21" spans="1:12" ht="30" customHeight="1" x14ac:dyDescent="0.15">
      <c r="B21" s="77" t="s">
        <v>27</v>
      </c>
      <c r="C21" s="78"/>
      <c r="D21" s="90">
        <v>13572530</v>
      </c>
      <c r="E21" s="85">
        <v>1988741</v>
      </c>
      <c r="F21" s="85">
        <v>905517</v>
      </c>
      <c r="G21" s="85">
        <v>24995921</v>
      </c>
      <c r="H21" s="85">
        <v>7011927</v>
      </c>
      <c r="I21" s="85">
        <v>107005449</v>
      </c>
      <c r="J21" s="85">
        <v>168122278</v>
      </c>
      <c r="K21" s="85">
        <v>3076515</v>
      </c>
      <c r="L21" s="91">
        <v>326678878</v>
      </c>
    </row>
    <row r="22" spans="1:12" ht="30" customHeight="1" x14ac:dyDescent="0.15">
      <c r="B22" s="77" t="s">
        <v>69</v>
      </c>
      <c r="C22" s="78"/>
      <c r="D22" s="90">
        <v>1542178823</v>
      </c>
      <c r="E22" s="85">
        <v>314932434</v>
      </c>
      <c r="F22" s="85">
        <v>13348999</v>
      </c>
      <c r="G22" s="85">
        <v>1854121512</v>
      </c>
      <c r="H22" s="85">
        <v>784621473</v>
      </c>
      <c r="I22" s="85">
        <v>513366131</v>
      </c>
      <c r="J22" s="85" t="s">
        <v>33</v>
      </c>
      <c r="K22" s="85">
        <v>102578996</v>
      </c>
      <c r="L22" s="91">
        <v>5125148368</v>
      </c>
    </row>
    <row r="23" spans="1:12" ht="30" customHeight="1" x14ac:dyDescent="0.15">
      <c r="B23" s="82" t="s">
        <v>29</v>
      </c>
      <c r="C23" s="78"/>
      <c r="D23" s="92">
        <v>3704620827</v>
      </c>
      <c r="E23" s="91">
        <v>685277463</v>
      </c>
      <c r="F23" s="91">
        <v>100033897</v>
      </c>
      <c r="G23" s="91">
        <v>2995998807</v>
      </c>
      <c r="H23" s="91">
        <v>3635720257</v>
      </c>
      <c r="I23" s="91">
        <v>31150083891</v>
      </c>
      <c r="J23" s="91">
        <v>53805617096</v>
      </c>
      <c r="K23" s="91">
        <v>1377357172</v>
      </c>
      <c r="L23" s="91">
        <v>97454709410</v>
      </c>
    </row>
    <row r="24" spans="1:12" s="81" customFormat="1" ht="6" customHeight="1" x14ac:dyDescent="0.15">
      <c r="B24" s="83"/>
      <c r="C24" s="84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12" customHeight="1" x14ac:dyDescent="0.15">
      <c r="A25" s="86"/>
      <c r="B25" s="96" t="s">
        <v>34</v>
      </c>
      <c r="C25" s="96"/>
      <c r="D25" s="87"/>
      <c r="E25" s="87"/>
      <c r="F25" s="87"/>
      <c r="G25" s="87"/>
      <c r="H25" s="87"/>
      <c r="I25" s="87"/>
      <c r="J25" s="86"/>
      <c r="K25" s="86"/>
      <c r="L25" s="88"/>
    </row>
    <row r="26" spans="1:12" ht="10.050000000000001" customHeight="1" x14ac:dyDescent="0.15">
      <c r="B26" s="162" t="s">
        <v>74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1:12" x14ac:dyDescent="0.15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1:12" x14ac:dyDescent="0.15">
      <c r="B28" s="101"/>
      <c r="C28" s="101"/>
      <c r="D28" s="101"/>
      <c r="E28" s="101"/>
      <c r="F28" s="101"/>
      <c r="G28" s="101"/>
      <c r="H28" s="97"/>
      <c r="I28" s="97"/>
      <c r="J28" s="97"/>
      <c r="K28" s="97"/>
      <c r="L28" s="97"/>
    </row>
    <row r="29" spans="1:12" x14ac:dyDescent="0.1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15">
      <c r="B32" s="89"/>
      <c r="C32" s="89"/>
      <c r="D32" s="89"/>
      <c r="E32" s="89"/>
      <c r="F32" s="89"/>
      <c r="G32" s="89"/>
      <c r="H32" s="102"/>
      <c r="I32" s="89"/>
      <c r="J32" s="89"/>
      <c r="K32" s="89"/>
      <c r="L32" s="89"/>
    </row>
    <row r="33" spans="2:12" x14ac:dyDescent="0.1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2:12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mergeCells count="10">
    <mergeCell ref="B26:L27"/>
    <mergeCell ref="J3:J4"/>
    <mergeCell ref="K3:K4"/>
    <mergeCell ref="L3:L4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4" firstPageNumber="362" orientation="landscape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5"/>
  <sheetViews>
    <sheetView view="pageBreakPreview" zoomScale="85" zoomScaleNormal="100" zoomScaleSheetLayoutView="85" workbookViewId="0">
      <pane xSplit="3" ySplit="5" topLeftCell="D15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98"/>
      <c r="E1" s="98"/>
      <c r="F1" s="98"/>
      <c r="G1" s="109" t="s">
        <v>83</v>
      </c>
      <c r="H1" s="66"/>
      <c r="I1" s="98"/>
      <c r="J1" s="98"/>
      <c r="K1" s="98"/>
      <c r="L1" s="98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52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73"/>
      <c r="D5" s="74"/>
      <c r="E5" s="75"/>
      <c r="F5" s="75"/>
      <c r="G5" s="75"/>
      <c r="H5" s="75"/>
      <c r="I5" s="75"/>
      <c r="J5" s="75"/>
      <c r="K5" s="75"/>
      <c r="L5" s="75"/>
    </row>
    <row r="6" spans="1:12" s="76" customFormat="1" ht="30" customHeight="1" x14ac:dyDescent="0.15">
      <c r="B6" s="77" t="s">
        <v>12</v>
      </c>
      <c r="C6" s="78"/>
      <c r="D6" s="90" t="s">
        <v>33</v>
      </c>
      <c r="E6" s="85" t="s">
        <v>33</v>
      </c>
      <c r="F6" s="85" t="s">
        <v>33</v>
      </c>
      <c r="G6" s="85">
        <v>5338067</v>
      </c>
      <c r="H6" s="85">
        <v>3417261</v>
      </c>
      <c r="I6" s="85" t="s">
        <v>33</v>
      </c>
      <c r="J6" s="85" t="s">
        <v>33</v>
      </c>
      <c r="K6" s="85">
        <v>1104287</v>
      </c>
      <c r="L6" s="91">
        <v>9859615</v>
      </c>
    </row>
    <row r="7" spans="1:12" s="79" customFormat="1" ht="30" customHeight="1" x14ac:dyDescent="0.15">
      <c r="B7" s="77" t="s">
        <v>13</v>
      </c>
      <c r="C7" s="77"/>
      <c r="D7" s="90">
        <v>33218768</v>
      </c>
      <c r="E7" s="85">
        <v>38907541</v>
      </c>
      <c r="F7" s="85">
        <v>9365367</v>
      </c>
      <c r="G7" s="85">
        <v>32068878</v>
      </c>
      <c r="H7" s="85">
        <v>20824568</v>
      </c>
      <c r="I7" s="85">
        <v>7638685</v>
      </c>
      <c r="J7" s="85" t="s">
        <v>33</v>
      </c>
      <c r="K7" s="85">
        <v>532087</v>
      </c>
      <c r="L7" s="91">
        <v>142555894</v>
      </c>
    </row>
    <row r="8" spans="1:12" ht="30" customHeight="1" x14ac:dyDescent="0.15">
      <c r="B8" s="77" t="s">
        <v>14</v>
      </c>
      <c r="C8" s="77"/>
      <c r="D8" s="90">
        <v>202105929</v>
      </c>
      <c r="E8" s="85">
        <v>27325861</v>
      </c>
      <c r="F8" s="85">
        <v>4440815</v>
      </c>
      <c r="G8" s="85">
        <v>23585593</v>
      </c>
      <c r="H8" s="85">
        <v>14789360</v>
      </c>
      <c r="I8" s="85">
        <v>41541751</v>
      </c>
      <c r="J8" s="85" t="s">
        <v>33</v>
      </c>
      <c r="K8" s="85">
        <v>7421207</v>
      </c>
      <c r="L8" s="91">
        <v>321210516</v>
      </c>
    </row>
    <row r="9" spans="1:12" ht="30" customHeight="1" x14ac:dyDescent="0.15">
      <c r="B9" s="77" t="s">
        <v>63</v>
      </c>
      <c r="C9" s="77"/>
      <c r="D9" s="90">
        <v>10512574</v>
      </c>
      <c r="E9" s="85">
        <v>1862590</v>
      </c>
      <c r="F9" s="85">
        <v>576140</v>
      </c>
      <c r="G9" s="85">
        <v>2367779</v>
      </c>
      <c r="H9" s="85">
        <v>75920</v>
      </c>
      <c r="I9" s="85">
        <v>2096844</v>
      </c>
      <c r="J9" s="85" t="s">
        <v>33</v>
      </c>
      <c r="K9" s="85">
        <v>9268</v>
      </c>
      <c r="L9" s="91">
        <v>17501115</v>
      </c>
    </row>
    <row r="10" spans="1:12" s="79" customFormat="1" ht="30" customHeight="1" x14ac:dyDescent="0.15">
      <c r="B10" s="77" t="s">
        <v>16</v>
      </c>
      <c r="C10" s="77"/>
      <c r="D10" s="90">
        <v>17259123</v>
      </c>
      <c r="E10" s="85">
        <v>3012983</v>
      </c>
      <c r="F10" s="85">
        <v>1279530</v>
      </c>
      <c r="G10" s="85">
        <v>33738808</v>
      </c>
      <c r="H10" s="85">
        <v>3777444</v>
      </c>
      <c r="I10" s="85">
        <v>48350061</v>
      </c>
      <c r="J10" s="85" t="s">
        <v>33</v>
      </c>
      <c r="K10" s="85">
        <v>3013016</v>
      </c>
      <c r="L10" s="91">
        <v>110430965</v>
      </c>
    </row>
    <row r="11" spans="1:12" s="79" customFormat="1" ht="30" customHeight="1" x14ac:dyDescent="0.15">
      <c r="B11" s="77" t="s">
        <v>17</v>
      </c>
      <c r="C11" s="77"/>
      <c r="D11" s="90">
        <v>120381338</v>
      </c>
      <c r="E11" s="85">
        <v>20131057</v>
      </c>
      <c r="F11" s="85">
        <v>15188352</v>
      </c>
      <c r="G11" s="85">
        <v>116005869</v>
      </c>
      <c r="H11" s="85">
        <v>65206848</v>
      </c>
      <c r="I11" s="85">
        <v>474751873</v>
      </c>
      <c r="J11" s="85">
        <v>2194306738</v>
      </c>
      <c r="K11" s="85">
        <v>62117557</v>
      </c>
      <c r="L11" s="91">
        <v>3068089632</v>
      </c>
    </row>
    <row r="12" spans="1:12" s="79" customFormat="1" ht="30" customHeight="1" x14ac:dyDescent="0.15">
      <c r="B12" s="77" t="s">
        <v>18</v>
      </c>
      <c r="C12" s="77"/>
      <c r="D12" s="90">
        <v>38937583</v>
      </c>
      <c r="E12" s="85">
        <v>8686118</v>
      </c>
      <c r="F12" s="85">
        <v>1463150</v>
      </c>
      <c r="G12" s="85">
        <v>85347308</v>
      </c>
      <c r="H12" s="85">
        <v>4069798</v>
      </c>
      <c r="I12" s="85">
        <v>205503378</v>
      </c>
      <c r="J12" s="85">
        <v>15514981100</v>
      </c>
      <c r="K12" s="85">
        <v>237930065</v>
      </c>
      <c r="L12" s="91">
        <v>16096918500</v>
      </c>
    </row>
    <row r="13" spans="1:12" s="81" customFormat="1" ht="30" customHeight="1" x14ac:dyDescent="0.15">
      <c r="B13" s="77" t="s">
        <v>19</v>
      </c>
      <c r="C13" s="77"/>
      <c r="D13" s="90">
        <v>383171553</v>
      </c>
      <c r="E13" s="85">
        <v>43837574</v>
      </c>
      <c r="F13" s="85">
        <v>6269110</v>
      </c>
      <c r="G13" s="85">
        <v>160670531</v>
      </c>
      <c r="H13" s="85">
        <v>24984272</v>
      </c>
      <c r="I13" s="85">
        <v>127046611</v>
      </c>
      <c r="J13" s="85" t="s">
        <v>33</v>
      </c>
      <c r="K13" s="85">
        <v>17777436</v>
      </c>
      <c r="L13" s="91">
        <v>763757087</v>
      </c>
    </row>
    <row r="14" spans="1:12" ht="30" customHeight="1" x14ac:dyDescent="0.15">
      <c r="B14" s="77" t="s">
        <v>20</v>
      </c>
      <c r="C14" s="77"/>
      <c r="D14" s="90">
        <v>75974600</v>
      </c>
      <c r="E14" s="85">
        <v>30308349</v>
      </c>
      <c r="F14" s="85">
        <v>9653857</v>
      </c>
      <c r="G14" s="85">
        <v>69141260</v>
      </c>
      <c r="H14" s="85">
        <v>6767909</v>
      </c>
      <c r="I14" s="85">
        <v>480710716</v>
      </c>
      <c r="J14" s="85" t="s">
        <v>33</v>
      </c>
      <c r="K14" s="85">
        <v>24143473</v>
      </c>
      <c r="L14" s="91">
        <v>696700164</v>
      </c>
    </row>
    <row r="15" spans="1:12" ht="30" customHeight="1" x14ac:dyDescent="0.15">
      <c r="B15" s="77" t="s">
        <v>21</v>
      </c>
      <c r="C15" s="77"/>
      <c r="D15" s="90">
        <v>528472001</v>
      </c>
      <c r="E15" s="85">
        <v>65114491</v>
      </c>
      <c r="F15" s="85">
        <v>10625479</v>
      </c>
      <c r="G15" s="85">
        <v>226001304</v>
      </c>
      <c r="H15" s="85">
        <v>12504777</v>
      </c>
      <c r="I15" s="85">
        <v>230844250</v>
      </c>
      <c r="J15" s="85">
        <v>23887881737</v>
      </c>
      <c r="K15" s="85">
        <v>564250150</v>
      </c>
      <c r="L15" s="91">
        <v>25525694189</v>
      </c>
    </row>
    <row r="16" spans="1:12" ht="30" customHeight="1" x14ac:dyDescent="0.15">
      <c r="B16" s="77" t="s">
        <v>64</v>
      </c>
      <c r="C16" s="77"/>
      <c r="D16" s="90">
        <v>19201984</v>
      </c>
      <c r="E16" s="85">
        <v>5188685</v>
      </c>
      <c r="F16" s="85">
        <v>4423596</v>
      </c>
      <c r="G16" s="85">
        <v>60838362</v>
      </c>
      <c r="H16" s="85">
        <v>6530613</v>
      </c>
      <c r="I16" s="85">
        <v>4981261889</v>
      </c>
      <c r="J16" s="85">
        <v>108167000</v>
      </c>
      <c r="K16" s="85">
        <v>123690761</v>
      </c>
      <c r="L16" s="91">
        <v>5309302890</v>
      </c>
    </row>
    <row r="17" spans="1:12" ht="30" customHeight="1" x14ac:dyDescent="0.15">
      <c r="B17" s="77" t="s">
        <v>65</v>
      </c>
      <c r="C17" s="77"/>
      <c r="D17" s="90">
        <v>162936347</v>
      </c>
      <c r="E17" s="85">
        <v>26922542</v>
      </c>
      <c r="F17" s="85">
        <v>2518199</v>
      </c>
      <c r="G17" s="85">
        <v>115630465</v>
      </c>
      <c r="H17" s="85">
        <v>4396687</v>
      </c>
      <c r="I17" s="85">
        <v>18902623197</v>
      </c>
      <c r="J17" s="85">
        <v>11761649274</v>
      </c>
      <c r="K17" s="85">
        <v>149536446</v>
      </c>
      <c r="L17" s="91">
        <v>31126213157</v>
      </c>
    </row>
    <row r="18" spans="1:12" ht="30" customHeight="1" x14ac:dyDescent="0.15">
      <c r="B18" s="77" t="s">
        <v>66</v>
      </c>
      <c r="C18" s="78"/>
      <c r="D18" s="90">
        <v>157772512</v>
      </c>
      <c r="E18" s="85">
        <v>31401752</v>
      </c>
      <c r="F18" s="85">
        <v>5505126</v>
      </c>
      <c r="G18" s="85">
        <v>56468680</v>
      </c>
      <c r="H18" s="85">
        <v>172883056</v>
      </c>
      <c r="I18" s="85">
        <v>1419986109</v>
      </c>
      <c r="J18" s="85">
        <v>273906378</v>
      </c>
      <c r="K18" s="85">
        <v>12430384</v>
      </c>
      <c r="L18" s="91">
        <v>2130353997</v>
      </c>
    </row>
    <row r="19" spans="1:12" ht="30" customHeight="1" x14ac:dyDescent="0.15">
      <c r="B19" s="77" t="s">
        <v>67</v>
      </c>
      <c r="C19" s="78"/>
      <c r="D19" s="90">
        <v>41535774</v>
      </c>
      <c r="E19" s="85">
        <v>9754881</v>
      </c>
      <c r="F19" s="85">
        <v>2872486</v>
      </c>
      <c r="G19" s="85">
        <v>14745027</v>
      </c>
      <c r="H19" s="85">
        <v>771449</v>
      </c>
      <c r="I19" s="85">
        <v>274527866</v>
      </c>
      <c r="J19" s="85">
        <v>591017446</v>
      </c>
      <c r="K19" s="85">
        <v>1320591</v>
      </c>
      <c r="L19" s="91">
        <v>936545520</v>
      </c>
    </row>
    <row r="20" spans="1:12" ht="30" customHeight="1" x14ac:dyDescent="0.15">
      <c r="B20" s="77" t="s">
        <v>68</v>
      </c>
      <c r="C20" s="78"/>
      <c r="D20" s="90">
        <v>375558084</v>
      </c>
      <c r="E20" s="85">
        <v>54247611</v>
      </c>
      <c r="F20" s="85">
        <v>11406649</v>
      </c>
      <c r="G20" s="85">
        <v>168793035</v>
      </c>
      <c r="H20" s="85">
        <v>2505285974</v>
      </c>
      <c r="I20" s="85">
        <v>2759229002</v>
      </c>
      <c r="J20" s="85">
        <v>40231443</v>
      </c>
      <c r="K20" s="85">
        <v>24463620</v>
      </c>
      <c r="L20" s="91">
        <v>5939215418</v>
      </c>
    </row>
    <row r="21" spans="1:12" ht="30" customHeight="1" x14ac:dyDescent="0.15">
      <c r="B21" s="77" t="s">
        <v>27</v>
      </c>
      <c r="C21" s="78"/>
      <c r="D21" s="90">
        <v>14258631</v>
      </c>
      <c r="E21" s="85">
        <v>2355328</v>
      </c>
      <c r="F21" s="85">
        <v>905517</v>
      </c>
      <c r="G21" s="85">
        <v>25191118</v>
      </c>
      <c r="H21" s="85">
        <v>7685755</v>
      </c>
      <c r="I21" s="85">
        <v>105510012</v>
      </c>
      <c r="J21" s="85">
        <v>167834139</v>
      </c>
      <c r="K21" s="85">
        <v>3576050</v>
      </c>
      <c r="L21" s="91">
        <v>327316550</v>
      </c>
    </row>
    <row r="22" spans="1:12" ht="30" customHeight="1" x14ac:dyDescent="0.15">
      <c r="B22" s="77" t="s">
        <v>69</v>
      </c>
      <c r="C22" s="78"/>
      <c r="D22" s="90">
        <v>1557589474</v>
      </c>
      <c r="E22" s="85">
        <v>317575642</v>
      </c>
      <c r="F22" s="85">
        <v>13625120</v>
      </c>
      <c r="G22" s="85">
        <v>1829387549</v>
      </c>
      <c r="H22" s="85">
        <v>801570002</v>
      </c>
      <c r="I22" s="85">
        <v>567703010</v>
      </c>
      <c r="J22" s="85" t="s">
        <v>33</v>
      </c>
      <c r="K22" s="85">
        <v>103653405</v>
      </c>
      <c r="L22" s="91">
        <v>5191104202</v>
      </c>
    </row>
    <row r="23" spans="1:12" ht="30" customHeight="1" x14ac:dyDescent="0.15">
      <c r="B23" s="82" t="s">
        <v>29</v>
      </c>
      <c r="C23" s="78"/>
      <c r="D23" s="92">
        <v>3738886275</v>
      </c>
      <c r="E23" s="91">
        <v>686633005</v>
      </c>
      <c r="F23" s="91">
        <v>100118493</v>
      </c>
      <c r="G23" s="91">
        <v>3025319633</v>
      </c>
      <c r="H23" s="91">
        <v>3655541693</v>
      </c>
      <c r="I23" s="91">
        <v>30629325254</v>
      </c>
      <c r="J23" s="91">
        <v>54539975255</v>
      </c>
      <c r="K23" s="91">
        <v>1336969803</v>
      </c>
      <c r="L23" s="91">
        <v>97712769411</v>
      </c>
    </row>
    <row r="24" spans="1:12" s="81" customFormat="1" ht="6" customHeight="1" x14ac:dyDescent="0.15">
      <c r="B24" s="83"/>
      <c r="C24" s="84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12" customHeight="1" x14ac:dyDescent="0.15">
      <c r="A25" s="86"/>
      <c r="B25" s="99" t="s">
        <v>34</v>
      </c>
      <c r="C25" s="99"/>
      <c r="D25" s="87"/>
      <c r="E25" s="87"/>
      <c r="F25" s="87"/>
      <c r="G25" s="87"/>
      <c r="H25" s="87"/>
      <c r="I25" s="87"/>
      <c r="J25" s="86"/>
      <c r="K25" s="86"/>
      <c r="L25" s="88"/>
    </row>
    <row r="26" spans="1:12" ht="10.050000000000001" customHeight="1" x14ac:dyDescent="0.15">
      <c r="B26" s="162" t="s">
        <v>74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</row>
    <row r="27" spans="1:12" x14ac:dyDescent="0.15"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1:12" x14ac:dyDescent="0.15">
      <c r="B28" s="101"/>
      <c r="C28" s="101"/>
      <c r="D28" s="101"/>
      <c r="E28" s="101"/>
      <c r="F28" s="101"/>
      <c r="G28" s="101"/>
      <c r="H28" s="100"/>
      <c r="I28" s="100"/>
      <c r="J28" s="100"/>
      <c r="K28" s="100"/>
      <c r="L28" s="100"/>
    </row>
    <row r="29" spans="1:12" x14ac:dyDescent="0.1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15">
      <c r="B32" s="89"/>
      <c r="C32" s="89"/>
      <c r="D32" s="89"/>
      <c r="E32" s="89"/>
      <c r="F32" s="89"/>
      <c r="G32" s="89"/>
      <c r="H32" s="102"/>
      <c r="I32" s="89"/>
      <c r="J32" s="89"/>
      <c r="K32" s="89"/>
      <c r="L32" s="89"/>
    </row>
    <row r="33" spans="2:12" x14ac:dyDescent="0.1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2:12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mergeCells count="10">
    <mergeCell ref="J3:J4"/>
    <mergeCell ref="K3:K4"/>
    <mergeCell ref="L3:L4"/>
    <mergeCell ref="B26:L27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4" firstPageNumber="362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3"/>
  <sheetViews>
    <sheetView view="pageBreakPreview" zoomScale="85" zoomScaleNormal="100" zoomScaleSheetLayoutView="85" workbookViewId="0">
      <pane xSplit="3" ySplit="5" topLeftCell="D33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106"/>
      <c r="E1" s="106"/>
      <c r="F1" s="106"/>
      <c r="G1" s="109" t="s">
        <v>82</v>
      </c>
      <c r="H1" s="66"/>
      <c r="I1" s="106"/>
      <c r="J1" s="106"/>
      <c r="K1" s="106"/>
      <c r="L1" s="106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52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73"/>
      <c r="D5" s="74"/>
      <c r="E5" s="75"/>
      <c r="F5" s="75"/>
      <c r="G5" s="75"/>
      <c r="H5" s="75"/>
      <c r="I5" s="75"/>
      <c r="J5" s="75"/>
      <c r="K5" s="75"/>
      <c r="L5" s="75"/>
    </row>
    <row r="6" spans="1:12" s="67" customFormat="1" ht="15" customHeight="1" x14ac:dyDescent="0.15">
      <c r="B6" s="73"/>
      <c r="C6" s="77"/>
      <c r="D6" s="112" t="s">
        <v>31</v>
      </c>
      <c r="E6" s="113" t="s">
        <v>31</v>
      </c>
      <c r="F6" s="113" t="s">
        <v>31</v>
      </c>
      <c r="G6" s="113">
        <v>5623033</v>
      </c>
      <c r="H6" s="113">
        <v>4640761</v>
      </c>
      <c r="I6" s="113" t="s">
        <v>31</v>
      </c>
      <c r="J6" s="113" t="s">
        <v>31</v>
      </c>
      <c r="K6" s="113">
        <v>1473465</v>
      </c>
      <c r="L6" s="114">
        <v>11737259</v>
      </c>
    </row>
    <row r="7" spans="1:12" s="76" customFormat="1" ht="15" customHeight="1" x14ac:dyDescent="0.15">
      <c r="B7" s="77" t="s">
        <v>12</v>
      </c>
      <c r="C7" s="77"/>
      <c r="D7" s="90" t="s">
        <v>71</v>
      </c>
      <c r="E7" s="110" t="s">
        <v>71</v>
      </c>
      <c r="F7" s="110" t="s">
        <v>71</v>
      </c>
      <c r="G7" s="110">
        <v>5623033</v>
      </c>
      <c r="H7" s="110">
        <v>4640761</v>
      </c>
      <c r="I7" s="110" t="s">
        <v>71</v>
      </c>
      <c r="J7" s="110" t="s">
        <v>71</v>
      </c>
      <c r="K7" s="110">
        <v>1473465</v>
      </c>
      <c r="L7" s="111">
        <v>11737259</v>
      </c>
    </row>
    <row r="8" spans="1:12" s="76" customFormat="1" ht="15" customHeight="1" x14ac:dyDescent="0.15">
      <c r="B8" s="77"/>
      <c r="C8" s="77"/>
      <c r="D8" s="112">
        <v>33660046</v>
      </c>
      <c r="E8" s="113">
        <v>40069426</v>
      </c>
      <c r="F8" s="113">
        <v>9452018</v>
      </c>
      <c r="G8" s="113">
        <v>32284969</v>
      </c>
      <c r="H8" s="113">
        <v>26284978</v>
      </c>
      <c r="I8" s="113">
        <v>7755972</v>
      </c>
      <c r="J8" s="113" t="s">
        <v>31</v>
      </c>
      <c r="K8" s="113">
        <v>534033</v>
      </c>
      <c r="L8" s="114">
        <v>150041442</v>
      </c>
    </row>
    <row r="9" spans="1:12" s="79" customFormat="1" ht="15" customHeight="1" x14ac:dyDescent="0.15">
      <c r="B9" s="77" t="s">
        <v>13</v>
      </c>
      <c r="C9" s="77"/>
      <c r="D9" s="90">
        <v>33660046</v>
      </c>
      <c r="E9" s="85">
        <v>40069426</v>
      </c>
      <c r="F9" s="85">
        <v>9452018</v>
      </c>
      <c r="G9" s="85">
        <v>32284969</v>
      </c>
      <c r="H9" s="85">
        <v>26284978</v>
      </c>
      <c r="I9" s="85">
        <v>7755972</v>
      </c>
      <c r="J9" s="110" t="s">
        <v>71</v>
      </c>
      <c r="K9" s="85">
        <v>534033</v>
      </c>
      <c r="L9" s="91">
        <v>150041442</v>
      </c>
    </row>
    <row r="10" spans="1:12" s="79" customFormat="1" ht="15" customHeight="1" x14ac:dyDescent="0.15">
      <c r="B10" s="77"/>
      <c r="C10" s="77"/>
      <c r="D10" s="112">
        <v>202174750</v>
      </c>
      <c r="E10" s="115">
        <v>27491820</v>
      </c>
      <c r="F10" s="116">
        <v>4453800</v>
      </c>
      <c r="G10" s="116">
        <v>24842255</v>
      </c>
      <c r="H10" s="116">
        <v>14061051</v>
      </c>
      <c r="I10" s="115">
        <v>41830830</v>
      </c>
      <c r="J10" s="113" t="s">
        <v>31</v>
      </c>
      <c r="K10" s="113">
        <v>7890060</v>
      </c>
      <c r="L10" s="117">
        <v>322744566</v>
      </c>
    </row>
    <row r="11" spans="1:12" ht="15" customHeight="1" x14ac:dyDescent="0.15">
      <c r="B11" s="77" t="s">
        <v>14</v>
      </c>
      <c r="C11" s="77"/>
      <c r="D11" s="90">
        <v>202174750</v>
      </c>
      <c r="E11" s="85">
        <v>27491820</v>
      </c>
      <c r="F11" s="85">
        <v>4469709</v>
      </c>
      <c r="G11" s="85">
        <v>24862901</v>
      </c>
      <c r="H11" s="85">
        <v>16854238</v>
      </c>
      <c r="I11" s="85">
        <v>41830830</v>
      </c>
      <c r="J11" s="110" t="s">
        <v>71</v>
      </c>
      <c r="K11" s="85">
        <v>7890060</v>
      </c>
      <c r="L11" s="91">
        <v>325574308</v>
      </c>
    </row>
    <row r="12" spans="1:12" ht="15" customHeight="1" x14ac:dyDescent="0.15">
      <c r="B12" s="77"/>
      <c r="C12" s="77"/>
      <c r="D12" s="112">
        <v>10557649</v>
      </c>
      <c r="E12" s="115">
        <v>1986525</v>
      </c>
      <c r="F12" s="115">
        <v>540009</v>
      </c>
      <c r="G12" s="115">
        <v>2523742</v>
      </c>
      <c r="H12" s="115">
        <v>20683</v>
      </c>
      <c r="I12" s="115">
        <v>2082718</v>
      </c>
      <c r="J12" s="115" t="s">
        <v>31</v>
      </c>
      <c r="K12" s="115">
        <v>8631</v>
      </c>
      <c r="L12" s="118">
        <v>17719957</v>
      </c>
    </row>
    <row r="13" spans="1:12" ht="15" customHeight="1" x14ac:dyDescent="0.15">
      <c r="B13" s="77" t="s">
        <v>63</v>
      </c>
      <c r="C13" s="77"/>
      <c r="D13" s="90">
        <v>10557649</v>
      </c>
      <c r="E13" s="85">
        <v>1986525</v>
      </c>
      <c r="F13" s="85">
        <v>540009</v>
      </c>
      <c r="G13" s="85">
        <v>2523742</v>
      </c>
      <c r="H13" s="85">
        <v>20683</v>
      </c>
      <c r="I13" s="85">
        <v>2082718</v>
      </c>
      <c r="J13" s="110" t="s">
        <v>71</v>
      </c>
      <c r="K13" s="85">
        <v>8631</v>
      </c>
      <c r="L13" s="91">
        <v>17719957</v>
      </c>
    </row>
    <row r="14" spans="1:12" ht="15" customHeight="1" x14ac:dyDescent="0.15">
      <c r="B14" s="77"/>
      <c r="C14" s="77"/>
      <c r="D14" s="112">
        <v>17473241</v>
      </c>
      <c r="E14" s="115">
        <v>3469909</v>
      </c>
      <c r="F14" s="115">
        <v>1265982</v>
      </c>
      <c r="G14" s="115">
        <v>33158298</v>
      </c>
      <c r="H14" s="115">
        <v>3380429</v>
      </c>
      <c r="I14" s="115">
        <v>50178118</v>
      </c>
      <c r="J14" s="115" t="s">
        <v>31</v>
      </c>
      <c r="K14" s="115">
        <v>2892812</v>
      </c>
      <c r="L14" s="118">
        <v>111818789</v>
      </c>
    </row>
    <row r="15" spans="1:12" s="79" customFormat="1" ht="15" customHeight="1" x14ac:dyDescent="0.15">
      <c r="B15" s="77" t="s">
        <v>16</v>
      </c>
      <c r="C15" s="77"/>
      <c r="D15" s="90">
        <v>17473241</v>
      </c>
      <c r="E15" s="85">
        <v>3469909</v>
      </c>
      <c r="F15" s="85">
        <v>1265982</v>
      </c>
      <c r="G15" s="85">
        <v>33158298</v>
      </c>
      <c r="H15" s="85">
        <v>3380429</v>
      </c>
      <c r="I15" s="85">
        <v>50178118</v>
      </c>
      <c r="J15" s="110" t="s">
        <v>71</v>
      </c>
      <c r="K15" s="85">
        <v>2892812</v>
      </c>
      <c r="L15" s="91">
        <v>111818789</v>
      </c>
    </row>
    <row r="16" spans="1:12" s="79" customFormat="1" ht="15" customHeight="1" x14ac:dyDescent="0.15">
      <c r="B16" s="77"/>
      <c r="C16" s="77"/>
      <c r="D16" s="112">
        <v>123299881</v>
      </c>
      <c r="E16" s="115">
        <v>22111343</v>
      </c>
      <c r="F16" s="116">
        <v>22847320</v>
      </c>
      <c r="G16" s="116">
        <v>133334612</v>
      </c>
      <c r="H16" s="116">
        <v>73125386</v>
      </c>
      <c r="I16" s="116">
        <v>457741932</v>
      </c>
      <c r="J16" s="116">
        <v>2380686064</v>
      </c>
      <c r="K16" s="115">
        <v>62238297</v>
      </c>
      <c r="L16" s="117">
        <v>3275384835</v>
      </c>
    </row>
    <row r="17" spans="2:12" s="79" customFormat="1" ht="15" customHeight="1" x14ac:dyDescent="0.15">
      <c r="B17" s="77" t="s">
        <v>17</v>
      </c>
      <c r="C17" s="77"/>
      <c r="D17" s="90">
        <v>123299881</v>
      </c>
      <c r="E17" s="85">
        <v>22111343</v>
      </c>
      <c r="F17" s="85">
        <v>22848743</v>
      </c>
      <c r="G17" s="85">
        <v>134937581</v>
      </c>
      <c r="H17" s="85">
        <v>79215340</v>
      </c>
      <c r="I17" s="85">
        <v>654514777</v>
      </c>
      <c r="J17" s="85">
        <v>2383174064</v>
      </c>
      <c r="K17" s="85">
        <v>62238297</v>
      </c>
      <c r="L17" s="91">
        <v>3482340026</v>
      </c>
    </row>
    <row r="18" spans="2:12" s="79" customFormat="1" ht="15" customHeight="1" x14ac:dyDescent="0.15">
      <c r="B18" s="77"/>
      <c r="C18" s="77"/>
      <c r="D18" s="112">
        <v>38955157</v>
      </c>
      <c r="E18" s="115">
        <v>8808359</v>
      </c>
      <c r="F18" s="116">
        <v>1474220</v>
      </c>
      <c r="G18" s="116">
        <v>107404647</v>
      </c>
      <c r="H18" s="115">
        <v>3692699</v>
      </c>
      <c r="I18" s="116">
        <v>265781644</v>
      </c>
      <c r="J18" s="115">
        <v>15985031279</v>
      </c>
      <c r="K18" s="116">
        <v>198839075</v>
      </c>
      <c r="L18" s="117">
        <v>16609987080</v>
      </c>
    </row>
    <row r="19" spans="2:12" s="79" customFormat="1" ht="15" customHeight="1" x14ac:dyDescent="0.15">
      <c r="B19" s="77" t="s">
        <v>18</v>
      </c>
      <c r="C19" s="77"/>
      <c r="D19" s="90">
        <v>38955157</v>
      </c>
      <c r="E19" s="85">
        <v>8808359</v>
      </c>
      <c r="F19" s="85">
        <v>1474927</v>
      </c>
      <c r="G19" s="85">
        <v>114442457</v>
      </c>
      <c r="H19" s="85">
        <v>3692699</v>
      </c>
      <c r="I19" s="85">
        <v>278217632</v>
      </c>
      <c r="J19" s="85">
        <v>15985031279</v>
      </c>
      <c r="K19" s="85">
        <v>198839271</v>
      </c>
      <c r="L19" s="91">
        <v>16629461781</v>
      </c>
    </row>
    <row r="20" spans="2:12" s="79" customFormat="1" ht="15" customHeight="1" x14ac:dyDescent="0.15">
      <c r="B20" s="77"/>
      <c r="C20" s="77"/>
      <c r="D20" s="112">
        <v>389477710</v>
      </c>
      <c r="E20" s="115">
        <v>44106623</v>
      </c>
      <c r="F20" s="116">
        <v>6446136</v>
      </c>
      <c r="G20" s="116">
        <v>166022903</v>
      </c>
      <c r="H20" s="116">
        <v>19878437</v>
      </c>
      <c r="I20" s="116">
        <v>129202945</v>
      </c>
      <c r="J20" s="115" t="s">
        <v>31</v>
      </c>
      <c r="K20" s="115">
        <v>17904657</v>
      </c>
      <c r="L20" s="117">
        <v>773039411</v>
      </c>
    </row>
    <row r="21" spans="2:12" s="81" customFormat="1" ht="15" customHeight="1" x14ac:dyDescent="0.15">
      <c r="B21" s="77" t="s">
        <v>19</v>
      </c>
      <c r="C21" s="77"/>
      <c r="D21" s="90">
        <v>389477710</v>
      </c>
      <c r="E21" s="85">
        <v>44106623</v>
      </c>
      <c r="F21" s="85">
        <v>6542077</v>
      </c>
      <c r="G21" s="85">
        <v>166957481</v>
      </c>
      <c r="H21" s="85">
        <v>58320258</v>
      </c>
      <c r="I21" s="85">
        <v>129606995</v>
      </c>
      <c r="J21" s="85" t="s">
        <v>72</v>
      </c>
      <c r="K21" s="85">
        <v>17904657</v>
      </c>
      <c r="L21" s="91">
        <v>812915801</v>
      </c>
    </row>
    <row r="22" spans="2:12" s="81" customFormat="1" ht="15" customHeight="1" x14ac:dyDescent="0.15">
      <c r="B22" s="77"/>
      <c r="C22" s="77"/>
      <c r="D22" s="112">
        <v>78449566</v>
      </c>
      <c r="E22" s="115">
        <v>32706757</v>
      </c>
      <c r="F22" s="115">
        <v>10635859</v>
      </c>
      <c r="G22" s="115">
        <v>101017788</v>
      </c>
      <c r="H22" s="115">
        <v>6956363</v>
      </c>
      <c r="I22" s="115">
        <v>476320539</v>
      </c>
      <c r="J22" s="115" t="s">
        <v>75</v>
      </c>
      <c r="K22" s="115">
        <v>24534699</v>
      </c>
      <c r="L22" s="118">
        <v>730621571</v>
      </c>
    </row>
    <row r="23" spans="2:12" ht="15" customHeight="1" x14ac:dyDescent="0.15">
      <c r="B23" s="77" t="s">
        <v>20</v>
      </c>
      <c r="C23" s="77"/>
      <c r="D23" s="90">
        <v>78449566</v>
      </c>
      <c r="E23" s="85">
        <v>32706757</v>
      </c>
      <c r="F23" s="85">
        <v>10635859</v>
      </c>
      <c r="G23" s="85">
        <v>101017788</v>
      </c>
      <c r="H23" s="85">
        <v>6956363</v>
      </c>
      <c r="I23" s="85">
        <v>476320539</v>
      </c>
      <c r="J23" s="85" t="s">
        <v>72</v>
      </c>
      <c r="K23" s="85">
        <v>24534699</v>
      </c>
      <c r="L23" s="91">
        <v>730621571</v>
      </c>
    </row>
    <row r="24" spans="2:12" ht="15" customHeight="1" x14ac:dyDescent="0.15">
      <c r="B24" s="77"/>
      <c r="C24" s="77"/>
      <c r="D24" s="112">
        <v>533207673</v>
      </c>
      <c r="E24" s="115">
        <v>69929986</v>
      </c>
      <c r="F24" s="115">
        <v>10748884</v>
      </c>
      <c r="G24" s="115">
        <v>229275452</v>
      </c>
      <c r="H24" s="115">
        <v>11864993</v>
      </c>
      <c r="I24" s="115">
        <v>232881734</v>
      </c>
      <c r="J24" s="115">
        <v>23692052287</v>
      </c>
      <c r="K24" s="115">
        <v>694446974</v>
      </c>
      <c r="L24" s="118">
        <v>25474407983</v>
      </c>
    </row>
    <row r="25" spans="2:12" ht="15" customHeight="1" x14ac:dyDescent="0.15">
      <c r="B25" s="77" t="s">
        <v>21</v>
      </c>
      <c r="C25" s="77"/>
      <c r="D25" s="90">
        <v>533207673</v>
      </c>
      <c r="E25" s="85">
        <v>69929986</v>
      </c>
      <c r="F25" s="85">
        <v>10748884</v>
      </c>
      <c r="G25" s="85">
        <v>229275452</v>
      </c>
      <c r="H25" s="85">
        <v>11864993</v>
      </c>
      <c r="I25" s="85">
        <v>232881734</v>
      </c>
      <c r="J25" s="85">
        <v>23692052287</v>
      </c>
      <c r="K25" s="85">
        <v>694446974</v>
      </c>
      <c r="L25" s="91">
        <v>25474407983</v>
      </c>
    </row>
    <row r="26" spans="2:12" ht="15" customHeight="1" x14ac:dyDescent="0.15">
      <c r="B26" s="77"/>
      <c r="C26" s="77"/>
      <c r="D26" s="112">
        <v>19502132</v>
      </c>
      <c r="E26" s="115">
        <v>4997066</v>
      </c>
      <c r="F26" s="115">
        <v>4368239</v>
      </c>
      <c r="G26" s="115">
        <v>62944917</v>
      </c>
      <c r="H26" s="115">
        <v>6007187</v>
      </c>
      <c r="I26" s="116">
        <v>4983154639</v>
      </c>
      <c r="J26" s="115">
        <v>108745000</v>
      </c>
      <c r="K26" s="115">
        <v>130600563</v>
      </c>
      <c r="L26" s="118">
        <v>5320319743</v>
      </c>
    </row>
    <row r="27" spans="2:12" ht="15" customHeight="1" x14ac:dyDescent="0.15">
      <c r="B27" s="77" t="s">
        <v>64</v>
      </c>
      <c r="C27" s="77"/>
      <c r="D27" s="90">
        <v>19502132</v>
      </c>
      <c r="E27" s="85">
        <v>4997066</v>
      </c>
      <c r="F27" s="85">
        <v>4368239</v>
      </c>
      <c r="G27" s="85">
        <v>62944917</v>
      </c>
      <c r="H27" s="85">
        <v>6007187</v>
      </c>
      <c r="I27" s="85">
        <v>5191523465</v>
      </c>
      <c r="J27" s="85">
        <v>108745000</v>
      </c>
      <c r="K27" s="85">
        <v>130600563</v>
      </c>
      <c r="L27" s="91">
        <v>5528688569</v>
      </c>
    </row>
    <row r="28" spans="2:12" ht="15" customHeight="1" x14ac:dyDescent="0.15">
      <c r="B28" s="77"/>
      <c r="C28" s="77"/>
      <c r="D28" s="112">
        <v>164507189</v>
      </c>
      <c r="E28" s="115">
        <v>29716580</v>
      </c>
      <c r="F28" s="115">
        <v>2593215</v>
      </c>
      <c r="G28" s="115">
        <v>115772608</v>
      </c>
      <c r="H28" s="115">
        <v>4396583</v>
      </c>
      <c r="I28" s="116">
        <v>19368520660</v>
      </c>
      <c r="J28" s="115">
        <v>11940723616</v>
      </c>
      <c r="K28" s="115">
        <v>337861582</v>
      </c>
      <c r="L28" s="117">
        <v>31964092033</v>
      </c>
    </row>
    <row r="29" spans="2:12" ht="15" customHeight="1" x14ac:dyDescent="0.15">
      <c r="B29" s="77" t="s">
        <v>65</v>
      </c>
      <c r="C29" s="77"/>
      <c r="D29" s="90">
        <v>164507189</v>
      </c>
      <c r="E29" s="85">
        <v>29716580</v>
      </c>
      <c r="F29" s="85">
        <v>2593215</v>
      </c>
      <c r="G29" s="85">
        <v>115772608</v>
      </c>
      <c r="H29" s="85">
        <v>4396583</v>
      </c>
      <c r="I29" s="85">
        <v>19440180690</v>
      </c>
      <c r="J29" s="85">
        <v>11940723616</v>
      </c>
      <c r="K29" s="85">
        <v>337861582</v>
      </c>
      <c r="L29" s="91">
        <v>32035752063</v>
      </c>
    </row>
    <row r="30" spans="2:12" ht="15" customHeight="1" x14ac:dyDescent="0.15">
      <c r="B30" s="77"/>
      <c r="C30" s="77"/>
      <c r="D30" s="112">
        <v>155362671</v>
      </c>
      <c r="E30" s="115">
        <v>33697271</v>
      </c>
      <c r="F30" s="115">
        <v>5527638</v>
      </c>
      <c r="G30" s="115">
        <v>60643680</v>
      </c>
      <c r="H30" s="116">
        <v>180863094</v>
      </c>
      <c r="I30" s="116">
        <v>1413644359</v>
      </c>
      <c r="J30" s="116">
        <v>276345258</v>
      </c>
      <c r="K30" s="115">
        <v>12359816</v>
      </c>
      <c r="L30" s="117">
        <v>2138443787</v>
      </c>
    </row>
    <row r="31" spans="2:12" ht="15" customHeight="1" x14ac:dyDescent="0.15">
      <c r="B31" s="77" t="s">
        <v>66</v>
      </c>
      <c r="C31" s="78"/>
      <c r="D31" s="90">
        <v>155362671</v>
      </c>
      <c r="E31" s="85">
        <v>33697271</v>
      </c>
      <c r="F31" s="85">
        <v>5527638</v>
      </c>
      <c r="G31" s="85">
        <v>60643680</v>
      </c>
      <c r="H31" s="85">
        <v>219112094</v>
      </c>
      <c r="I31" s="85">
        <v>1472583867</v>
      </c>
      <c r="J31" s="85">
        <v>276845258</v>
      </c>
      <c r="K31" s="85">
        <v>12359816</v>
      </c>
      <c r="L31" s="91">
        <v>2236132295</v>
      </c>
    </row>
    <row r="32" spans="2:12" ht="15" customHeight="1" x14ac:dyDescent="0.15">
      <c r="B32" s="77"/>
      <c r="C32" s="78"/>
      <c r="D32" s="112">
        <v>41715551</v>
      </c>
      <c r="E32" s="115">
        <v>10970190</v>
      </c>
      <c r="F32" s="115">
        <v>2882621</v>
      </c>
      <c r="G32" s="115">
        <v>16757941</v>
      </c>
      <c r="H32" s="115">
        <v>948009</v>
      </c>
      <c r="I32" s="116">
        <v>280353085</v>
      </c>
      <c r="J32" s="116">
        <v>578766668</v>
      </c>
      <c r="K32" s="115">
        <v>1340257</v>
      </c>
      <c r="L32" s="117">
        <v>933734322</v>
      </c>
    </row>
    <row r="33" spans="1:12" ht="15" customHeight="1" x14ac:dyDescent="0.15">
      <c r="B33" s="77" t="s">
        <v>67</v>
      </c>
      <c r="C33" s="78"/>
      <c r="D33" s="90">
        <v>41715551</v>
      </c>
      <c r="E33" s="85">
        <v>10970190</v>
      </c>
      <c r="F33" s="85">
        <v>2882621</v>
      </c>
      <c r="G33" s="85">
        <v>16757941</v>
      </c>
      <c r="H33" s="85">
        <v>948009</v>
      </c>
      <c r="I33" s="85">
        <v>573407373</v>
      </c>
      <c r="J33" s="85">
        <v>636147644</v>
      </c>
      <c r="K33" s="85">
        <v>1340257</v>
      </c>
      <c r="L33" s="91">
        <v>1284169586</v>
      </c>
    </row>
    <row r="34" spans="1:12" ht="15" customHeight="1" x14ac:dyDescent="0.15">
      <c r="B34" s="77"/>
      <c r="C34" s="78"/>
      <c r="D34" s="112">
        <v>377089286</v>
      </c>
      <c r="E34" s="115">
        <v>58419708</v>
      </c>
      <c r="F34" s="116">
        <v>11763936</v>
      </c>
      <c r="G34" s="116">
        <v>197631418</v>
      </c>
      <c r="H34" s="116">
        <v>2521175969</v>
      </c>
      <c r="I34" s="116">
        <v>2821848516</v>
      </c>
      <c r="J34" s="116">
        <v>49232431</v>
      </c>
      <c r="K34" s="115">
        <v>27419002</v>
      </c>
      <c r="L34" s="117">
        <v>6064580266</v>
      </c>
    </row>
    <row r="35" spans="1:12" ht="15" customHeight="1" x14ac:dyDescent="0.15">
      <c r="B35" s="77" t="s">
        <v>68</v>
      </c>
      <c r="C35" s="78"/>
      <c r="D35" s="90">
        <v>377089286</v>
      </c>
      <c r="E35" s="85">
        <v>58419708</v>
      </c>
      <c r="F35" s="85">
        <v>11792661</v>
      </c>
      <c r="G35" s="85">
        <v>202737878</v>
      </c>
      <c r="H35" s="85">
        <v>2909425901</v>
      </c>
      <c r="I35" s="85">
        <v>3372919016</v>
      </c>
      <c r="J35" s="85">
        <v>62523431</v>
      </c>
      <c r="K35" s="85">
        <v>27419002</v>
      </c>
      <c r="L35" s="91">
        <v>7022326883</v>
      </c>
    </row>
    <row r="36" spans="1:12" ht="15" customHeight="1" x14ac:dyDescent="0.15">
      <c r="B36" s="77"/>
      <c r="C36" s="78"/>
      <c r="D36" s="112">
        <v>14666217</v>
      </c>
      <c r="E36" s="115">
        <v>2315042</v>
      </c>
      <c r="F36" s="116">
        <v>927044</v>
      </c>
      <c r="G36" s="116">
        <v>27657798</v>
      </c>
      <c r="H36" s="116">
        <v>7252177</v>
      </c>
      <c r="I36" s="116">
        <v>102437448</v>
      </c>
      <c r="J36" s="116">
        <v>168506458</v>
      </c>
      <c r="K36" s="116">
        <v>76687</v>
      </c>
      <c r="L36" s="117">
        <v>323838871</v>
      </c>
    </row>
    <row r="37" spans="1:12" ht="15" customHeight="1" x14ac:dyDescent="0.15">
      <c r="B37" s="77" t="s">
        <v>27</v>
      </c>
      <c r="C37" s="78"/>
      <c r="D37" s="90">
        <v>14666217</v>
      </c>
      <c r="E37" s="85">
        <v>2315042</v>
      </c>
      <c r="F37" s="85">
        <v>927686</v>
      </c>
      <c r="G37" s="85">
        <v>27967355</v>
      </c>
      <c r="H37" s="85">
        <v>8752177</v>
      </c>
      <c r="I37" s="85">
        <v>112680448</v>
      </c>
      <c r="J37" s="85">
        <v>174359662</v>
      </c>
      <c r="K37" s="85">
        <v>4276687</v>
      </c>
      <c r="L37" s="91">
        <v>345945274</v>
      </c>
    </row>
    <row r="38" spans="1:12" ht="15" customHeight="1" x14ac:dyDescent="0.15">
      <c r="B38" s="77"/>
      <c r="C38" s="78"/>
      <c r="D38" s="112">
        <v>1568668291</v>
      </c>
      <c r="E38" s="115">
        <v>295753183</v>
      </c>
      <c r="F38" s="115">
        <v>13817019</v>
      </c>
      <c r="G38" s="116">
        <v>2042631174</v>
      </c>
      <c r="H38" s="116">
        <v>626052608</v>
      </c>
      <c r="I38" s="115">
        <v>554948370</v>
      </c>
      <c r="J38" s="115" t="s">
        <v>31</v>
      </c>
      <c r="K38" s="115">
        <v>104733420</v>
      </c>
      <c r="L38" s="117">
        <v>5206604065</v>
      </c>
    </row>
    <row r="39" spans="1:12" ht="15" customHeight="1" x14ac:dyDescent="0.15">
      <c r="B39" s="77" t="s">
        <v>69</v>
      </c>
      <c r="C39" s="78"/>
      <c r="D39" s="90">
        <v>1568668291</v>
      </c>
      <c r="E39" s="85">
        <v>295753183</v>
      </c>
      <c r="F39" s="85">
        <v>13817019</v>
      </c>
      <c r="G39" s="85">
        <v>2081776838</v>
      </c>
      <c r="H39" s="85">
        <v>637742862</v>
      </c>
      <c r="I39" s="85">
        <v>554948370</v>
      </c>
      <c r="J39" s="85" t="s">
        <v>72</v>
      </c>
      <c r="K39" s="85">
        <v>104733420</v>
      </c>
      <c r="L39" s="91">
        <v>5257439983</v>
      </c>
    </row>
    <row r="40" spans="1:12" ht="15" customHeight="1" x14ac:dyDescent="0.15">
      <c r="B40" s="77"/>
      <c r="C40" s="78"/>
      <c r="D40" s="119">
        <v>3768767010</v>
      </c>
      <c r="E40" s="118">
        <v>686549788</v>
      </c>
      <c r="F40" s="117">
        <v>109743940</v>
      </c>
      <c r="G40" s="117">
        <v>3359527235</v>
      </c>
      <c r="H40" s="117">
        <v>3510601407</v>
      </c>
      <c r="I40" s="117">
        <v>31188683509</v>
      </c>
      <c r="J40" s="117">
        <v>55180089061</v>
      </c>
      <c r="K40" s="117">
        <v>1625154030</v>
      </c>
      <c r="L40" s="117">
        <v>99429115980</v>
      </c>
    </row>
    <row r="41" spans="1:12" ht="15" customHeight="1" x14ac:dyDescent="0.15">
      <c r="B41" s="82" t="s">
        <v>29</v>
      </c>
      <c r="C41" s="78"/>
      <c r="D41" s="92">
        <v>3768767010</v>
      </c>
      <c r="E41" s="91">
        <v>686549788</v>
      </c>
      <c r="F41" s="91">
        <v>109887287</v>
      </c>
      <c r="G41" s="91">
        <v>3413684919</v>
      </c>
      <c r="H41" s="91">
        <v>3997615555</v>
      </c>
      <c r="I41" s="91">
        <v>32591632544</v>
      </c>
      <c r="J41" s="91">
        <v>55259602241</v>
      </c>
      <c r="K41" s="91">
        <v>1629354226</v>
      </c>
      <c r="L41" s="91">
        <v>101457093570</v>
      </c>
    </row>
    <row r="42" spans="1:12" s="81" customFormat="1" ht="6" customHeight="1" x14ac:dyDescent="0.15">
      <c r="B42" s="83"/>
      <c r="C42" s="84"/>
      <c r="D42" s="85"/>
      <c r="E42" s="85"/>
      <c r="F42" s="85"/>
      <c r="G42" s="85"/>
      <c r="H42" s="85"/>
      <c r="I42" s="85"/>
      <c r="J42" s="85"/>
      <c r="K42" s="85"/>
      <c r="L42" s="85"/>
    </row>
    <row r="43" spans="1:12" ht="12" customHeight="1" x14ac:dyDescent="0.15">
      <c r="A43" s="86"/>
      <c r="B43" s="107" t="s">
        <v>34</v>
      </c>
      <c r="C43" s="107"/>
      <c r="D43" s="87"/>
      <c r="E43" s="87"/>
      <c r="F43" s="87"/>
      <c r="G43" s="87"/>
      <c r="H43" s="87"/>
      <c r="I43" s="87"/>
      <c r="J43" s="86"/>
      <c r="K43" s="86"/>
      <c r="L43" s="88"/>
    </row>
    <row r="44" spans="1:12" ht="10.050000000000001" customHeight="1" x14ac:dyDescent="0.15">
      <c r="B44" s="162" t="s">
        <v>79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</row>
    <row r="45" spans="1:12" ht="29.25" customHeight="1" x14ac:dyDescent="0.15"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</row>
    <row r="46" spans="1:12" x14ac:dyDescent="0.15">
      <c r="B46" s="101"/>
      <c r="C46" s="101"/>
      <c r="D46" s="101"/>
      <c r="E46" s="101"/>
      <c r="F46" s="101"/>
      <c r="G46" s="101"/>
      <c r="H46" s="108"/>
      <c r="I46" s="108"/>
      <c r="J46" s="108"/>
      <c r="K46" s="108"/>
      <c r="L46" s="108"/>
    </row>
    <row r="47" spans="1:12" x14ac:dyDescent="0.15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</row>
    <row r="48" spans="1:12" x14ac:dyDescent="0.15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</row>
    <row r="49" spans="2:12" x14ac:dyDescent="0.15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</row>
    <row r="50" spans="2:12" x14ac:dyDescent="0.15">
      <c r="B50" s="89"/>
      <c r="C50" s="89"/>
      <c r="D50" s="89"/>
      <c r="E50" s="89"/>
      <c r="F50" s="89"/>
      <c r="G50" s="89"/>
      <c r="H50" s="102"/>
      <c r="I50" s="89"/>
      <c r="J50" s="89"/>
      <c r="K50" s="89"/>
      <c r="L50" s="89"/>
    </row>
    <row r="51" spans="2:12" x14ac:dyDescent="0.15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</row>
    <row r="52" spans="2:12" x14ac:dyDescent="0.1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</row>
    <row r="53" spans="2:12" x14ac:dyDescent="0.15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</row>
  </sheetData>
  <mergeCells count="10">
    <mergeCell ref="J3:J4"/>
    <mergeCell ref="K3:K4"/>
    <mergeCell ref="L3:L4"/>
    <mergeCell ref="B44:L45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1" firstPageNumber="362" orientation="landscape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3"/>
  <sheetViews>
    <sheetView view="pageBreakPreview" zoomScaleNormal="100" zoomScaleSheetLayoutView="100" workbookViewId="0">
      <pane xSplit="3" ySplit="5" topLeftCell="D33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106"/>
      <c r="E1" s="106"/>
      <c r="F1" s="106"/>
      <c r="G1" s="109" t="s">
        <v>81</v>
      </c>
      <c r="H1" s="66"/>
      <c r="I1" s="106"/>
      <c r="J1" s="106"/>
      <c r="K1" s="106"/>
      <c r="L1" s="106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52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103"/>
      <c r="D5" s="75"/>
      <c r="E5" s="75"/>
      <c r="F5" s="75"/>
      <c r="G5" s="75"/>
      <c r="H5" s="75"/>
      <c r="I5" s="75"/>
      <c r="J5" s="75"/>
      <c r="K5" s="75"/>
      <c r="L5" s="75"/>
    </row>
    <row r="6" spans="1:12" s="67" customFormat="1" ht="15" customHeight="1" x14ac:dyDescent="0.15">
      <c r="B6" s="73"/>
      <c r="C6" s="104"/>
      <c r="D6" s="113" t="s">
        <v>76</v>
      </c>
      <c r="E6" s="113" t="s">
        <v>31</v>
      </c>
      <c r="F6" s="113" t="s">
        <v>31</v>
      </c>
      <c r="G6" s="113">
        <v>4265118</v>
      </c>
      <c r="H6" s="113">
        <v>6335722</v>
      </c>
      <c r="I6" s="113" t="s">
        <v>77</v>
      </c>
      <c r="J6" s="113" t="s">
        <v>78</v>
      </c>
      <c r="K6" s="113">
        <v>972541</v>
      </c>
      <c r="L6" s="114">
        <v>11573381</v>
      </c>
    </row>
    <row r="7" spans="1:12" s="76" customFormat="1" ht="15" customHeight="1" x14ac:dyDescent="0.15">
      <c r="B7" s="77" t="s">
        <v>12</v>
      </c>
      <c r="C7" s="104"/>
      <c r="D7" s="85" t="s">
        <v>71</v>
      </c>
      <c r="E7" s="85" t="s">
        <v>71</v>
      </c>
      <c r="F7" s="85" t="s">
        <v>71</v>
      </c>
      <c r="G7" s="85">
        <v>4265118</v>
      </c>
      <c r="H7" s="85">
        <v>6335722</v>
      </c>
      <c r="I7" s="85" t="s">
        <v>71</v>
      </c>
      <c r="J7" s="85" t="s">
        <v>71</v>
      </c>
      <c r="K7" s="85">
        <v>972541</v>
      </c>
      <c r="L7" s="91">
        <v>11573381</v>
      </c>
    </row>
    <row r="8" spans="1:12" s="76" customFormat="1" ht="15" customHeight="1" x14ac:dyDescent="0.15">
      <c r="B8" s="77"/>
      <c r="C8" s="104"/>
      <c r="D8" s="113">
        <v>33863443</v>
      </c>
      <c r="E8" s="113">
        <v>39486947</v>
      </c>
      <c r="F8" s="113">
        <v>9403657</v>
      </c>
      <c r="G8" s="113">
        <v>33371587</v>
      </c>
      <c r="H8" s="113">
        <v>4286674</v>
      </c>
      <c r="I8" s="113">
        <v>7579791</v>
      </c>
      <c r="J8" s="113" t="s">
        <v>31</v>
      </c>
      <c r="K8" s="113">
        <v>538481</v>
      </c>
      <c r="L8" s="114">
        <v>128530580</v>
      </c>
    </row>
    <row r="9" spans="1:12" s="79" customFormat="1" ht="15" customHeight="1" x14ac:dyDescent="0.15">
      <c r="B9" s="77" t="s">
        <v>13</v>
      </c>
      <c r="C9" s="104"/>
      <c r="D9" s="85">
        <v>33863443</v>
      </c>
      <c r="E9" s="85">
        <v>39486947</v>
      </c>
      <c r="F9" s="85">
        <v>9403657</v>
      </c>
      <c r="G9" s="85">
        <v>33371587</v>
      </c>
      <c r="H9" s="85">
        <v>4286674</v>
      </c>
      <c r="I9" s="85">
        <v>7579791</v>
      </c>
      <c r="J9" s="85" t="s">
        <v>71</v>
      </c>
      <c r="K9" s="85">
        <v>538481</v>
      </c>
      <c r="L9" s="91">
        <v>128530580</v>
      </c>
    </row>
    <row r="10" spans="1:12" s="79" customFormat="1" ht="15" customHeight="1" x14ac:dyDescent="0.15">
      <c r="B10" s="77"/>
      <c r="C10" s="104"/>
      <c r="D10" s="113">
        <v>202988750</v>
      </c>
      <c r="E10" s="113">
        <v>28350903</v>
      </c>
      <c r="F10" s="116">
        <v>4401274</v>
      </c>
      <c r="G10" s="116">
        <v>25403048</v>
      </c>
      <c r="H10" s="116">
        <v>13797497</v>
      </c>
      <c r="I10" s="113">
        <v>41535046</v>
      </c>
      <c r="J10" s="113" t="s">
        <v>31</v>
      </c>
      <c r="K10" s="113">
        <v>7747663</v>
      </c>
      <c r="L10" s="117">
        <v>324224181</v>
      </c>
    </row>
    <row r="11" spans="1:12" ht="15" customHeight="1" x14ac:dyDescent="0.15">
      <c r="B11" s="77" t="s">
        <v>14</v>
      </c>
      <c r="C11" s="104"/>
      <c r="D11" s="85">
        <v>202988750</v>
      </c>
      <c r="E11" s="85">
        <v>28350903</v>
      </c>
      <c r="F11" s="85">
        <v>4405239</v>
      </c>
      <c r="G11" s="85">
        <v>25411887</v>
      </c>
      <c r="H11" s="85">
        <v>16184693</v>
      </c>
      <c r="I11" s="85">
        <v>41535046</v>
      </c>
      <c r="J11" s="85" t="s">
        <v>71</v>
      </c>
      <c r="K11" s="85">
        <v>7747663</v>
      </c>
      <c r="L11" s="91">
        <v>326624181</v>
      </c>
    </row>
    <row r="12" spans="1:12" ht="15" customHeight="1" x14ac:dyDescent="0.15">
      <c r="B12" s="77"/>
      <c r="C12" s="104"/>
      <c r="D12" s="113">
        <v>10439070</v>
      </c>
      <c r="E12" s="113">
        <v>1571251</v>
      </c>
      <c r="F12" s="113">
        <v>545879</v>
      </c>
      <c r="G12" s="113">
        <v>2444946</v>
      </c>
      <c r="H12" s="113">
        <v>62042</v>
      </c>
      <c r="I12" s="113">
        <v>2027108</v>
      </c>
      <c r="J12" s="113" t="s">
        <v>31</v>
      </c>
      <c r="K12" s="113">
        <v>8798</v>
      </c>
      <c r="L12" s="114">
        <v>17099094</v>
      </c>
    </row>
    <row r="13" spans="1:12" ht="15" customHeight="1" x14ac:dyDescent="0.15">
      <c r="B13" s="77" t="s">
        <v>63</v>
      </c>
      <c r="C13" s="104"/>
      <c r="D13" s="85">
        <v>10439070</v>
      </c>
      <c r="E13" s="85">
        <v>1571251</v>
      </c>
      <c r="F13" s="85">
        <v>545879</v>
      </c>
      <c r="G13" s="85">
        <v>2444946</v>
      </c>
      <c r="H13" s="85">
        <v>62042</v>
      </c>
      <c r="I13" s="85">
        <v>2027108</v>
      </c>
      <c r="J13" s="85" t="s">
        <v>71</v>
      </c>
      <c r="K13" s="85">
        <v>8798</v>
      </c>
      <c r="L13" s="91">
        <v>17099094</v>
      </c>
    </row>
    <row r="14" spans="1:12" ht="15" customHeight="1" x14ac:dyDescent="0.15">
      <c r="B14" s="77"/>
      <c r="C14" s="104"/>
      <c r="D14" s="113">
        <v>17763576</v>
      </c>
      <c r="E14" s="113">
        <v>3191233</v>
      </c>
      <c r="F14" s="113">
        <v>1288416</v>
      </c>
      <c r="G14" s="113">
        <v>91531134</v>
      </c>
      <c r="H14" s="113">
        <v>5077028</v>
      </c>
      <c r="I14" s="113">
        <v>54118161</v>
      </c>
      <c r="J14" s="113" t="s">
        <v>31</v>
      </c>
      <c r="K14" s="113">
        <v>3133692</v>
      </c>
      <c r="L14" s="114">
        <v>176103240</v>
      </c>
    </row>
    <row r="15" spans="1:12" s="79" customFormat="1" ht="15" customHeight="1" x14ac:dyDescent="0.15">
      <c r="B15" s="77" t="s">
        <v>16</v>
      </c>
      <c r="C15" s="104"/>
      <c r="D15" s="85">
        <v>17763576</v>
      </c>
      <c r="E15" s="85">
        <v>3191233</v>
      </c>
      <c r="F15" s="85">
        <v>1288416</v>
      </c>
      <c r="G15" s="85">
        <v>91531134</v>
      </c>
      <c r="H15" s="85">
        <v>5077028</v>
      </c>
      <c r="I15" s="85">
        <v>54118161</v>
      </c>
      <c r="J15" s="85" t="s">
        <v>71</v>
      </c>
      <c r="K15" s="85">
        <v>3133692</v>
      </c>
      <c r="L15" s="91">
        <v>176103240</v>
      </c>
    </row>
    <row r="16" spans="1:12" s="79" customFormat="1" ht="15" customHeight="1" x14ac:dyDescent="0.15">
      <c r="B16" s="77"/>
      <c r="C16" s="104"/>
      <c r="D16" s="113">
        <v>124448726</v>
      </c>
      <c r="E16" s="113">
        <v>22092807</v>
      </c>
      <c r="F16" s="116">
        <v>23018842</v>
      </c>
      <c r="G16" s="116">
        <v>140152556</v>
      </c>
      <c r="H16" s="116">
        <v>78252515</v>
      </c>
      <c r="I16" s="116">
        <v>974655181</v>
      </c>
      <c r="J16" s="116">
        <v>2590733721</v>
      </c>
      <c r="K16" s="113">
        <v>61616705</v>
      </c>
      <c r="L16" s="117">
        <v>4014971053</v>
      </c>
    </row>
    <row r="17" spans="2:12" s="79" customFormat="1" ht="15" customHeight="1" x14ac:dyDescent="0.15">
      <c r="B17" s="77" t="s">
        <v>17</v>
      </c>
      <c r="C17" s="104"/>
      <c r="D17" s="85">
        <v>124448726</v>
      </c>
      <c r="E17" s="85">
        <v>22092807</v>
      </c>
      <c r="F17" s="85">
        <v>23020932</v>
      </c>
      <c r="G17" s="85">
        <v>154496955</v>
      </c>
      <c r="H17" s="85">
        <v>87550598</v>
      </c>
      <c r="I17" s="85">
        <v>995204488</v>
      </c>
      <c r="J17" s="85">
        <v>2592357721</v>
      </c>
      <c r="K17" s="85">
        <v>61616705</v>
      </c>
      <c r="L17" s="91">
        <v>4060788932</v>
      </c>
    </row>
    <row r="18" spans="2:12" s="79" customFormat="1" ht="15" customHeight="1" x14ac:dyDescent="0.15">
      <c r="B18" s="77"/>
      <c r="C18" s="104"/>
      <c r="D18" s="113">
        <v>39003962</v>
      </c>
      <c r="E18" s="113">
        <v>8495355</v>
      </c>
      <c r="F18" s="116">
        <v>1457034</v>
      </c>
      <c r="G18" s="116">
        <v>85686750</v>
      </c>
      <c r="H18" s="113">
        <v>4161909</v>
      </c>
      <c r="I18" s="116">
        <v>406525475</v>
      </c>
      <c r="J18" s="113">
        <v>15809261600</v>
      </c>
      <c r="K18" s="113">
        <v>164778220</v>
      </c>
      <c r="L18" s="117">
        <v>16519370305</v>
      </c>
    </row>
    <row r="19" spans="2:12" s="79" customFormat="1" ht="15" customHeight="1" x14ac:dyDescent="0.15">
      <c r="B19" s="77" t="s">
        <v>18</v>
      </c>
      <c r="C19" s="104"/>
      <c r="D19" s="85">
        <v>39003962</v>
      </c>
      <c r="E19" s="85">
        <v>8495355</v>
      </c>
      <c r="F19" s="85">
        <v>1459949</v>
      </c>
      <c r="G19" s="85">
        <v>93206766</v>
      </c>
      <c r="H19" s="85">
        <v>4161909</v>
      </c>
      <c r="I19" s="85">
        <v>648787147</v>
      </c>
      <c r="J19" s="85">
        <v>15809261600</v>
      </c>
      <c r="K19" s="85">
        <v>164778220</v>
      </c>
      <c r="L19" s="91">
        <v>16769154908</v>
      </c>
    </row>
    <row r="20" spans="2:12" s="79" customFormat="1" ht="15" customHeight="1" x14ac:dyDescent="0.15">
      <c r="B20" s="77"/>
      <c r="C20" s="104"/>
      <c r="D20" s="113">
        <v>396385610</v>
      </c>
      <c r="E20" s="113">
        <v>44626624</v>
      </c>
      <c r="F20" s="116">
        <v>6541360</v>
      </c>
      <c r="G20" s="116">
        <v>168397512</v>
      </c>
      <c r="H20" s="116">
        <v>21365095</v>
      </c>
      <c r="I20" s="116">
        <v>133741033</v>
      </c>
      <c r="J20" s="113" t="s">
        <v>31</v>
      </c>
      <c r="K20" s="113">
        <v>17661044</v>
      </c>
      <c r="L20" s="117">
        <v>788718278</v>
      </c>
    </row>
    <row r="21" spans="2:12" s="81" customFormat="1" ht="15" customHeight="1" x14ac:dyDescent="0.15">
      <c r="B21" s="77" t="s">
        <v>19</v>
      </c>
      <c r="C21" s="104"/>
      <c r="D21" s="85">
        <v>396385610</v>
      </c>
      <c r="E21" s="85">
        <v>44626624</v>
      </c>
      <c r="F21" s="85">
        <v>6606290</v>
      </c>
      <c r="G21" s="85">
        <v>172460952</v>
      </c>
      <c r="H21" s="85">
        <v>48749455</v>
      </c>
      <c r="I21" s="85">
        <v>134080653</v>
      </c>
      <c r="J21" s="85" t="s">
        <v>71</v>
      </c>
      <c r="K21" s="85">
        <v>17661044</v>
      </c>
      <c r="L21" s="91">
        <v>820570628</v>
      </c>
    </row>
    <row r="22" spans="2:12" s="81" customFormat="1" ht="15" customHeight="1" x14ac:dyDescent="0.15">
      <c r="B22" s="77"/>
      <c r="C22" s="104"/>
      <c r="D22" s="113">
        <v>78852383</v>
      </c>
      <c r="E22" s="113">
        <v>32159732</v>
      </c>
      <c r="F22" s="113">
        <v>10168049</v>
      </c>
      <c r="G22" s="113">
        <v>74492916</v>
      </c>
      <c r="H22" s="113">
        <v>5961074</v>
      </c>
      <c r="I22" s="113">
        <v>486430244</v>
      </c>
      <c r="J22" s="113" t="s">
        <v>31</v>
      </c>
      <c r="K22" s="113">
        <v>23942983</v>
      </c>
      <c r="L22" s="114">
        <v>712007381</v>
      </c>
    </row>
    <row r="23" spans="2:12" ht="15" customHeight="1" x14ac:dyDescent="0.15">
      <c r="B23" s="77" t="s">
        <v>20</v>
      </c>
      <c r="C23" s="104"/>
      <c r="D23" s="85">
        <v>78852383</v>
      </c>
      <c r="E23" s="85">
        <v>32159732</v>
      </c>
      <c r="F23" s="85">
        <v>10168049</v>
      </c>
      <c r="G23" s="85">
        <v>74492916</v>
      </c>
      <c r="H23" s="85">
        <v>5961074</v>
      </c>
      <c r="I23" s="85">
        <v>486430244</v>
      </c>
      <c r="J23" s="85" t="s">
        <v>71</v>
      </c>
      <c r="K23" s="85">
        <v>23942983</v>
      </c>
      <c r="L23" s="91">
        <v>712007381</v>
      </c>
    </row>
    <row r="24" spans="2:12" ht="15" customHeight="1" x14ac:dyDescent="0.15">
      <c r="B24" s="77"/>
      <c r="C24" s="104"/>
      <c r="D24" s="113">
        <v>533005221</v>
      </c>
      <c r="E24" s="113">
        <v>76654298</v>
      </c>
      <c r="F24" s="113">
        <v>10862707</v>
      </c>
      <c r="G24" s="113">
        <v>227865289</v>
      </c>
      <c r="H24" s="113">
        <v>12769660</v>
      </c>
      <c r="I24" s="113">
        <v>234965773</v>
      </c>
      <c r="J24" s="113">
        <v>23371255570</v>
      </c>
      <c r="K24" s="113">
        <v>690547568</v>
      </c>
      <c r="L24" s="114">
        <v>25157926086</v>
      </c>
    </row>
    <row r="25" spans="2:12" ht="15" customHeight="1" x14ac:dyDescent="0.15">
      <c r="B25" s="77" t="s">
        <v>21</v>
      </c>
      <c r="C25" s="104"/>
      <c r="D25" s="85">
        <v>533005221</v>
      </c>
      <c r="E25" s="85">
        <v>76654298</v>
      </c>
      <c r="F25" s="85">
        <v>10862707</v>
      </c>
      <c r="G25" s="85">
        <v>227865289</v>
      </c>
      <c r="H25" s="85">
        <v>12769660</v>
      </c>
      <c r="I25" s="85">
        <v>234965773</v>
      </c>
      <c r="J25" s="85">
        <v>23371255570</v>
      </c>
      <c r="K25" s="85">
        <v>690547568</v>
      </c>
      <c r="L25" s="91">
        <v>25157926086</v>
      </c>
    </row>
    <row r="26" spans="2:12" ht="15" customHeight="1" x14ac:dyDescent="0.15">
      <c r="B26" s="77"/>
      <c r="C26" s="104"/>
      <c r="D26" s="113">
        <v>19644370</v>
      </c>
      <c r="E26" s="113">
        <v>4605208</v>
      </c>
      <c r="F26" s="113">
        <v>4323825</v>
      </c>
      <c r="G26" s="113">
        <v>63462173</v>
      </c>
      <c r="H26" s="113">
        <v>1824366</v>
      </c>
      <c r="I26" s="113">
        <v>4981730421</v>
      </c>
      <c r="J26" s="113">
        <v>108583802</v>
      </c>
      <c r="K26" s="113">
        <v>121849863</v>
      </c>
      <c r="L26" s="114">
        <v>5306024028</v>
      </c>
    </row>
    <row r="27" spans="2:12" ht="15" customHeight="1" x14ac:dyDescent="0.15">
      <c r="B27" s="77" t="s">
        <v>64</v>
      </c>
      <c r="C27" s="104"/>
      <c r="D27" s="85">
        <v>19644370</v>
      </c>
      <c r="E27" s="85">
        <v>4605208</v>
      </c>
      <c r="F27" s="85">
        <v>4323825</v>
      </c>
      <c r="G27" s="85">
        <v>63462173</v>
      </c>
      <c r="H27" s="85">
        <v>1824366</v>
      </c>
      <c r="I27" s="85">
        <v>5090924596</v>
      </c>
      <c r="J27" s="85">
        <v>108583802</v>
      </c>
      <c r="K27" s="85">
        <v>121849863</v>
      </c>
      <c r="L27" s="91">
        <v>5415218203</v>
      </c>
    </row>
    <row r="28" spans="2:12" ht="15" customHeight="1" x14ac:dyDescent="0.15">
      <c r="B28" s="77"/>
      <c r="C28" s="104"/>
      <c r="D28" s="113">
        <v>166449339</v>
      </c>
      <c r="E28" s="113">
        <v>29149290</v>
      </c>
      <c r="F28" s="113">
        <v>2630313</v>
      </c>
      <c r="G28" s="113">
        <v>109162449</v>
      </c>
      <c r="H28" s="113">
        <v>4539926</v>
      </c>
      <c r="I28" s="113">
        <v>19917521302</v>
      </c>
      <c r="J28" s="113">
        <v>12111151572</v>
      </c>
      <c r="K28" s="113">
        <v>645504542</v>
      </c>
      <c r="L28" s="114">
        <v>32986108733</v>
      </c>
    </row>
    <row r="29" spans="2:12" ht="15" customHeight="1" x14ac:dyDescent="0.15">
      <c r="B29" s="77" t="s">
        <v>65</v>
      </c>
      <c r="C29" s="104"/>
      <c r="D29" s="85">
        <v>166449339</v>
      </c>
      <c r="E29" s="85">
        <v>29149290</v>
      </c>
      <c r="F29" s="85">
        <v>2630313</v>
      </c>
      <c r="G29" s="85">
        <v>109162449</v>
      </c>
      <c r="H29" s="85">
        <v>4539926</v>
      </c>
      <c r="I29" s="85">
        <v>19967978259</v>
      </c>
      <c r="J29" s="85">
        <v>12111151572</v>
      </c>
      <c r="K29" s="85">
        <v>645504542</v>
      </c>
      <c r="L29" s="91">
        <v>33036565690</v>
      </c>
    </row>
    <row r="30" spans="2:12" ht="15" customHeight="1" x14ac:dyDescent="0.15">
      <c r="B30" s="77"/>
      <c r="C30" s="104"/>
      <c r="D30" s="113">
        <v>151717630</v>
      </c>
      <c r="E30" s="113">
        <v>34983389</v>
      </c>
      <c r="F30" s="113">
        <v>5477108</v>
      </c>
      <c r="G30" s="113">
        <v>65392734</v>
      </c>
      <c r="H30" s="116">
        <v>185421955</v>
      </c>
      <c r="I30" s="116">
        <v>1393866333</v>
      </c>
      <c r="J30" s="113">
        <v>287963991</v>
      </c>
      <c r="K30" s="113">
        <v>12153647</v>
      </c>
      <c r="L30" s="117">
        <v>2136976787</v>
      </c>
    </row>
    <row r="31" spans="2:12" ht="15" customHeight="1" x14ac:dyDescent="0.15">
      <c r="B31" s="77" t="s">
        <v>66</v>
      </c>
      <c r="C31" s="105"/>
      <c r="D31" s="85">
        <v>151717630</v>
      </c>
      <c r="E31" s="85">
        <v>34983389</v>
      </c>
      <c r="F31" s="85">
        <v>5477108</v>
      </c>
      <c r="G31" s="85">
        <v>65392734</v>
      </c>
      <c r="H31" s="85">
        <v>217830597</v>
      </c>
      <c r="I31" s="85">
        <v>1441503914</v>
      </c>
      <c r="J31" s="85">
        <v>287963991</v>
      </c>
      <c r="K31" s="85">
        <v>12153647</v>
      </c>
      <c r="L31" s="91">
        <v>2217023010</v>
      </c>
    </row>
    <row r="32" spans="2:12" ht="15" customHeight="1" x14ac:dyDescent="0.15">
      <c r="B32" s="77"/>
      <c r="C32" s="105"/>
      <c r="D32" s="113">
        <v>41479578</v>
      </c>
      <c r="E32" s="113">
        <v>10574135</v>
      </c>
      <c r="F32" s="113">
        <v>2853590</v>
      </c>
      <c r="G32" s="113">
        <v>15614251</v>
      </c>
      <c r="H32" s="113">
        <v>1591735</v>
      </c>
      <c r="I32" s="116">
        <v>285446368</v>
      </c>
      <c r="J32" s="116">
        <v>575217751</v>
      </c>
      <c r="K32" s="113">
        <v>1368907</v>
      </c>
      <c r="L32" s="117">
        <v>934146315</v>
      </c>
    </row>
    <row r="33" spans="1:12" ht="15" customHeight="1" x14ac:dyDescent="0.15">
      <c r="B33" s="77" t="s">
        <v>67</v>
      </c>
      <c r="C33" s="105"/>
      <c r="D33" s="85">
        <v>41479578</v>
      </c>
      <c r="E33" s="85">
        <v>10574135</v>
      </c>
      <c r="F33" s="85">
        <v>2853590</v>
      </c>
      <c r="G33" s="85">
        <v>15614251</v>
      </c>
      <c r="H33" s="85">
        <v>1591735</v>
      </c>
      <c r="I33" s="85">
        <v>562393713</v>
      </c>
      <c r="J33" s="85">
        <v>607582806</v>
      </c>
      <c r="K33" s="85">
        <v>1368907</v>
      </c>
      <c r="L33" s="91">
        <v>1243458715</v>
      </c>
    </row>
    <row r="34" spans="1:12" ht="15" customHeight="1" x14ac:dyDescent="0.15">
      <c r="B34" s="77"/>
      <c r="C34" s="105"/>
      <c r="D34" s="113">
        <v>379645898</v>
      </c>
      <c r="E34" s="113">
        <v>57970384</v>
      </c>
      <c r="F34" s="116">
        <v>11984953</v>
      </c>
      <c r="G34" s="116">
        <v>206318841</v>
      </c>
      <c r="H34" s="116">
        <v>2538380249</v>
      </c>
      <c r="I34" s="116">
        <v>2821868195</v>
      </c>
      <c r="J34" s="113">
        <v>43341180</v>
      </c>
      <c r="K34" s="113">
        <v>19317976</v>
      </c>
      <c r="L34" s="117">
        <v>6078827676</v>
      </c>
    </row>
    <row r="35" spans="1:12" ht="15" customHeight="1" x14ac:dyDescent="0.15">
      <c r="B35" s="77" t="s">
        <v>68</v>
      </c>
      <c r="C35" s="105"/>
      <c r="D35" s="85">
        <v>379645898</v>
      </c>
      <c r="E35" s="85">
        <v>57970384</v>
      </c>
      <c r="F35" s="85">
        <v>12019408</v>
      </c>
      <c r="G35" s="85">
        <v>209390721</v>
      </c>
      <c r="H35" s="85">
        <v>2921949430</v>
      </c>
      <c r="I35" s="85">
        <v>3254626556</v>
      </c>
      <c r="J35" s="85">
        <v>43341180</v>
      </c>
      <c r="K35" s="85">
        <v>19317976</v>
      </c>
      <c r="L35" s="91">
        <v>6898261553</v>
      </c>
    </row>
    <row r="36" spans="1:12" ht="15" customHeight="1" x14ac:dyDescent="0.15">
      <c r="B36" s="77"/>
      <c r="C36" s="105"/>
      <c r="D36" s="113">
        <v>15021644</v>
      </c>
      <c r="E36" s="113">
        <v>2489115</v>
      </c>
      <c r="F36" s="116">
        <v>966535</v>
      </c>
      <c r="G36" s="116">
        <v>28299677</v>
      </c>
      <c r="H36" s="116">
        <v>7348998</v>
      </c>
      <c r="I36" s="116">
        <v>102754679</v>
      </c>
      <c r="J36" s="116">
        <v>164072539</v>
      </c>
      <c r="K36" s="113">
        <v>3079265</v>
      </c>
      <c r="L36" s="117">
        <v>324032452</v>
      </c>
    </row>
    <row r="37" spans="1:12" ht="15" customHeight="1" x14ac:dyDescent="0.15">
      <c r="B37" s="77" t="s">
        <v>27</v>
      </c>
      <c r="C37" s="105"/>
      <c r="D37" s="85">
        <v>15021644</v>
      </c>
      <c r="E37" s="85">
        <v>2489115</v>
      </c>
      <c r="F37" s="85">
        <v>966994</v>
      </c>
      <c r="G37" s="85">
        <v>29805768</v>
      </c>
      <c r="H37" s="85">
        <v>8348998</v>
      </c>
      <c r="I37" s="85">
        <v>115206346</v>
      </c>
      <c r="J37" s="85">
        <v>178802507</v>
      </c>
      <c r="K37" s="85">
        <v>3079265</v>
      </c>
      <c r="L37" s="91">
        <v>353720637</v>
      </c>
    </row>
    <row r="38" spans="1:12" ht="15" customHeight="1" x14ac:dyDescent="0.15">
      <c r="B38" s="77"/>
      <c r="C38" s="105"/>
      <c r="D38" s="113">
        <v>1592778038</v>
      </c>
      <c r="E38" s="113">
        <v>250301569</v>
      </c>
      <c r="F38" s="113">
        <v>13946783</v>
      </c>
      <c r="G38" s="116">
        <v>2048365644</v>
      </c>
      <c r="H38" s="116">
        <v>684890809</v>
      </c>
      <c r="I38" s="113">
        <v>577767809</v>
      </c>
      <c r="J38" s="113" t="s">
        <v>31</v>
      </c>
      <c r="K38" s="113">
        <v>94458526</v>
      </c>
      <c r="L38" s="117">
        <v>5262509178</v>
      </c>
    </row>
    <row r="39" spans="1:12" ht="15" customHeight="1" x14ac:dyDescent="0.15">
      <c r="B39" s="77" t="s">
        <v>69</v>
      </c>
      <c r="C39" s="105"/>
      <c r="D39" s="85">
        <v>1592778038</v>
      </c>
      <c r="E39" s="85">
        <v>250301569</v>
      </c>
      <c r="F39" s="85">
        <v>13946783</v>
      </c>
      <c r="G39" s="85">
        <v>2083105317</v>
      </c>
      <c r="H39" s="85">
        <v>700987065</v>
      </c>
      <c r="I39" s="85">
        <v>577767809</v>
      </c>
      <c r="J39" s="85" t="s">
        <v>71</v>
      </c>
      <c r="K39" s="85">
        <v>94458526</v>
      </c>
      <c r="L39" s="91">
        <v>5313345107</v>
      </c>
    </row>
    <row r="40" spans="1:12" ht="15" customHeight="1" x14ac:dyDescent="0.15">
      <c r="B40" s="77"/>
      <c r="C40" s="105"/>
      <c r="D40" s="114">
        <v>3803487238</v>
      </c>
      <c r="E40" s="114">
        <v>646702240</v>
      </c>
      <c r="F40" s="117">
        <v>109870325</v>
      </c>
      <c r="G40" s="117">
        <v>3390226625</v>
      </c>
      <c r="H40" s="117">
        <v>3576067254</v>
      </c>
      <c r="I40" s="117">
        <v>32422532919</v>
      </c>
      <c r="J40" s="117">
        <v>55061581726</v>
      </c>
      <c r="K40" s="114">
        <v>1868680421</v>
      </c>
      <c r="L40" s="117">
        <v>100879148748</v>
      </c>
    </row>
    <row r="41" spans="1:12" ht="15" customHeight="1" x14ac:dyDescent="0.15">
      <c r="B41" s="82" t="s">
        <v>29</v>
      </c>
      <c r="C41" s="105"/>
      <c r="D41" s="91">
        <v>3803487238</v>
      </c>
      <c r="E41" s="91">
        <v>646702240</v>
      </c>
      <c r="F41" s="91">
        <v>109979139</v>
      </c>
      <c r="G41" s="91">
        <v>3455480963</v>
      </c>
      <c r="H41" s="91">
        <v>4048210972</v>
      </c>
      <c r="I41" s="91">
        <v>33615129604</v>
      </c>
      <c r="J41" s="91">
        <v>55110300749</v>
      </c>
      <c r="K41" s="91">
        <v>1868680421</v>
      </c>
      <c r="L41" s="91">
        <v>102657971326</v>
      </c>
    </row>
    <row r="42" spans="1:12" s="81" customFormat="1" ht="6" customHeight="1" x14ac:dyDescent="0.15">
      <c r="B42" s="83"/>
      <c r="C42" s="84"/>
      <c r="D42" s="85"/>
      <c r="E42" s="85"/>
      <c r="F42" s="85"/>
      <c r="G42" s="85"/>
      <c r="H42" s="85"/>
      <c r="I42" s="85"/>
      <c r="J42" s="85"/>
      <c r="K42" s="85"/>
      <c r="L42" s="85"/>
    </row>
    <row r="43" spans="1:12" ht="12" customHeight="1" x14ac:dyDescent="0.15">
      <c r="A43" s="86"/>
      <c r="B43" s="107" t="s">
        <v>34</v>
      </c>
      <c r="C43" s="107"/>
      <c r="D43" s="87"/>
      <c r="E43" s="87"/>
      <c r="F43" s="87"/>
      <c r="G43" s="87"/>
      <c r="H43" s="87"/>
      <c r="I43" s="87"/>
      <c r="J43" s="86"/>
      <c r="K43" s="86"/>
      <c r="L43" s="88"/>
    </row>
    <row r="44" spans="1:12" ht="10.050000000000001" customHeight="1" x14ac:dyDescent="0.15">
      <c r="B44" s="162" t="s">
        <v>80</v>
      </c>
      <c r="C44" s="162"/>
      <c r="D44" s="162"/>
      <c r="E44" s="162"/>
      <c r="F44" s="162"/>
      <c r="G44" s="162"/>
      <c r="H44" s="162"/>
      <c r="I44" s="162"/>
      <c r="J44" s="162"/>
      <c r="K44" s="162"/>
      <c r="L44" s="162"/>
    </row>
    <row r="45" spans="1:12" ht="29.25" customHeight="1" x14ac:dyDescent="0.15"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</row>
    <row r="46" spans="1:12" x14ac:dyDescent="0.15">
      <c r="B46" s="101"/>
      <c r="C46" s="101"/>
      <c r="D46" s="101"/>
      <c r="E46" s="101"/>
      <c r="F46" s="101"/>
      <c r="G46" s="101"/>
      <c r="H46" s="108"/>
      <c r="I46" s="108"/>
      <c r="J46" s="108"/>
      <c r="K46" s="108"/>
      <c r="L46" s="108"/>
    </row>
    <row r="47" spans="1:12" x14ac:dyDescent="0.15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</row>
    <row r="48" spans="1:12" x14ac:dyDescent="0.15"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</row>
    <row r="49" spans="2:12" x14ac:dyDescent="0.15"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</row>
    <row r="50" spans="2:12" x14ac:dyDescent="0.15">
      <c r="B50" s="89"/>
      <c r="C50" s="89"/>
      <c r="D50" s="89"/>
      <c r="E50" s="89"/>
      <c r="F50" s="89"/>
      <c r="G50" s="89"/>
      <c r="H50" s="102"/>
      <c r="I50" s="89"/>
      <c r="J50" s="89"/>
      <c r="K50" s="89"/>
      <c r="L50" s="89"/>
    </row>
    <row r="51" spans="2:12" x14ac:dyDescent="0.15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</row>
    <row r="52" spans="2:12" x14ac:dyDescent="0.15"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</row>
    <row r="53" spans="2:12" x14ac:dyDescent="0.15"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</row>
  </sheetData>
  <mergeCells count="10">
    <mergeCell ref="J3:J4"/>
    <mergeCell ref="K3:K4"/>
    <mergeCell ref="L3:L4"/>
    <mergeCell ref="B44:L45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1" firstPageNumber="362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6"/>
  <sheetViews>
    <sheetView view="pageBreakPreview" zoomScaleNormal="100" zoomScaleSheetLayoutView="100" workbookViewId="0">
      <pane xSplit="3" ySplit="5" topLeftCell="D6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120"/>
      <c r="E1" s="120"/>
      <c r="F1" s="120"/>
      <c r="G1" s="120" t="s">
        <v>89</v>
      </c>
      <c r="H1" s="66"/>
      <c r="I1" s="120"/>
      <c r="J1" s="120"/>
      <c r="K1" s="120"/>
      <c r="L1" s="120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91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103"/>
      <c r="D5" s="75"/>
      <c r="E5" s="75"/>
      <c r="F5" s="75"/>
      <c r="G5" s="75"/>
      <c r="H5" s="75"/>
      <c r="I5" s="75"/>
      <c r="J5" s="75"/>
      <c r="K5" s="75"/>
      <c r="L5" s="75"/>
    </row>
    <row r="6" spans="1:12" s="76" customFormat="1" ht="30" customHeight="1" x14ac:dyDescent="0.15">
      <c r="B6" s="77" t="s">
        <v>12</v>
      </c>
      <c r="C6" s="104"/>
      <c r="D6" s="85" t="s">
        <v>71</v>
      </c>
      <c r="E6" s="85" t="s">
        <v>71</v>
      </c>
      <c r="F6" s="85" t="s">
        <v>71</v>
      </c>
      <c r="G6" s="85">
        <v>4014426</v>
      </c>
      <c r="H6" s="85">
        <v>7426797</v>
      </c>
      <c r="I6" s="85" t="s">
        <v>71</v>
      </c>
      <c r="J6" s="85" t="s">
        <v>71</v>
      </c>
      <c r="K6" s="85">
        <v>980255</v>
      </c>
      <c r="L6" s="91">
        <v>12421478</v>
      </c>
    </row>
    <row r="7" spans="1:12" s="79" customFormat="1" ht="30" customHeight="1" x14ac:dyDescent="0.15">
      <c r="B7" s="77" t="s">
        <v>13</v>
      </c>
      <c r="C7" s="104"/>
      <c r="D7" s="85">
        <v>33620389</v>
      </c>
      <c r="E7" s="85">
        <v>41551171</v>
      </c>
      <c r="F7" s="85">
        <v>9540063</v>
      </c>
      <c r="G7" s="85">
        <v>33693763</v>
      </c>
      <c r="H7" s="85">
        <v>4740477</v>
      </c>
      <c r="I7" s="85">
        <v>7555256</v>
      </c>
      <c r="J7" s="85" t="s">
        <v>71</v>
      </c>
      <c r="K7" s="85">
        <v>537606</v>
      </c>
      <c r="L7" s="91">
        <v>131238725</v>
      </c>
    </row>
    <row r="8" spans="1:12" ht="30" customHeight="1" x14ac:dyDescent="0.15">
      <c r="B8" s="77" t="s">
        <v>14</v>
      </c>
      <c r="C8" s="104"/>
      <c r="D8" s="85">
        <v>201581926</v>
      </c>
      <c r="E8" s="85">
        <v>30435970</v>
      </c>
      <c r="F8" s="85">
        <v>4524840</v>
      </c>
      <c r="G8" s="85">
        <v>25658076</v>
      </c>
      <c r="H8" s="85">
        <v>13772825</v>
      </c>
      <c r="I8" s="85">
        <v>41723251</v>
      </c>
      <c r="J8" s="85" t="s">
        <v>71</v>
      </c>
      <c r="K8" s="85">
        <v>7671024</v>
      </c>
      <c r="L8" s="91">
        <v>325367912</v>
      </c>
    </row>
    <row r="9" spans="1:12" ht="30" customHeight="1" x14ac:dyDescent="0.15">
      <c r="B9" s="77" t="s">
        <v>63</v>
      </c>
      <c r="C9" s="104"/>
      <c r="D9" s="85">
        <v>10451164</v>
      </c>
      <c r="E9" s="85">
        <v>1438776</v>
      </c>
      <c r="F9" s="85">
        <v>496854</v>
      </c>
      <c r="G9" s="85">
        <v>2371807</v>
      </c>
      <c r="H9" s="85">
        <v>73993</v>
      </c>
      <c r="I9" s="85">
        <v>1994235</v>
      </c>
      <c r="J9" s="85" t="s">
        <v>71</v>
      </c>
      <c r="K9" s="85">
        <v>8818</v>
      </c>
      <c r="L9" s="91">
        <v>16835647</v>
      </c>
    </row>
    <row r="10" spans="1:12" s="79" customFormat="1" ht="30" customHeight="1" x14ac:dyDescent="0.15">
      <c r="B10" s="77" t="s">
        <v>16</v>
      </c>
      <c r="C10" s="104"/>
      <c r="D10" s="85">
        <v>18292144</v>
      </c>
      <c r="E10" s="85">
        <v>3250037</v>
      </c>
      <c r="F10" s="85">
        <v>1310552</v>
      </c>
      <c r="G10" s="85">
        <v>292363249</v>
      </c>
      <c r="H10" s="85">
        <v>6423230</v>
      </c>
      <c r="I10" s="85">
        <v>55336793</v>
      </c>
      <c r="J10" s="85" t="s">
        <v>71</v>
      </c>
      <c r="K10" s="85">
        <v>3122134</v>
      </c>
      <c r="L10" s="91">
        <v>380098139</v>
      </c>
    </row>
    <row r="11" spans="1:12" s="79" customFormat="1" ht="30" customHeight="1" x14ac:dyDescent="0.15">
      <c r="B11" s="77" t="s">
        <v>17</v>
      </c>
      <c r="C11" s="104"/>
      <c r="D11" s="85">
        <v>124890036</v>
      </c>
      <c r="E11" s="85">
        <v>22412705</v>
      </c>
      <c r="F11" s="85">
        <v>22152331</v>
      </c>
      <c r="G11" s="85">
        <v>118983489</v>
      </c>
      <c r="H11" s="85">
        <v>89359056</v>
      </c>
      <c r="I11" s="85">
        <v>972319886</v>
      </c>
      <c r="J11" s="85">
        <v>2555122869</v>
      </c>
      <c r="K11" s="85">
        <v>61699377</v>
      </c>
      <c r="L11" s="91">
        <v>3966939749</v>
      </c>
    </row>
    <row r="12" spans="1:12" s="79" customFormat="1" ht="30" customHeight="1" x14ac:dyDescent="0.15">
      <c r="B12" s="77" t="s">
        <v>90</v>
      </c>
      <c r="C12" s="105"/>
      <c r="D12" s="85">
        <v>2067147</v>
      </c>
      <c r="E12" s="85">
        <v>871012</v>
      </c>
      <c r="F12" s="85">
        <v>60648</v>
      </c>
      <c r="G12" s="85">
        <v>21452966</v>
      </c>
      <c r="H12" s="85" t="s">
        <v>71</v>
      </c>
      <c r="I12" s="85">
        <v>12335439</v>
      </c>
      <c r="J12" s="85" t="s">
        <v>71</v>
      </c>
      <c r="K12" s="85">
        <v>19426</v>
      </c>
      <c r="L12" s="91">
        <v>36806638</v>
      </c>
    </row>
    <row r="13" spans="1:12" s="79" customFormat="1" ht="30" customHeight="1" x14ac:dyDescent="0.15">
      <c r="B13" s="77" t="s">
        <v>18</v>
      </c>
      <c r="C13" s="104"/>
      <c r="D13" s="85">
        <v>38588429</v>
      </c>
      <c r="E13" s="85">
        <v>8905600</v>
      </c>
      <c r="F13" s="85">
        <v>1452155</v>
      </c>
      <c r="G13" s="85">
        <v>71890117</v>
      </c>
      <c r="H13" s="85">
        <v>4825465</v>
      </c>
      <c r="I13" s="85">
        <v>384745506</v>
      </c>
      <c r="J13" s="85">
        <v>15948904690</v>
      </c>
      <c r="K13" s="85">
        <v>135892917</v>
      </c>
      <c r="L13" s="91">
        <v>16595204879</v>
      </c>
    </row>
    <row r="14" spans="1:12" s="81" customFormat="1" ht="30" customHeight="1" x14ac:dyDescent="0.15">
      <c r="B14" s="77" t="s">
        <v>19</v>
      </c>
      <c r="C14" s="104"/>
      <c r="D14" s="85">
        <v>394021485</v>
      </c>
      <c r="E14" s="85">
        <v>46104236</v>
      </c>
      <c r="F14" s="85">
        <v>6688212</v>
      </c>
      <c r="G14" s="85">
        <v>127684224</v>
      </c>
      <c r="H14" s="85">
        <v>20196230</v>
      </c>
      <c r="I14" s="85">
        <v>131348000</v>
      </c>
      <c r="J14" s="85" t="s">
        <v>71</v>
      </c>
      <c r="K14" s="85">
        <v>17097644</v>
      </c>
      <c r="L14" s="91">
        <v>743140031</v>
      </c>
    </row>
    <row r="15" spans="1:12" ht="30" customHeight="1" x14ac:dyDescent="0.15">
      <c r="B15" s="77" t="s">
        <v>20</v>
      </c>
      <c r="C15" s="104"/>
      <c r="D15" s="85">
        <v>78706715</v>
      </c>
      <c r="E15" s="85">
        <v>31819983</v>
      </c>
      <c r="F15" s="85">
        <v>9844209</v>
      </c>
      <c r="G15" s="85">
        <v>59766780</v>
      </c>
      <c r="H15" s="85">
        <v>5307009</v>
      </c>
      <c r="I15" s="85">
        <v>485804457</v>
      </c>
      <c r="J15" s="85" t="s">
        <v>71</v>
      </c>
      <c r="K15" s="85">
        <v>24623736</v>
      </c>
      <c r="L15" s="91">
        <v>695872889</v>
      </c>
    </row>
    <row r="16" spans="1:12" ht="30" customHeight="1" x14ac:dyDescent="0.15">
      <c r="B16" s="77" t="s">
        <v>21</v>
      </c>
      <c r="C16" s="104"/>
      <c r="D16" s="85">
        <v>528885769</v>
      </c>
      <c r="E16" s="85">
        <v>78367781</v>
      </c>
      <c r="F16" s="85">
        <v>10263652</v>
      </c>
      <c r="G16" s="85">
        <v>139291351</v>
      </c>
      <c r="H16" s="85">
        <v>16726281</v>
      </c>
      <c r="I16" s="85">
        <v>249595063</v>
      </c>
      <c r="J16" s="85">
        <v>23761908922</v>
      </c>
      <c r="K16" s="85">
        <v>5739725861</v>
      </c>
      <c r="L16" s="91">
        <v>30524764680</v>
      </c>
    </row>
    <row r="17" spans="1:12" ht="30" customHeight="1" x14ac:dyDescent="0.15">
      <c r="B17" s="77" t="s">
        <v>64</v>
      </c>
      <c r="C17" s="104"/>
      <c r="D17" s="85">
        <v>19600522</v>
      </c>
      <c r="E17" s="85">
        <v>4802795</v>
      </c>
      <c r="F17" s="85">
        <v>4314126</v>
      </c>
      <c r="G17" s="85">
        <v>62252985</v>
      </c>
      <c r="H17" s="85">
        <v>2080721</v>
      </c>
      <c r="I17" s="85">
        <v>4965899032</v>
      </c>
      <c r="J17" s="85">
        <v>108221865</v>
      </c>
      <c r="K17" s="85">
        <v>130825400</v>
      </c>
      <c r="L17" s="91">
        <v>5297997446</v>
      </c>
    </row>
    <row r="18" spans="1:12" ht="30" customHeight="1" x14ac:dyDescent="0.15">
      <c r="B18" s="77" t="s">
        <v>65</v>
      </c>
      <c r="C18" s="104"/>
      <c r="D18" s="85">
        <v>168393700</v>
      </c>
      <c r="E18" s="85">
        <v>28995305</v>
      </c>
      <c r="F18" s="85">
        <v>2775358</v>
      </c>
      <c r="G18" s="85">
        <v>115332604</v>
      </c>
      <c r="H18" s="85">
        <v>4413709</v>
      </c>
      <c r="I18" s="85">
        <v>19843356487</v>
      </c>
      <c r="J18" s="85">
        <v>12283507962</v>
      </c>
      <c r="K18" s="85">
        <v>691193400</v>
      </c>
      <c r="L18" s="91">
        <v>33137968525</v>
      </c>
    </row>
    <row r="19" spans="1:12" ht="30" customHeight="1" x14ac:dyDescent="0.15">
      <c r="B19" s="77" t="s">
        <v>66</v>
      </c>
      <c r="C19" s="105"/>
      <c r="D19" s="85">
        <v>148516714</v>
      </c>
      <c r="E19" s="85">
        <v>36503650</v>
      </c>
      <c r="F19" s="85">
        <v>5253455</v>
      </c>
      <c r="G19" s="85">
        <v>63082088</v>
      </c>
      <c r="H19" s="85">
        <v>191463640</v>
      </c>
      <c r="I19" s="85">
        <v>1372961955</v>
      </c>
      <c r="J19" s="85">
        <v>294478431</v>
      </c>
      <c r="K19" s="85">
        <v>11183281</v>
      </c>
      <c r="L19" s="91">
        <v>2123443214</v>
      </c>
    </row>
    <row r="20" spans="1:12" ht="30" customHeight="1" x14ac:dyDescent="0.15">
      <c r="B20" s="77" t="s">
        <v>67</v>
      </c>
      <c r="C20" s="105"/>
      <c r="D20" s="85">
        <v>40888731</v>
      </c>
      <c r="E20" s="85">
        <v>10576240</v>
      </c>
      <c r="F20" s="85">
        <v>2853413</v>
      </c>
      <c r="G20" s="85">
        <v>13088899</v>
      </c>
      <c r="H20" s="85">
        <v>2443240</v>
      </c>
      <c r="I20" s="85">
        <v>280482883</v>
      </c>
      <c r="J20" s="85">
        <v>565347713</v>
      </c>
      <c r="K20" s="85">
        <v>1303633</v>
      </c>
      <c r="L20" s="91">
        <v>916984752</v>
      </c>
    </row>
    <row r="21" spans="1:12" ht="30" customHeight="1" x14ac:dyDescent="0.15">
      <c r="B21" s="77" t="s">
        <v>68</v>
      </c>
      <c r="C21" s="105"/>
      <c r="D21" s="85">
        <v>376088055</v>
      </c>
      <c r="E21" s="85">
        <v>59942820</v>
      </c>
      <c r="F21" s="85">
        <v>12039528</v>
      </c>
      <c r="G21" s="85">
        <v>190888714</v>
      </c>
      <c r="H21" s="85">
        <v>2584610143</v>
      </c>
      <c r="I21" s="85">
        <v>2778526007</v>
      </c>
      <c r="J21" s="85">
        <v>37716152</v>
      </c>
      <c r="K21" s="85">
        <v>17979695</v>
      </c>
      <c r="L21" s="91">
        <v>6057791114</v>
      </c>
    </row>
    <row r="22" spans="1:12" ht="30" customHeight="1" x14ac:dyDescent="0.15">
      <c r="B22" s="77" t="s">
        <v>27</v>
      </c>
      <c r="C22" s="105"/>
      <c r="D22" s="85">
        <v>15121467</v>
      </c>
      <c r="E22" s="85">
        <v>2560699</v>
      </c>
      <c r="F22" s="85">
        <v>945811</v>
      </c>
      <c r="G22" s="85">
        <v>26937535</v>
      </c>
      <c r="H22" s="85">
        <v>9506495</v>
      </c>
      <c r="I22" s="85">
        <v>100677426</v>
      </c>
      <c r="J22" s="85">
        <v>164473819</v>
      </c>
      <c r="K22" s="85">
        <v>3062384</v>
      </c>
      <c r="L22" s="91">
        <v>323285636</v>
      </c>
    </row>
    <row r="23" spans="1:12" ht="30" customHeight="1" x14ac:dyDescent="0.15">
      <c r="B23" s="77" t="s">
        <v>69</v>
      </c>
      <c r="C23" s="105"/>
      <c r="D23" s="85">
        <v>1595450254</v>
      </c>
      <c r="E23" s="85">
        <v>298258245</v>
      </c>
      <c r="F23" s="85">
        <v>13979209</v>
      </c>
      <c r="G23" s="85">
        <v>1982233443</v>
      </c>
      <c r="H23" s="85">
        <v>759292541</v>
      </c>
      <c r="I23" s="85">
        <v>576103086</v>
      </c>
      <c r="J23" s="85" t="s">
        <v>71</v>
      </c>
      <c r="K23" s="85">
        <v>98229643</v>
      </c>
      <c r="L23" s="91">
        <v>5323546421</v>
      </c>
    </row>
    <row r="24" spans="1:12" ht="30" customHeight="1" x14ac:dyDescent="0.15">
      <c r="B24" s="82" t="s">
        <v>29</v>
      </c>
      <c r="C24" s="105"/>
      <c r="D24" s="91">
        <v>3795164647</v>
      </c>
      <c r="E24" s="91">
        <v>706797025</v>
      </c>
      <c r="F24" s="91">
        <v>108494416</v>
      </c>
      <c r="G24" s="91">
        <v>3350986516</v>
      </c>
      <c r="H24" s="91">
        <v>3722661852</v>
      </c>
      <c r="I24" s="91">
        <v>32260764762</v>
      </c>
      <c r="J24" s="91">
        <v>55719682423</v>
      </c>
      <c r="K24" s="91">
        <v>6945156234</v>
      </c>
      <c r="L24" s="91">
        <v>106609707875</v>
      </c>
    </row>
    <row r="25" spans="1:12" s="81" customFormat="1" ht="6" customHeight="1" x14ac:dyDescent="0.15">
      <c r="B25" s="83"/>
      <c r="C25" s="84"/>
      <c r="D25" s="85"/>
      <c r="E25" s="85"/>
      <c r="F25" s="85"/>
      <c r="G25" s="85"/>
      <c r="H25" s="85"/>
      <c r="I25" s="85"/>
      <c r="J25" s="85"/>
      <c r="K25" s="85"/>
      <c r="L25" s="85"/>
    </row>
    <row r="26" spans="1:12" ht="12" customHeight="1" x14ac:dyDescent="0.15">
      <c r="A26" s="86"/>
      <c r="B26" s="121" t="s">
        <v>34</v>
      </c>
      <c r="C26" s="121"/>
      <c r="D26" s="87"/>
      <c r="E26" s="87"/>
      <c r="F26" s="87"/>
      <c r="G26" s="87"/>
      <c r="H26" s="87"/>
      <c r="I26" s="87"/>
      <c r="J26" s="86"/>
      <c r="K26" s="86"/>
      <c r="L26" s="88"/>
    </row>
    <row r="27" spans="1:12" ht="10.050000000000001" customHeight="1" x14ac:dyDescent="0.15">
      <c r="B27" s="162" t="s">
        <v>74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1:12" ht="9.6" customHeight="1" x14ac:dyDescent="0.15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1:12" x14ac:dyDescent="0.15">
      <c r="B29" s="101"/>
      <c r="C29" s="101"/>
      <c r="D29" s="101"/>
      <c r="E29" s="101"/>
      <c r="F29" s="101"/>
      <c r="G29" s="101"/>
      <c r="H29" s="122"/>
      <c r="I29" s="122"/>
      <c r="J29" s="122"/>
      <c r="K29" s="122"/>
      <c r="L29" s="122"/>
    </row>
    <row r="30" spans="1:12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1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2" x14ac:dyDescent="0.15">
      <c r="B33" s="89"/>
      <c r="C33" s="89"/>
      <c r="D33" s="89"/>
      <c r="E33" s="89"/>
      <c r="F33" s="89"/>
      <c r="G33" s="89"/>
      <c r="H33" s="102"/>
      <c r="I33" s="89"/>
      <c r="J33" s="89"/>
      <c r="K33" s="89"/>
      <c r="L33" s="89"/>
    </row>
    <row r="34" spans="2:12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  <row r="36" spans="2:12" x14ac:dyDescent="0.15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</row>
  </sheetData>
  <mergeCells count="10">
    <mergeCell ref="J3:J4"/>
    <mergeCell ref="K3:K4"/>
    <mergeCell ref="L3:L4"/>
    <mergeCell ref="B27:L28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69" firstPageNumber="362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36"/>
  <sheetViews>
    <sheetView view="pageBreakPreview" zoomScale="85" zoomScaleNormal="100" zoomScaleSheetLayoutView="85" workbookViewId="0">
      <pane xSplit="3" ySplit="5" topLeftCell="D6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123"/>
      <c r="E1" s="123"/>
      <c r="F1" s="123"/>
      <c r="G1" s="123" t="s">
        <v>92</v>
      </c>
      <c r="H1" s="66"/>
      <c r="I1" s="123"/>
      <c r="J1" s="123"/>
      <c r="K1" s="123"/>
      <c r="L1" s="123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91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103"/>
      <c r="D5" s="75"/>
      <c r="E5" s="75"/>
      <c r="F5" s="75"/>
      <c r="G5" s="75"/>
      <c r="H5" s="75"/>
      <c r="I5" s="75"/>
      <c r="J5" s="75"/>
      <c r="K5" s="75"/>
      <c r="L5" s="75"/>
    </row>
    <row r="6" spans="1:12" s="76" customFormat="1" ht="30" customHeight="1" x14ac:dyDescent="0.15">
      <c r="B6" s="77" t="s">
        <v>12</v>
      </c>
      <c r="C6" s="104"/>
      <c r="D6" s="85" t="s">
        <v>71</v>
      </c>
      <c r="E6" s="85" t="s">
        <v>71</v>
      </c>
      <c r="F6" s="85" t="s">
        <v>71</v>
      </c>
      <c r="G6" s="85">
        <v>3698034</v>
      </c>
      <c r="H6" s="85">
        <v>2654716</v>
      </c>
      <c r="I6" s="85" t="s">
        <v>71</v>
      </c>
      <c r="J6" s="85" t="s">
        <v>71</v>
      </c>
      <c r="K6" s="85">
        <v>956189</v>
      </c>
      <c r="L6" s="91">
        <v>7308939</v>
      </c>
    </row>
    <row r="7" spans="1:12" s="79" customFormat="1" ht="30" customHeight="1" x14ac:dyDescent="0.15">
      <c r="B7" s="77" t="s">
        <v>13</v>
      </c>
      <c r="C7" s="104"/>
      <c r="D7" s="85">
        <v>32907846</v>
      </c>
      <c r="E7" s="85">
        <v>39644557</v>
      </c>
      <c r="F7" s="85">
        <v>9482148</v>
      </c>
      <c r="G7" s="85">
        <v>33903486</v>
      </c>
      <c r="H7" s="85">
        <v>4442340</v>
      </c>
      <c r="I7" s="85">
        <v>7389725</v>
      </c>
      <c r="J7" s="85" t="s">
        <v>71</v>
      </c>
      <c r="K7" s="85">
        <v>537521</v>
      </c>
      <c r="L7" s="91">
        <v>128307623</v>
      </c>
    </row>
    <row r="8" spans="1:12" ht="30" customHeight="1" x14ac:dyDescent="0.15">
      <c r="B8" s="77" t="s">
        <v>14</v>
      </c>
      <c r="C8" s="104"/>
      <c r="D8" s="85">
        <v>197373185</v>
      </c>
      <c r="E8" s="85">
        <v>31836518</v>
      </c>
      <c r="F8" s="85">
        <v>4244152</v>
      </c>
      <c r="G8" s="85">
        <v>27074364</v>
      </c>
      <c r="H8" s="85">
        <v>13758705</v>
      </c>
      <c r="I8" s="85">
        <v>41026653</v>
      </c>
      <c r="J8" s="85" t="s">
        <v>71</v>
      </c>
      <c r="K8" s="85">
        <v>7499973</v>
      </c>
      <c r="L8" s="91">
        <v>322813550</v>
      </c>
    </row>
    <row r="9" spans="1:12" ht="30" customHeight="1" x14ac:dyDescent="0.15">
      <c r="B9" s="77" t="s">
        <v>63</v>
      </c>
      <c r="C9" s="104"/>
      <c r="D9" s="85">
        <v>10171694</v>
      </c>
      <c r="E9" s="85">
        <v>1486383</v>
      </c>
      <c r="F9" s="85">
        <v>461611</v>
      </c>
      <c r="G9" s="85">
        <v>2830708</v>
      </c>
      <c r="H9" s="85" t="s">
        <v>71</v>
      </c>
      <c r="I9" s="85">
        <v>1970663</v>
      </c>
      <c r="J9" s="85" t="s">
        <v>71</v>
      </c>
      <c r="K9" s="85">
        <v>7230</v>
      </c>
      <c r="L9" s="91">
        <v>16928289</v>
      </c>
    </row>
    <row r="10" spans="1:12" s="79" customFormat="1" ht="30" customHeight="1" x14ac:dyDescent="0.15">
      <c r="B10" s="77" t="s">
        <v>16</v>
      </c>
      <c r="C10" s="104"/>
      <c r="D10" s="85">
        <v>18936043</v>
      </c>
      <c r="E10" s="85">
        <v>2421787</v>
      </c>
      <c r="F10" s="85">
        <v>1267666</v>
      </c>
      <c r="G10" s="85">
        <v>24042224</v>
      </c>
      <c r="H10" s="85">
        <v>8128084</v>
      </c>
      <c r="I10" s="85">
        <v>49164591</v>
      </c>
      <c r="J10" s="85" t="s">
        <v>71</v>
      </c>
      <c r="K10" s="85">
        <v>3212019</v>
      </c>
      <c r="L10" s="91">
        <v>107172414</v>
      </c>
    </row>
    <row r="11" spans="1:12" s="79" customFormat="1" ht="30" customHeight="1" x14ac:dyDescent="0.15">
      <c r="B11" s="77" t="s">
        <v>17</v>
      </c>
      <c r="C11" s="104"/>
      <c r="D11" s="85">
        <v>123549516</v>
      </c>
      <c r="E11" s="85">
        <v>23526525</v>
      </c>
      <c r="F11" s="85">
        <v>14269556</v>
      </c>
      <c r="G11" s="85">
        <v>91352462</v>
      </c>
      <c r="H11" s="85">
        <v>81528900</v>
      </c>
      <c r="I11" s="85">
        <v>992247907</v>
      </c>
      <c r="J11" s="85">
        <v>2555243731</v>
      </c>
      <c r="K11" s="85">
        <v>61573763</v>
      </c>
      <c r="L11" s="91">
        <v>3943292360</v>
      </c>
    </row>
    <row r="12" spans="1:12" s="79" customFormat="1" ht="30" customHeight="1" x14ac:dyDescent="0.15">
      <c r="B12" s="77" t="s">
        <v>90</v>
      </c>
      <c r="C12" s="105"/>
      <c r="D12" s="85">
        <v>3848662</v>
      </c>
      <c r="E12" s="85">
        <v>2805191</v>
      </c>
      <c r="F12" s="85">
        <v>160061</v>
      </c>
      <c r="G12" s="85">
        <v>419207204</v>
      </c>
      <c r="H12" s="85" t="s">
        <v>71</v>
      </c>
      <c r="I12" s="85">
        <v>45948352</v>
      </c>
      <c r="J12" s="85" t="s">
        <v>71</v>
      </c>
      <c r="K12" s="85">
        <v>56080</v>
      </c>
      <c r="L12" s="91">
        <v>472025550</v>
      </c>
    </row>
    <row r="13" spans="1:12" s="79" customFormat="1" ht="30" customHeight="1" x14ac:dyDescent="0.15">
      <c r="B13" s="77" t="s">
        <v>18</v>
      </c>
      <c r="C13" s="104"/>
      <c r="D13" s="85">
        <v>37659783</v>
      </c>
      <c r="E13" s="85">
        <v>9012639</v>
      </c>
      <c r="F13" s="85">
        <v>1428817</v>
      </c>
      <c r="G13" s="85">
        <v>56321890</v>
      </c>
      <c r="H13" s="85">
        <v>5532656</v>
      </c>
      <c r="I13" s="85">
        <v>355776672</v>
      </c>
      <c r="J13" s="85">
        <v>15882538658</v>
      </c>
      <c r="K13" s="85">
        <v>114136869</v>
      </c>
      <c r="L13" s="91">
        <v>16462407984</v>
      </c>
    </row>
    <row r="14" spans="1:12" s="81" customFormat="1" ht="30" customHeight="1" x14ac:dyDescent="0.15">
      <c r="B14" s="77" t="s">
        <v>19</v>
      </c>
      <c r="C14" s="104"/>
      <c r="D14" s="85">
        <v>388499672</v>
      </c>
      <c r="E14" s="85">
        <v>47126009</v>
      </c>
      <c r="F14" s="85">
        <v>6489558</v>
      </c>
      <c r="G14" s="85">
        <v>114788716</v>
      </c>
      <c r="H14" s="85">
        <v>24146016</v>
      </c>
      <c r="I14" s="85">
        <v>145935836</v>
      </c>
      <c r="J14" s="85" t="s">
        <v>71</v>
      </c>
      <c r="K14" s="85">
        <v>16799406</v>
      </c>
      <c r="L14" s="91">
        <v>743785213</v>
      </c>
    </row>
    <row r="15" spans="1:12" ht="30" customHeight="1" x14ac:dyDescent="0.15">
      <c r="B15" s="77" t="s">
        <v>20</v>
      </c>
      <c r="C15" s="104"/>
      <c r="D15" s="85">
        <v>79635948</v>
      </c>
      <c r="E15" s="85">
        <v>33596711</v>
      </c>
      <c r="F15" s="85">
        <v>9510668</v>
      </c>
      <c r="G15" s="85">
        <v>52547715</v>
      </c>
      <c r="H15" s="85">
        <v>5399150</v>
      </c>
      <c r="I15" s="85">
        <v>484486430</v>
      </c>
      <c r="J15" s="85" t="s">
        <v>71</v>
      </c>
      <c r="K15" s="85">
        <v>25223516</v>
      </c>
      <c r="L15" s="91">
        <v>690400138</v>
      </c>
    </row>
    <row r="16" spans="1:12" ht="30" customHeight="1" x14ac:dyDescent="0.15">
      <c r="B16" s="77" t="s">
        <v>21</v>
      </c>
      <c r="C16" s="104"/>
      <c r="D16" s="85">
        <v>518709681</v>
      </c>
      <c r="E16" s="85">
        <v>77211125</v>
      </c>
      <c r="F16" s="85">
        <v>9975192</v>
      </c>
      <c r="G16" s="85">
        <v>128992300</v>
      </c>
      <c r="H16" s="85">
        <v>14075804</v>
      </c>
      <c r="I16" s="85">
        <v>246062601</v>
      </c>
      <c r="J16" s="85">
        <v>24421421871</v>
      </c>
      <c r="K16" s="85">
        <v>5752391084</v>
      </c>
      <c r="L16" s="91">
        <v>31168839658</v>
      </c>
    </row>
    <row r="17" spans="1:12" ht="30" customHeight="1" x14ac:dyDescent="0.15">
      <c r="B17" s="77" t="s">
        <v>64</v>
      </c>
      <c r="C17" s="104"/>
      <c r="D17" s="85">
        <v>19606955</v>
      </c>
      <c r="E17" s="85">
        <v>4746815</v>
      </c>
      <c r="F17" s="85">
        <v>4300786</v>
      </c>
      <c r="G17" s="85">
        <v>62289400</v>
      </c>
      <c r="H17" s="85">
        <v>2226247</v>
      </c>
      <c r="I17" s="85">
        <v>4952080665</v>
      </c>
      <c r="J17" s="85">
        <v>107978088</v>
      </c>
      <c r="K17" s="85">
        <v>128615872</v>
      </c>
      <c r="L17" s="91">
        <v>5281844828</v>
      </c>
    </row>
    <row r="18" spans="1:12" ht="30" customHeight="1" x14ac:dyDescent="0.15">
      <c r="B18" s="77" t="s">
        <v>65</v>
      </c>
      <c r="C18" s="104"/>
      <c r="D18" s="85">
        <v>168097023</v>
      </c>
      <c r="E18" s="85">
        <v>29577467</v>
      </c>
      <c r="F18" s="85">
        <v>2683860</v>
      </c>
      <c r="G18" s="85">
        <v>112494992</v>
      </c>
      <c r="H18" s="85">
        <v>4365904</v>
      </c>
      <c r="I18" s="85">
        <v>20182214272</v>
      </c>
      <c r="J18" s="85">
        <v>12327079010</v>
      </c>
      <c r="K18" s="85">
        <v>689536072</v>
      </c>
      <c r="L18" s="91">
        <v>33516048600</v>
      </c>
    </row>
    <row r="19" spans="1:12" ht="30" customHeight="1" x14ac:dyDescent="0.15">
      <c r="B19" s="77" t="s">
        <v>66</v>
      </c>
      <c r="C19" s="105"/>
      <c r="D19" s="85">
        <v>143396095</v>
      </c>
      <c r="E19" s="85">
        <v>38791044</v>
      </c>
      <c r="F19" s="85">
        <v>5193101</v>
      </c>
      <c r="G19" s="85">
        <v>50429390</v>
      </c>
      <c r="H19" s="85">
        <v>197350074</v>
      </c>
      <c r="I19" s="85">
        <v>1331775670</v>
      </c>
      <c r="J19" s="85">
        <v>326436250</v>
      </c>
      <c r="K19" s="85">
        <v>10890300</v>
      </c>
      <c r="L19" s="91">
        <v>2104261924</v>
      </c>
    </row>
    <row r="20" spans="1:12" ht="30" customHeight="1" x14ac:dyDescent="0.15">
      <c r="B20" s="77" t="s">
        <v>67</v>
      </c>
      <c r="C20" s="105"/>
      <c r="D20" s="85">
        <v>40734308</v>
      </c>
      <c r="E20" s="85">
        <v>10215021</v>
      </c>
      <c r="F20" s="85">
        <v>2839075</v>
      </c>
      <c r="G20" s="85">
        <v>11015737</v>
      </c>
      <c r="H20" s="85">
        <v>1637636</v>
      </c>
      <c r="I20" s="85">
        <v>283577803</v>
      </c>
      <c r="J20" s="85">
        <v>551177599</v>
      </c>
      <c r="K20" s="85">
        <v>1192651</v>
      </c>
      <c r="L20" s="91">
        <v>902389830</v>
      </c>
    </row>
    <row r="21" spans="1:12" ht="30" customHeight="1" x14ac:dyDescent="0.15">
      <c r="B21" s="77" t="s">
        <v>68</v>
      </c>
      <c r="C21" s="105"/>
      <c r="D21" s="85">
        <v>372229109</v>
      </c>
      <c r="E21" s="85">
        <v>59118009</v>
      </c>
      <c r="F21" s="85">
        <v>11545112</v>
      </c>
      <c r="G21" s="85">
        <v>161335270</v>
      </c>
      <c r="H21" s="85">
        <v>2589743027</v>
      </c>
      <c r="I21" s="85">
        <v>2782510791</v>
      </c>
      <c r="J21" s="85">
        <v>36954059</v>
      </c>
      <c r="K21" s="85">
        <v>17290687</v>
      </c>
      <c r="L21" s="91">
        <v>6030726064</v>
      </c>
    </row>
    <row r="22" spans="1:12" ht="30" customHeight="1" x14ac:dyDescent="0.15">
      <c r="B22" s="77" t="s">
        <v>27</v>
      </c>
      <c r="C22" s="105"/>
      <c r="D22" s="85">
        <v>15738149</v>
      </c>
      <c r="E22" s="85">
        <v>2818945</v>
      </c>
      <c r="F22" s="85">
        <v>943545</v>
      </c>
      <c r="G22" s="85">
        <v>25227038</v>
      </c>
      <c r="H22" s="85">
        <v>14901359</v>
      </c>
      <c r="I22" s="85">
        <v>101257316</v>
      </c>
      <c r="J22" s="85">
        <v>165713444</v>
      </c>
      <c r="K22" s="85">
        <v>2546689</v>
      </c>
      <c r="L22" s="91">
        <v>329146485</v>
      </c>
    </row>
    <row r="23" spans="1:12" ht="30" customHeight="1" x14ac:dyDescent="0.15">
      <c r="B23" s="77" t="s">
        <v>69</v>
      </c>
      <c r="C23" s="105"/>
      <c r="D23" s="85">
        <v>1589295328</v>
      </c>
      <c r="E23" s="85">
        <v>326634879</v>
      </c>
      <c r="F23" s="85">
        <v>13909787</v>
      </c>
      <c r="G23" s="85">
        <v>2097650693</v>
      </c>
      <c r="H23" s="85">
        <v>729690915</v>
      </c>
      <c r="I23" s="85">
        <v>553257660</v>
      </c>
      <c r="J23" s="85" t="s">
        <v>71</v>
      </c>
      <c r="K23" s="85">
        <v>58285847</v>
      </c>
      <c r="L23" s="91">
        <v>5368725109</v>
      </c>
    </row>
    <row r="24" spans="1:12" ht="30" customHeight="1" x14ac:dyDescent="0.15">
      <c r="B24" s="82" t="s">
        <v>29</v>
      </c>
      <c r="C24" s="105"/>
      <c r="D24" s="91">
        <v>3760388997</v>
      </c>
      <c r="E24" s="91">
        <v>740569625</v>
      </c>
      <c r="F24" s="91">
        <v>98704695</v>
      </c>
      <c r="G24" s="91">
        <v>3475201623</v>
      </c>
      <c r="H24" s="91">
        <v>3699581533</v>
      </c>
      <c r="I24" s="91">
        <v>32556683607</v>
      </c>
      <c r="J24" s="91">
        <v>56374542710</v>
      </c>
      <c r="K24" s="91">
        <v>6890751768</v>
      </c>
      <c r="L24" s="91">
        <v>107596424558</v>
      </c>
    </row>
    <row r="25" spans="1:12" s="81" customFormat="1" ht="6" customHeight="1" x14ac:dyDescent="0.15">
      <c r="B25" s="83"/>
      <c r="C25" s="84"/>
      <c r="D25" s="85"/>
      <c r="E25" s="85"/>
      <c r="F25" s="85"/>
      <c r="G25" s="85"/>
      <c r="H25" s="85"/>
      <c r="I25" s="85"/>
      <c r="J25" s="85"/>
      <c r="K25" s="85"/>
      <c r="L25" s="85"/>
    </row>
    <row r="26" spans="1:12" ht="12" customHeight="1" x14ac:dyDescent="0.15">
      <c r="A26" s="86"/>
      <c r="B26" s="124" t="s">
        <v>34</v>
      </c>
      <c r="C26" s="124"/>
      <c r="D26" s="87"/>
      <c r="E26" s="87"/>
      <c r="F26" s="87"/>
      <c r="G26" s="87"/>
      <c r="H26" s="87"/>
      <c r="I26" s="87"/>
      <c r="J26" s="86"/>
      <c r="K26" s="86"/>
      <c r="L26" s="88"/>
    </row>
    <row r="27" spans="1:12" ht="10.050000000000001" customHeight="1" x14ac:dyDescent="0.15">
      <c r="B27" s="162" t="s">
        <v>74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1:12" ht="9.6" customHeight="1" x14ac:dyDescent="0.15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1:12" x14ac:dyDescent="0.15">
      <c r="B29" s="101"/>
      <c r="C29" s="101"/>
      <c r="D29" s="101"/>
      <c r="E29" s="101"/>
      <c r="F29" s="101"/>
      <c r="G29" s="101"/>
      <c r="H29" s="125"/>
      <c r="I29" s="125"/>
      <c r="J29" s="125"/>
      <c r="K29" s="125"/>
      <c r="L29" s="125"/>
    </row>
    <row r="30" spans="1:12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1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2" x14ac:dyDescent="0.15">
      <c r="B33" s="89"/>
      <c r="C33" s="89"/>
      <c r="D33" s="89"/>
      <c r="E33" s="89"/>
      <c r="F33" s="89"/>
      <c r="G33" s="89"/>
      <c r="H33" s="102"/>
      <c r="I33" s="89"/>
      <c r="J33" s="89"/>
      <c r="K33" s="89"/>
      <c r="L33" s="89"/>
    </row>
    <row r="34" spans="2:12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  <row r="36" spans="2:12" x14ac:dyDescent="0.15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</row>
  </sheetData>
  <mergeCells count="10">
    <mergeCell ref="J3:J4"/>
    <mergeCell ref="K3:K4"/>
    <mergeCell ref="L3:L4"/>
    <mergeCell ref="B27:L28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5" firstPageNumber="362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6"/>
  <sheetViews>
    <sheetView view="pageBreakPreview" zoomScale="85" zoomScaleNormal="100" zoomScaleSheetLayoutView="85" workbookViewId="0">
      <pane xSplit="3" ySplit="5" topLeftCell="D6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126"/>
      <c r="E1" s="126"/>
      <c r="F1" s="126"/>
      <c r="G1" s="126" t="s">
        <v>93</v>
      </c>
      <c r="H1" s="66"/>
      <c r="I1" s="126"/>
      <c r="J1" s="126"/>
      <c r="K1" s="126"/>
      <c r="L1" s="126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91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103"/>
      <c r="D5" s="75"/>
      <c r="E5" s="75"/>
      <c r="F5" s="75"/>
      <c r="G5" s="75"/>
      <c r="H5" s="75"/>
      <c r="I5" s="75"/>
      <c r="J5" s="75"/>
      <c r="K5" s="75"/>
      <c r="L5" s="75"/>
    </row>
    <row r="6" spans="1:12" s="76" customFormat="1" ht="30" customHeight="1" x14ac:dyDescent="0.15">
      <c r="B6" s="77" t="s">
        <v>12</v>
      </c>
      <c r="C6" s="104"/>
      <c r="D6" s="85" t="s">
        <v>71</v>
      </c>
      <c r="E6" s="85" t="s">
        <v>71</v>
      </c>
      <c r="F6" s="85" t="s">
        <v>71</v>
      </c>
      <c r="G6" s="85">
        <v>3701680</v>
      </c>
      <c r="H6" s="85">
        <v>2050508</v>
      </c>
      <c r="I6" s="85" t="s">
        <v>71</v>
      </c>
      <c r="J6" s="85" t="s">
        <v>71</v>
      </c>
      <c r="K6" s="85">
        <v>955840</v>
      </c>
      <c r="L6" s="91">
        <v>6708028</v>
      </c>
    </row>
    <row r="7" spans="1:12" s="79" customFormat="1" ht="30" customHeight="1" x14ac:dyDescent="0.15">
      <c r="B7" s="77" t="s">
        <v>13</v>
      </c>
      <c r="C7" s="104"/>
      <c r="D7" s="85">
        <v>33461440</v>
      </c>
      <c r="E7" s="85">
        <v>39156339</v>
      </c>
      <c r="F7" s="85">
        <v>9438148</v>
      </c>
      <c r="G7" s="85">
        <v>33898597</v>
      </c>
      <c r="H7" s="85">
        <v>4400958</v>
      </c>
      <c r="I7" s="85">
        <v>7328170</v>
      </c>
      <c r="J7" s="85" t="s">
        <v>71</v>
      </c>
      <c r="K7" s="85">
        <v>537521</v>
      </c>
      <c r="L7" s="91">
        <v>128221173</v>
      </c>
    </row>
    <row r="8" spans="1:12" ht="30" customHeight="1" x14ac:dyDescent="0.15">
      <c r="B8" s="77" t="s">
        <v>14</v>
      </c>
      <c r="C8" s="104"/>
      <c r="D8" s="85">
        <v>199870441</v>
      </c>
      <c r="E8" s="85">
        <v>24134635</v>
      </c>
      <c r="F8" s="85">
        <v>4156367</v>
      </c>
      <c r="G8" s="85">
        <v>34205710</v>
      </c>
      <c r="H8" s="85">
        <v>13886774</v>
      </c>
      <c r="I8" s="85">
        <v>39491665</v>
      </c>
      <c r="J8" s="85" t="s">
        <v>71</v>
      </c>
      <c r="K8" s="85">
        <v>6471188</v>
      </c>
      <c r="L8" s="91">
        <v>322216780</v>
      </c>
    </row>
    <row r="9" spans="1:12" ht="30" customHeight="1" x14ac:dyDescent="0.15">
      <c r="B9" s="77" t="s">
        <v>63</v>
      </c>
      <c r="C9" s="104"/>
      <c r="D9" s="85">
        <v>10215068</v>
      </c>
      <c r="E9" s="85">
        <v>1016948</v>
      </c>
      <c r="F9" s="85">
        <v>465218</v>
      </c>
      <c r="G9" s="85">
        <v>2192133</v>
      </c>
      <c r="H9" s="85" t="s">
        <v>71</v>
      </c>
      <c r="I9" s="85">
        <v>1928080</v>
      </c>
      <c r="J9" s="85" t="s">
        <v>71</v>
      </c>
      <c r="K9" s="85">
        <v>7077</v>
      </c>
      <c r="L9" s="91">
        <v>15824524</v>
      </c>
    </row>
    <row r="10" spans="1:12" s="79" customFormat="1" ht="30" customHeight="1" x14ac:dyDescent="0.15">
      <c r="B10" s="77" t="s">
        <v>16</v>
      </c>
      <c r="C10" s="104"/>
      <c r="D10" s="85">
        <v>18112247</v>
      </c>
      <c r="E10" s="85">
        <v>2519744</v>
      </c>
      <c r="F10" s="85">
        <v>1252529</v>
      </c>
      <c r="G10" s="85">
        <v>23929783</v>
      </c>
      <c r="H10" s="85">
        <v>2549552</v>
      </c>
      <c r="I10" s="85">
        <v>54878339</v>
      </c>
      <c r="J10" s="85" t="s">
        <v>71</v>
      </c>
      <c r="K10" s="85">
        <v>3201050</v>
      </c>
      <c r="L10" s="91">
        <v>106443244</v>
      </c>
    </row>
    <row r="11" spans="1:12" s="79" customFormat="1" ht="30" customHeight="1" x14ac:dyDescent="0.15">
      <c r="B11" s="77" t="s">
        <v>17</v>
      </c>
      <c r="C11" s="104"/>
      <c r="D11" s="85">
        <v>129486344</v>
      </c>
      <c r="E11" s="85">
        <v>20312581</v>
      </c>
      <c r="F11" s="85">
        <v>17352288</v>
      </c>
      <c r="G11" s="85">
        <v>99759929</v>
      </c>
      <c r="H11" s="85">
        <v>80534888</v>
      </c>
      <c r="I11" s="85">
        <v>1917516201</v>
      </c>
      <c r="J11" s="85">
        <v>2567169125</v>
      </c>
      <c r="K11" s="85">
        <v>63826131</v>
      </c>
      <c r="L11" s="91">
        <v>4895957487</v>
      </c>
    </row>
    <row r="12" spans="1:12" s="79" customFormat="1" ht="30" customHeight="1" x14ac:dyDescent="0.15">
      <c r="B12" s="77" t="s">
        <v>90</v>
      </c>
      <c r="C12" s="105"/>
      <c r="D12" s="85">
        <v>4232034</v>
      </c>
      <c r="E12" s="85">
        <v>3698192</v>
      </c>
      <c r="F12" s="85">
        <v>226254</v>
      </c>
      <c r="G12" s="85">
        <v>448083278</v>
      </c>
      <c r="H12" s="85" t="s">
        <v>71</v>
      </c>
      <c r="I12" s="85">
        <v>38839210</v>
      </c>
      <c r="J12" s="85" t="s">
        <v>71</v>
      </c>
      <c r="K12" s="85">
        <v>68151</v>
      </c>
      <c r="L12" s="91">
        <v>495147119</v>
      </c>
    </row>
    <row r="13" spans="1:12" s="79" customFormat="1" ht="30" customHeight="1" x14ac:dyDescent="0.15">
      <c r="B13" s="77" t="s">
        <v>18</v>
      </c>
      <c r="C13" s="104"/>
      <c r="D13" s="85">
        <v>38295325</v>
      </c>
      <c r="E13" s="85">
        <v>6620363</v>
      </c>
      <c r="F13" s="85">
        <v>1450299</v>
      </c>
      <c r="G13" s="85">
        <v>54005826</v>
      </c>
      <c r="H13" s="85">
        <v>5699795</v>
      </c>
      <c r="I13" s="85">
        <v>267414623</v>
      </c>
      <c r="J13" s="85">
        <v>16399175658</v>
      </c>
      <c r="K13" s="85">
        <v>89848365</v>
      </c>
      <c r="L13" s="91">
        <v>16862510254</v>
      </c>
    </row>
    <row r="14" spans="1:12" s="81" customFormat="1" ht="30" customHeight="1" x14ac:dyDescent="0.15">
      <c r="B14" s="77" t="s">
        <v>19</v>
      </c>
      <c r="C14" s="104"/>
      <c r="D14" s="85">
        <v>396796142</v>
      </c>
      <c r="E14" s="85">
        <v>32147658</v>
      </c>
      <c r="F14" s="85">
        <v>6317269</v>
      </c>
      <c r="G14" s="85">
        <v>114636846</v>
      </c>
      <c r="H14" s="85">
        <v>18808564</v>
      </c>
      <c r="I14" s="85">
        <v>139701065</v>
      </c>
      <c r="J14" s="85" t="s">
        <v>71</v>
      </c>
      <c r="K14" s="85">
        <v>16596599</v>
      </c>
      <c r="L14" s="91">
        <v>725004143</v>
      </c>
    </row>
    <row r="15" spans="1:12" ht="30" customHeight="1" x14ac:dyDescent="0.15">
      <c r="B15" s="77" t="s">
        <v>20</v>
      </c>
      <c r="C15" s="104"/>
      <c r="D15" s="85">
        <v>87603193</v>
      </c>
      <c r="E15" s="85">
        <v>41353233</v>
      </c>
      <c r="F15" s="85">
        <v>11228560</v>
      </c>
      <c r="G15" s="85">
        <v>82140196</v>
      </c>
      <c r="H15" s="85">
        <v>6094710</v>
      </c>
      <c r="I15" s="85">
        <v>486604165</v>
      </c>
      <c r="J15" s="85" t="s">
        <v>71</v>
      </c>
      <c r="K15" s="85">
        <v>28425486</v>
      </c>
      <c r="L15" s="91">
        <v>743449543</v>
      </c>
    </row>
    <row r="16" spans="1:12" ht="30" customHeight="1" x14ac:dyDescent="0.15">
      <c r="B16" s="77" t="s">
        <v>21</v>
      </c>
      <c r="C16" s="104"/>
      <c r="D16" s="85">
        <v>527664298</v>
      </c>
      <c r="E16" s="85">
        <v>83917231</v>
      </c>
      <c r="F16" s="85">
        <v>9876028</v>
      </c>
      <c r="G16" s="85">
        <v>130983869</v>
      </c>
      <c r="H16" s="85">
        <v>19212825</v>
      </c>
      <c r="I16" s="85">
        <v>251108135</v>
      </c>
      <c r="J16" s="85">
        <v>28659825739</v>
      </c>
      <c r="K16" s="85">
        <v>5793691531</v>
      </c>
      <c r="L16" s="91">
        <v>35476279656</v>
      </c>
    </row>
    <row r="17" spans="1:12" ht="30" customHeight="1" x14ac:dyDescent="0.15">
      <c r="B17" s="77" t="s">
        <v>64</v>
      </c>
      <c r="C17" s="104"/>
      <c r="D17" s="85">
        <v>19910051</v>
      </c>
      <c r="E17" s="85">
        <v>4164339</v>
      </c>
      <c r="F17" s="85">
        <v>4353731</v>
      </c>
      <c r="G17" s="85">
        <v>62221480</v>
      </c>
      <c r="H17" s="85">
        <v>2478806</v>
      </c>
      <c r="I17" s="85">
        <v>4965456416</v>
      </c>
      <c r="J17" s="85">
        <v>107857099</v>
      </c>
      <c r="K17" s="85">
        <v>127696326</v>
      </c>
      <c r="L17" s="91">
        <v>5294138248</v>
      </c>
    </row>
    <row r="18" spans="1:12" ht="30" customHeight="1" x14ac:dyDescent="0.15">
      <c r="B18" s="77" t="s">
        <v>65</v>
      </c>
      <c r="C18" s="104"/>
      <c r="D18" s="85">
        <v>167489243</v>
      </c>
      <c r="E18" s="85">
        <v>22255435</v>
      </c>
      <c r="F18" s="85">
        <v>2694873</v>
      </c>
      <c r="G18" s="85">
        <v>113341071</v>
      </c>
      <c r="H18" s="85">
        <v>5151285</v>
      </c>
      <c r="I18" s="85">
        <v>19548369880</v>
      </c>
      <c r="J18" s="85">
        <v>12627356638</v>
      </c>
      <c r="K18" s="85">
        <v>681965102</v>
      </c>
      <c r="L18" s="91">
        <v>33168623527</v>
      </c>
    </row>
    <row r="19" spans="1:12" ht="30" customHeight="1" x14ac:dyDescent="0.15">
      <c r="B19" s="77" t="s">
        <v>66</v>
      </c>
      <c r="C19" s="105"/>
      <c r="D19" s="85">
        <v>143235809</v>
      </c>
      <c r="E19" s="85">
        <v>25914090</v>
      </c>
      <c r="F19" s="85">
        <v>5141197</v>
      </c>
      <c r="G19" s="85">
        <v>51111996</v>
      </c>
      <c r="H19" s="85">
        <v>192688102</v>
      </c>
      <c r="I19" s="85">
        <v>1320237811</v>
      </c>
      <c r="J19" s="85">
        <v>344600752</v>
      </c>
      <c r="K19" s="85">
        <v>10737786</v>
      </c>
      <c r="L19" s="91">
        <v>2093667543</v>
      </c>
    </row>
    <row r="20" spans="1:12" ht="30" customHeight="1" x14ac:dyDescent="0.15">
      <c r="B20" s="77" t="s">
        <v>67</v>
      </c>
      <c r="C20" s="105"/>
      <c r="D20" s="85">
        <v>41795289</v>
      </c>
      <c r="E20" s="85">
        <v>8446413</v>
      </c>
      <c r="F20" s="85">
        <v>2894860</v>
      </c>
      <c r="G20" s="85">
        <v>12550820</v>
      </c>
      <c r="H20" s="85">
        <v>3528369</v>
      </c>
      <c r="I20" s="85">
        <v>279313895</v>
      </c>
      <c r="J20" s="85">
        <v>531418620</v>
      </c>
      <c r="K20" s="85">
        <v>945302</v>
      </c>
      <c r="L20" s="91">
        <v>880893568</v>
      </c>
    </row>
    <row r="21" spans="1:12" ht="30" customHeight="1" x14ac:dyDescent="0.15">
      <c r="B21" s="77" t="s">
        <v>68</v>
      </c>
      <c r="C21" s="105"/>
      <c r="D21" s="85">
        <v>377929055</v>
      </c>
      <c r="E21" s="85">
        <v>40252653</v>
      </c>
      <c r="F21" s="85">
        <v>11749801</v>
      </c>
      <c r="G21" s="85">
        <v>175285439</v>
      </c>
      <c r="H21" s="85">
        <v>2619750169</v>
      </c>
      <c r="I21" s="85">
        <v>2778116561</v>
      </c>
      <c r="J21" s="85">
        <v>32431507</v>
      </c>
      <c r="K21" s="85">
        <v>16915944</v>
      </c>
      <c r="L21" s="91">
        <v>6052431129</v>
      </c>
    </row>
    <row r="22" spans="1:12" ht="30" customHeight="1" x14ac:dyDescent="0.15">
      <c r="B22" s="77" t="s">
        <v>27</v>
      </c>
      <c r="C22" s="105"/>
      <c r="D22" s="85">
        <v>16436998</v>
      </c>
      <c r="E22" s="85">
        <v>2246196</v>
      </c>
      <c r="F22" s="85">
        <v>959476</v>
      </c>
      <c r="G22" s="85">
        <v>25383183</v>
      </c>
      <c r="H22" s="85">
        <v>13607379</v>
      </c>
      <c r="I22" s="85">
        <v>101804012</v>
      </c>
      <c r="J22" s="85">
        <v>162768709</v>
      </c>
      <c r="K22" s="85">
        <v>2548204</v>
      </c>
      <c r="L22" s="91">
        <v>325754157</v>
      </c>
    </row>
    <row r="23" spans="1:12" ht="30" customHeight="1" x14ac:dyDescent="0.15">
      <c r="B23" s="77" t="s">
        <v>69</v>
      </c>
      <c r="C23" s="105"/>
      <c r="D23" s="85">
        <v>1621241873</v>
      </c>
      <c r="E23" s="85">
        <v>282743449</v>
      </c>
      <c r="F23" s="85">
        <v>15556828</v>
      </c>
      <c r="G23" s="85">
        <v>3037446519</v>
      </c>
      <c r="H23" s="85">
        <v>1159555485</v>
      </c>
      <c r="I23" s="85">
        <v>582293024</v>
      </c>
      <c r="J23" s="85" t="s">
        <v>71</v>
      </c>
      <c r="K23" s="85">
        <v>89128268</v>
      </c>
      <c r="L23" s="91">
        <v>6787965446</v>
      </c>
    </row>
    <row r="24" spans="1:12" ht="30" customHeight="1" x14ac:dyDescent="0.15">
      <c r="B24" s="82" t="s">
        <v>29</v>
      </c>
      <c r="C24" s="105"/>
      <c r="D24" s="129">
        <v>3833774850</v>
      </c>
      <c r="E24" s="129">
        <v>640899499</v>
      </c>
      <c r="F24" s="129">
        <v>105113726</v>
      </c>
      <c r="G24" s="129">
        <v>4504878355</v>
      </c>
      <c r="H24" s="129">
        <v>4149998169</v>
      </c>
      <c r="I24" s="129">
        <v>32780401252</v>
      </c>
      <c r="J24" s="129">
        <v>61432603847</v>
      </c>
      <c r="K24" s="129">
        <v>6933565871</v>
      </c>
      <c r="L24" s="129">
        <v>114381235569</v>
      </c>
    </row>
    <row r="25" spans="1:12" s="81" customFormat="1" ht="6" customHeight="1" x14ac:dyDescent="0.15">
      <c r="B25" s="83"/>
      <c r="C25" s="84"/>
      <c r="D25" s="85"/>
      <c r="E25" s="85"/>
      <c r="F25" s="85"/>
      <c r="G25" s="85"/>
      <c r="H25" s="85"/>
      <c r="I25" s="85"/>
      <c r="J25" s="85"/>
      <c r="K25" s="85"/>
      <c r="L25" s="85"/>
    </row>
    <row r="26" spans="1:12" ht="12" customHeight="1" x14ac:dyDescent="0.15">
      <c r="A26" s="86"/>
      <c r="B26" s="127" t="s">
        <v>34</v>
      </c>
      <c r="C26" s="127"/>
      <c r="D26" s="87"/>
      <c r="E26" s="87"/>
      <c r="F26" s="87"/>
      <c r="G26" s="87"/>
      <c r="H26" s="87"/>
      <c r="I26" s="87"/>
      <c r="J26" s="86"/>
      <c r="K26" s="86"/>
      <c r="L26" s="88"/>
    </row>
    <row r="27" spans="1:12" ht="10.050000000000001" customHeight="1" x14ac:dyDescent="0.15">
      <c r="B27" s="162" t="s">
        <v>74</v>
      </c>
      <c r="C27" s="162"/>
      <c r="D27" s="162"/>
      <c r="E27" s="162"/>
      <c r="F27" s="162"/>
      <c r="G27" s="162"/>
      <c r="H27" s="162"/>
      <c r="I27" s="162"/>
      <c r="J27" s="162"/>
      <c r="K27" s="162"/>
      <c r="L27" s="162"/>
    </row>
    <row r="28" spans="1:12" ht="9.6" customHeight="1" x14ac:dyDescent="0.15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</row>
    <row r="29" spans="1:12" x14ac:dyDescent="0.15">
      <c r="B29" s="101"/>
      <c r="C29" s="101"/>
      <c r="D29" s="101"/>
      <c r="E29" s="101"/>
      <c r="F29" s="101"/>
      <c r="G29" s="101"/>
      <c r="H29" s="128"/>
      <c r="I29" s="128"/>
      <c r="J29" s="128"/>
      <c r="K29" s="128"/>
      <c r="L29" s="128"/>
    </row>
    <row r="30" spans="1:12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1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2" x14ac:dyDescent="0.15">
      <c r="B33" s="89"/>
      <c r="C33" s="89"/>
      <c r="D33" s="89"/>
      <c r="E33" s="89"/>
      <c r="F33" s="89"/>
      <c r="G33" s="89"/>
      <c r="H33" s="102"/>
      <c r="I33" s="89"/>
      <c r="J33" s="89"/>
      <c r="K33" s="89"/>
      <c r="L33" s="89"/>
    </row>
    <row r="34" spans="2:12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  <row r="36" spans="2:12" x14ac:dyDescent="0.15"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</row>
  </sheetData>
  <mergeCells count="10">
    <mergeCell ref="J3:J4"/>
    <mergeCell ref="K3:K4"/>
    <mergeCell ref="L3:L4"/>
    <mergeCell ref="B27:L28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1" firstPageNumber="362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6"/>
  <sheetViews>
    <sheetView view="pageBreakPreview" zoomScale="85" zoomScaleNormal="100" zoomScaleSheetLayoutView="85" workbookViewId="0">
      <pane xSplit="2" ySplit="5" topLeftCell="C6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8.42578125" style="80" customWidth="1"/>
    <col min="2" max="2" width="1" style="80" customWidth="1"/>
    <col min="3" max="6" width="19.42578125" style="80" customWidth="1"/>
    <col min="7" max="11" width="19.5703125" style="80" customWidth="1"/>
    <col min="12" max="16384" width="9.42578125" style="80"/>
  </cols>
  <sheetData>
    <row r="1" spans="1:11" s="65" customFormat="1" ht="14.55" customHeight="1" x14ac:dyDescent="0.15">
      <c r="A1" s="132"/>
      <c r="B1" s="66"/>
      <c r="C1" s="130"/>
      <c r="D1" s="130"/>
      <c r="E1" s="130"/>
      <c r="F1" s="132" t="s">
        <v>94</v>
      </c>
      <c r="G1" s="66"/>
      <c r="H1" s="130"/>
      <c r="I1" s="130"/>
      <c r="J1" s="130"/>
      <c r="K1" s="130"/>
    </row>
    <row r="2" spans="1:11" s="65" customFormat="1" ht="14.55" customHeight="1" x14ac:dyDescent="0.15">
      <c r="A2" s="67"/>
      <c r="B2" s="67"/>
      <c r="C2" s="68"/>
      <c r="D2" s="68"/>
      <c r="E2" s="68"/>
      <c r="F2" s="68"/>
      <c r="G2" s="68"/>
      <c r="H2" s="68"/>
      <c r="I2" s="68"/>
      <c r="J2" s="68"/>
      <c r="K2" s="69" t="s">
        <v>51</v>
      </c>
    </row>
    <row r="3" spans="1:11" s="65" customFormat="1" ht="18" customHeight="1" x14ac:dyDescent="0.15">
      <c r="A3" s="168"/>
      <c r="B3" s="169"/>
      <c r="C3" s="172" t="s">
        <v>53</v>
      </c>
      <c r="D3" s="173"/>
      <c r="E3" s="164" t="s">
        <v>54</v>
      </c>
      <c r="F3" s="164" t="s">
        <v>55</v>
      </c>
      <c r="G3" s="164" t="s">
        <v>56</v>
      </c>
      <c r="H3" s="164" t="s">
        <v>57</v>
      </c>
      <c r="I3" s="164" t="s">
        <v>58</v>
      </c>
      <c r="J3" s="164" t="s">
        <v>59</v>
      </c>
      <c r="K3" s="166" t="s">
        <v>60</v>
      </c>
    </row>
    <row r="4" spans="1:11" s="68" customFormat="1" ht="18" customHeight="1" x14ac:dyDescent="0.15">
      <c r="A4" s="170"/>
      <c r="B4" s="171"/>
      <c r="C4" s="70" t="s">
        <v>61</v>
      </c>
      <c r="D4" s="71" t="s">
        <v>62</v>
      </c>
      <c r="E4" s="165"/>
      <c r="F4" s="165"/>
      <c r="G4" s="165"/>
      <c r="H4" s="165"/>
      <c r="I4" s="165"/>
      <c r="J4" s="165"/>
      <c r="K4" s="167"/>
    </row>
    <row r="5" spans="1:11" s="67" customFormat="1" ht="6" customHeight="1" x14ac:dyDescent="0.15">
      <c r="A5" s="72"/>
      <c r="B5" s="103"/>
      <c r="C5" s="75"/>
      <c r="D5" s="75"/>
      <c r="E5" s="75"/>
      <c r="F5" s="75"/>
      <c r="G5" s="75"/>
      <c r="H5" s="75"/>
      <c r="I5" s="75"/>
      <c r="J5" s="75"/>
      <c r="K5" s="75"/>
    </row>
    <row r="6" spans="1:11" s="76" customFormat="1" ht="30" customHeight="1" x14ac:dyDescent="0.15">
      <c r="A6" s="77" t="s">
        <v>12</v>
      </c>
      <c r="B6" s="104"/>
      <c r="C6" s="85" t="s">
        <v>71</v>
      </c>
      <c r="D6" s="85" t="s">
        <v>71</v>
      </c>
      <c r="E6" s="85" t="s">
        <v>71</v>
      </c>
      <c r="F6" s="85">
        <v>3816259</v>
      </c>
      <c r="G6" s="85">
        <v>5365206</v>
      </c>
      <c r="H6" s="85" t="s">
        <v>71</v>
      </c>
      <c r="I6" s="85" t="s">
        <v>71</v>
      </c>
      <c r="J6" s="85">
        <v>960070</v>
      </c>
      <c r="K6" s="91">
        <v>10141535</v>
      </c>
    </row>
    <row r="7" spans="1:11" s="79" customFormat="1" ht="30" customHeight="1" x14ac:dyDescent="0.15">
      <c r="A7" s="77" t="s">
        <v>13</v>
      </c>
      <c r="B7" s="104"/>
      <c r="C7" s="85">
        <v>33852036</v>
      </c>
      <c r="D7" s="85">
        <v>40341408</v>
      </c>
      <c r="E7" s="85">
        <v>9385948</v>
      </c>
      <c r="F7" s="85">
        <v>34447133</v>
      </c>
      <c r="G7" s="85">
        <v>4052071</v>
      </c>
      <c r="H7" s="85">
        <v>7411215</v>
      </c>
      <c r="I7" s="85" t="s">
        <v>71</v>
      </c>
      <c r="J7" s="85">
        <v>487615</v>
      </c>
      <c r="K7" s="91">
        <v>129977426</v>
      </c>
    </row>
    <row r="8" spans="1:11" ht="30" customHeight="1" x14ac:dyDescent="0.15">
      <c r="A8" s="77" t="s">
        <v>14</v>
      </c>
      <c r="B8" s="104"/>
      <c r="C8" s="85">
        <v>201685724</v>
      </c>
      <c r="D8" s="85">
        <v>29814750</v>
      </c>
      <c r="E8" s="85">
        <v>4198230</v>
      </c>
      <c r="F8" s="85">
        <v>32740374</v>
      </c>
      <c r="G8" s="85">
        <v>14153631</v>
      </c>
      <c r="H8" s="85">
        <v>40084696</v>
      </c>
      <c r="I8" s="85" t="s">
        <v>71</v>
      </c>
      <c r="J8" s="85">
        <v>8301604</v>
      </c>
      <c r="K8" s="91">
        <v>330979009</v>
      </c>
    </row>
    <row r="9" spans="1:11" ht="30" customHeight="1" x14ac:dyDescent="0.15">
      <c r="A9" s="77" t="s">
        <v>63</v>
      </c>
      <c r="B9" s="104"/>
      <c r="C9" s="85">
        <v>10436485</v>
      </c>
      <c r="D9" s="85">
        <v>1095562</v>
      </c>
      <c r="E9" s="85">
        <v>473767</v>
      </c>
      <c r="F9" s="85">
        <v>2281036</v>
      </c>
      <c r="G9" s="85" t="s">
        <v>95</v>
      </c>
      <c r="H9" s="85">
        <v>1988694</v>
      </c>
      <c r="I9" s="85" t="s">
        <v>71</v>
      </c>
      <c r="J9" s="85">
        <v>7077</v>
      </c>
      <c r="K9" s="91">
        <v>16282621</v>
      </c>
    </row>
    <row r="10" spans="1:11" s="79" customFormat="1" ht="30" customHeight="1" x14ac:dyDescent="0.15">
      <c r="A10" s="77" t="s">
        <v>16</v>
      </c>
      <c r="B10" s="104"/>
      <c r="C10" s="85">
        <v>19123137</v>
      </c>
      <c r="D10" s="85">
        <v>2439247</v>
      </c>
      <c r="E10" s="85">
        <v>1271513</v>
      </c>
      <c r="F10" s="85">
        <v>36588446</v>
      </c>
      <c r="G10" s="85">
        <v>2596163</v>
      </c>
      <c r="H10" s="85">
        <v>46201195</v>
      </c>
      <c r="I10" s="85" t="s">
        <v>71</v>
      </c>
      <c r="J10" s="85">
        <v>3240238</v>
      </c>
      <c r="K10" s="91">
        <v>111459939</v>
      </c>
    </row>
    <row r="11" spans="1:11" s="79" customFormat="1" ht="30" customHeight="1" x14ac:dyDescent="0.15">
      <c r="A11" s="77" t="s">
        <v>17</v>
      </c>
      <c r="B11" s="104"/>
      <c r="C11" s="85">
        <v>131658826</v>
      </c>
      <c r="D11" s="85">
        <v>22955790</v>
      </c>
      <c r="E11" s="85">
        <v>13412264</v>
      </c>
      <c r="F11" s="85">
        <v>103321299</v>
      </c>
      <c r="G11" s="85">
        <v>81025427</v>
      </c>
      <c r="H11" s="85">
        <v>1971355207</v>
      </c>
      <c r="I11" s="85">
        <v>2679469261</v>
      </c>
      <c r="J11" s="85">
        <v>63914351</v>
      </c>
      <c r="K11" s="91">
        <v>5067112425</v>
      </c>
    </row>
    <row r="12" spans="1:11" s="79" customFormat="1" ht="30" customHeight="1" x14ac:dyDescent="0.15">
      <c r="A12" s="77" t="s">
        <v>90</v>
      </c>
      <c r="B12" s="105"/>
      <c r="C12" s="85">
        <v>4518964</v>
      </c>
      <c r="D12" s="85">
        <v>5325338</v>
      </c>
      <c r="E12" s="85">
        <v>297578</v>
      </c>
      <c r="F12" s="85">
        <v>458315241</v>
      </c>
      <c r="G12" s="85" t="s">
        <v>95</v>
      </c>
      <c r="H12" s="85">
        <v>27902287</v>
      </c>
      <c r="I12" s="85" t="s">
        <v>95</v>
      </c>
      <c r="J12" s="85">
        <v>47630</v>
      </c>
      <c r="K12" s="91">
        <v>496407038</v>
      </c>
    </row>
    <row r="13" spans="1:11" s="79" customFormat="1" ht="30" customHeight="1" x14ac:dyDescent="0.15">
      <c r="A13" s="77" t="s">
        <v>18</v>
      </c>
      <c r="B13" s="104"/>
      <c r="C13" s="85">
        <v>38256070</v>
      </c>
      <c r="D13" s="85">
        <v>8218269</v>
      </c>
      <c r="E13" s="85">
        <v>1431324</v>
      </c>
      <c r="F13" s="85">
        <v>60825910</v>
      </c>
      <c r="G13" s="85">
        <v>5576757</v>
      </c>
      <c r="H13" s="85">
        <v>239324124</v>
      </c>
      <c r="I13" s="85">
        <v>17786311115</v>
      </c>
      <c r="J13" s="85">
        <v>70728427</v>
      </c>
      <c r="K13" s="91">
        <v>18210671996</v>
      </c>
    </row>
    <row r="14" spans="1:11" s="81" customFormat="1" ht="30" customHeight="1" x14ac:dyDescent="0.15">
      <c r="A14" s="77" t="s">
        <v>19</v>
      </c>
      <c r="B14" s="104"/>
      <c r="C14" s="85">
        <v>402699983</v>
      </c>
      <c r="D14" s="85">
        <v>46494356</v>
      </c>
      <c r="E14" s="85">
        <v>6222763</v>
      </c>
      <c r="F14" s="85">
        <v>114114246</v>
      </c>
      <c r="G14" s="85">
        <v>22206593</v>
      </c>
      <c r="H14" s="85">
        <v>132954010</v>
      </c>
      <c r="I14" s="85" t="s">
        <v>95</v>
      </c>
      <c r="J14" s="85">
        <v>15787276</v>
      </c>
      <c r="K14" s="91">
        <v>740479227</v>
      </c>
    </row>
    <row r="15" spans="1:11" ht="30" customHeight="1" x14ac:dyDescent="0.15">
      <c r="A15" s="77" t="s">
        <v>20</v>
      </c>
      <c r="B15" s="104"/>
      <c r="C15" s="85">
        <v>90588473</v>
      </c>
      <c r="D15" s="85">
        <v>45868406</v>
      </c>
      <c r="E15" s="85">
        <v>11418792</v>
      </c>
      <c r="F15" s="85">
        <v>77896346</v>
      </c>
      <c r="G15" s="85">
        <v>6028751</v>
      </c>
      <c r="H15" s="85">
        <v>463007874</v>
      </c>
      <c r="I15" s="85" t="s">
        <v>95</v>
      </c>
      <c r="J15" s="85">
        <v>30906951</v>
      </c>
      <c r="K15" s="91">
        <v>725715593</v>
      </c>
    </row>
    <row r="16" spans="1:11" ht="30" customHeight="1" x14ac:dyDescent="0.15">
      <c r="A16" s="77" t="s">
        <v>21</v>
      </c>
      <c r="B16" s="104"/>
      <c r="C16" s="85">
        <v>536723363</v>
      </c>
      <c r="D16" s="85">
        <v>52178663</v>
      </c>
      <c r="E16" s="85">
        <v>9785026</v>
      </c>
      <c r="F16" s="85">
        <v>130557286</v>
      </c>
      <c r="G16" s="85">
        <v>20504331</v>
      </c>
      <c r="H16" s="85">
        <v>251318559</v>
      </c>
      <c r="I16" s="85">
        <v>27013977420</v>
      </c>
      <c r="J16" s="85">
        <v>2262678767</v>
      </c>
      <c r="K16" s="91">
        <v>30277723415</v>
      </c>
    </row>
    <row r="17" spans="1:11" ht="30" customHeight="1" x14ac:dyDescent="0.15">
      <c r="A17" s="77" t="s">
        <v>64</v>
      </c>
      <c r="B17" s="104"/>
      <c r="C17" s="85">
        <v>20549610</v>
      </c>
      <c r="D17" s="85">
        <v>4680893</v>
      </c>
      <c r="E17" s="85">
        <v>4273421</v>
      </c>
      <c r="F17" s="85">
        <v>63598915</v>
      </c>
      <c r="G17" s="85">
        <v>2686738</v>
      </c>
      <c r="H17" s="85">
        <v>5009679839</v>
      </c>
      <c r="I17" s="85">
        <v>108032014</v>
      </c>
      <c r="J17" s="85">
        <v>124938782</v>
      </c>
      <c r="K17" s="91">
        <v>5338440212</v>
      </c>
    </row>
    <row r="18" spans="1:11" ht="30" customHeight="1" x14ac:dyDescent="0.15">
      <c r="A18" s="77" t="s">
        <v>65</v>
      </c>
      <c r="B18" s="104"/>
      <c r="C18" s="85">
        <v>168869781</v>
      </c>
      <c r="D18" s="85">
        <v>27279679</v>
      </c>
      <c r="E18" s="85">
        <v>2691227</v>
      </c>
      <c r="F18" s="85">
        <v>100628090</v>
      </c>
      <c r="G18" s="85">
        <v>4491230</v>
      </c>
      <c r="H18" s="85">
        <v>19785051891</v>
      </c>
      <c r="I18" s="85">
        <v>13151577168</v>
      </c>
      <c r="J18" s="85">
        <v>578479862</v>
      </c>
      <c r="K18" s="91">
        <v>33819068928</v>
      </c>
    </row>
    <row r="19" spans="1:11" ht="30" customHeight="1" x14ac:dyDescent="0.15">
      <c r="A19" s="77" t="s">
        <v>66</v>
      </c>
      <c r="B19" s="105"/>
      <c r="C19" s="85">
        <v>140998853</v>
      </c>
      <c r="D19" s="85">
        <v>34556141</v>
      </c>
      <c r="E19" s="85">
        <v>5036655</v>
      </c>
      <c r="F19" s="85">
        <v>51435337</v>
      </c>
      <c r="G19" s="85">
        <v>192868947</v>
      </c>
      <c r="H19" s="85">
        <v>1325265024</v>
      </c>
      <c r="I19" s="85">
        <v>333214332</v>
      </c>
      <c r="J19" s="85">
        <v>9968967</v>
      </c>
      <c r="K19" s="91">
        <v>2093344256</v>
      </c>
    </row>
    <row r="20" spans="1:11" ht="30" customHeight="1" x14ac:dyDescent="0.15">
      <c r="A20" s="77" t="s">
        <v>67</v>
      </c>
      <c r="B20" s="105"/>
      <c r="C20" s="85">
        <v>43132605</v>
      </c>
      <c r="D20" s="85">
        <v>9917789</v>
      </c>
      <c r="E20" s="85">
        <v>2879948</v>
      </c>
      <c r="F20" s="85">
        <v>12960690</v>
      </c>
      <c r="G20" s="85">
        <v>3072735</v>
      </c>
      <c r="H20" s="85">
        <v>285103189</v>
      </c>
      <c r="I20" s="85">
        <v>511518942</v>
      </c>
      <c r="J20" s="85">
        <v>925656</v>
      </c>
      <c r="K20" s="91">
        <v>869511554</v>
      </c>
    </row>
    <row r="21" spans="1:11" ht="30" customHeight="1" x14ac:dyDescent="0.15">
      <c r="A21" s="77" t="s">
        <v>68</v>
      </c>
      <c r="B21" s="105"/>
      <c r="C21" s="85">
        <v>384568899</v>
      </c>
      <c r="D21" s="85">
        <v>51062431</v>
      </c>
      <c r="E21" s="85">
        <v>12031768</v>
      </c>
      <c r="F21" s="85">
        <v>195713592</v>
      </c>
      <c r="G21" s="85">
        <v>2596182833</v>
      </c>
      <c r="H21" s="85">
        <v>2800725548</v>
      </c>
      <c r="I21" s="85">
        <v>35035143</v>
      </c>
      <c r="J21" s="85">
        <v>21163901</v>
      </c>
      <c r="K21" s="91">
        <v>6096484115</v>
      </c>
    </row>
    <row r="22" spans="1:11" ht="30" customHeight="1" x14ac:dyDescent="0.15">
      <c r="A22" s="77" t="s">
        <v>27</v>
      </c>
      <c r="B22" s="105"/>
      <c r="C22" s="85">
        <v>17386359</v>
      </c>
      <c r="D22" s="85">
        <v>2457054</v>
      </c>
      <c r="E22" s="85">
        <v>951596</v>
      </c>
      <c r="F22" s="85">
        <v>25093915</v>
      </c>
      <c r="G22" s="85">
        <v>9564177</v>
      </c>
      <c r="H22" s="85">
        <v>102469294</v>
      </c>
      <c r="I22" s="85">
        <v>160643327</v>
      </c>
      <c r="J22" s="85">
        <v>2146697</v>
      </c>
      <c r="K22" s="91">
        <v>320712419</v>
      </c>
    </row>
    <row r="23" spans="1:11" ht="30" customHeight="1" x14ac:dyDescent="0.15">
      <c r="A23" s="77" t="s">
        <v>69</v>
      </c>
      <c r="B23" s="105"/>
      <c r="C23" s="85">
        <v>1660274106</v>
      </c>
      <c r="D23" s="85">
        <v>275359540</v>
      </c>
      <c r="E23" s="85">
        <v>17177416</v>
      </c>
      <c r="F23" s="85">
        <v>3957775766</v>
      </c>
      <c r="G23" s="85">
        <v>1332181306</v>
      </c>
      <c r="H23" s="85">
        <v>591857181</v>
      </c>
      <c r="I23" s="85" t="s">
        <v>71</v>
      </c>
      <c r="J23" s="85">
        <v>82551399</v>
      </c>
      <c r="K23" s="91">
        <v>7917176714</v>
      </c>
    </row>
    <row r="24" spans="1:11" ht="30" customHeight="1" x14ac:dyDescent="0.15">
      <c r="A24" s="82" t="s">
        <v>29</v>
      </c>
      <c r="B24" s="105"/>
      <c r="C24" s="129">
        <v>3905323274</v>
      </c>
      <c r="D24" s="129">
        <v>660045316</v>
      </c>
      <c r="E24" s="129">
        <v>102939236</v>
      </c>
      <c r="F24" s="129">
        <v>5462109881</v>
      </c>
      <c r="G24" s="129">
        <v>4302556896</v>
      </c>
      <c r="H24" s="129">
        <v>33081699827</v>
      </c>
      <c r="I24" s="129">
        <v>61779778722</v>
      </c>
      <c r="J24" s="129">
        <v>3277235270</v>
      </c>
      <c r="K24" s="129">
        <v>112571688422</v>
      </c>
    </row>
    <row r="25" spans="1:11" s="81" customFormat="1" ht="6" customHeight="1" x14ac:dyDescent="0.15">
      <c r="A25" s="83"/>
      <c r="B25" s="84"/>
      <c r="C25" s="85"/>
      <c r="D25" s="85"/>
      <c r="E25" s="85"/>
      <c r="F25" s="85"/>
      <c r="G25" s="85"/>
      <c r="H25" s="85"/>
      <c r="I25" s="85"/>
      <c r="J25" s="85"/>
      <c r="K25" s="85"/>
    </row>
    <row r="26" spans="1:11" ht="33" customHeight="1" x14ac:dyDescent="0.15">
      <c r="A26" s="174" t="s">
        <v>96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 ht="10.050000000000001" customHeight="1" x14ac:dyDescent="0.15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</row>
    <row r="28" spans="1:11" ht="9.6" customHeight="1" x14ac:dyDescent="0.15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</row>
    <row r="29" spans="1:11" x14ac:dyDescent="0.15">
      <c r="A29" s="89"/>
      <c r="B29" s="101"/>
      <c r="C29" s="101"/>
      <c r="D29" s="101"/>
      <c r="E29" s="101"/>
      <c r="F29" s="101"/>
      <c r="G29" s="131"/>
      <c r="H29" s="131"/>
      <c r="I29" s="131"/>
      <c r="J29" s="131"/>
      <c r="K29" s="131"/>
    </row>
    <row r="30" spans="1:11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</row>
    <row r="32" spans="1:11" x14ac:dyDescent="0.1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</row>
    <row r="33" spans="1:11" x14ac:dyDescent="0.15">
      <c r="A33" s="89"/>
      <c r="B33" s="89"/>
      <c r="C33" s="89"/>
      <c r="D33" s="89"/>
      <c r="E33" s="89"/>
      <c r="F33" s="89"/>
      <c r="G33" s="102"/>
      <c r="H33" s="89"/>
      <c r="I33" s="89"/>
      <c r="J33" s="89"/>
      <c r="K33" s="89"/>
    </row>
    <row r="34" spans="1:11" x14ac:dyDescent="0.1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</row>
    <row r="36" spans="1:11" x14ac:dyDescent="0.1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</row>
  </sheetData>
  <mergeCells count="11">
    <mergeCell ref="I3:I4"/>
    <mergeCell ref="J3:J4"/>
    <mergeCell ref="K3:K4"/>
    <mergeCell ref="A27:K28"/>
    <mergeCell ref="A3:B4"/>
    <mergeCell ref="C3:D3"/>
    <mergeCell ref="E3:E4"/>
    <mergeCell ref="F3:F4"/>
    <mergeCell ref="G3:G4"/>
    <mergeCell ref="H3:H4"/>
    <mergeCell ref="A26:K26"/>
  </mergeCells>
  <phoneticPr fontId="7"/>
  <pageMargins left="0.78740157480314965" right="0.78740157480314965" top="0.86614173228346458" bottom="0.86614173228346458" header="0.62992125984251968" footer="0.39370078740157483"/>
  <pageSetup paperSize="9" scale="71" firstPageNumber="362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896B-58F8-4AA9-A87F-0014FA83930A}">
  <dimension ref="A1:K36"/>
  <sheetViews>
    <sheetView tabSelected="1" view="pageBreakPreview" zoomScale="85" zoomScaleNormal="100" zoomScaleSheetLayoutView="85" workbookViewId="0">
      <pane xSplit="2" ySplit="5" topLeftCell="C8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8.42578125" style="80" customWidth="1"/>
    <col min="2" max="2" width="1" style="80" customWidth="1"/>
    <col min="3" max="6" width="19.42578125" style="80" customWidth="1"/>
    <col min="7" max="11" width="19.5703125" style="80" customWidth="1"/>
    <col min="12" max="16384" width="9.42578125" style="80"/>
  </cols>
  <sheetData>
    <row r="1" spans="1:11" s="65" customFormat="1" ht="14.55" customHeight="1" x14ac:dyDescent="0.15">
      <c r="A1" s="133"/>
      <c r="B1" s="66"/>
      <c r="C1" s="133"/>
      <c r="D1" s="133"/>
      <c r="E1" s="133"/>
      <c r="F1" s="133" t="s">
        <v>97</v>
      </c>
      <c r="G1" s="66"/>
      <c r="H1" s="133"/>
      <c r="I1" s="133"/>
      <c r="J1" s="133"/>
      <c r="K1" s="133"/>
    </row>
    <row r="2" spans="1:11" s="65" customFormat="1" ht="14.55" customHeight="1" x14ac:dyDescent="0.15">
      <c r="A2" s="67"/>
      <c r="B2" s="67"/>
      <c r="C2" s="68"/>
      <c r="D2" s="68"/>
      <c r="E2" s="68"/>
      <c r="F2" s="68"/>
      <c r="G2" s="68"/>
      <c r="H2" s="68"/>
      <c r="I2" s="68"/>
      <c r="J2" s="68"/>
      <c r="K2" s="69" t="s">
        <v>51</v>
      </c>
    </row>
    <row r="3" spans="1:11" s="65" customFormat="1" ht="18" customHeight="1" x14ac:dyDescent="0.15">
      <c r="A3" s="168"/>
      <c r="B3" s="169"/>
      <c r="C3" s="172" t="s">
        <v>53</v>
      </c>
      <c r="D3" s="173"/>
      <c r="E3" s="164" t="s">
        <v>54</v>
      </c>
      <c r="F3" s="164" t="s">
        <v>55</v>
      </c>
      <c r="G3" s="164" t="s">
        <v>56</v>
      </c>
      <c r="H3" s="164" t="s">
        <v>57</v>
      </c>
      <c r="I3" s="164" t="s">
        <v>58</v>
      </c>
      <c r="J3" s="164" t="s">
        <v>59</v>
      </c>
      <c r="K3" s="166" t="s">
        <v>60</v>
      </c>
    </row>
    <row r="4" spans="1:11" s="68" customFormat="1" ht="18" customHeight="1" x14ac:dyDescent="0.15">
      <c r="A4" s="170"/>
      <c r="B4" s="171"/>
      <c r="C4" s="70" t="s">
        <v>61</v>
      </c>
      <c r="D4" s="71" t="s">
        <v>62</v>
      </c>
      <c r="E4" s="165"/>
      <c r="F4" s="165"/>
      <c r="G4" s="165"/>
      <c r="H4" s="165"/>
      <c r="I4" s="165"/>
      <c r="J4" s="165"/>
      <c r="K4" s="167"/>
    </row>
    <row r="5" spans="1:11" s="67" customFormat="1" ht="6" customHeight="1" x14ac:dyDescent="0.15">
      <c r="A5" s="72"/>
      <c r="B5" s="103"/>
      <c r="C5" s="75"/>
      <c r="D5" s="75"/>
      <c r="E5" s="75"/>
      <c r="F5" s="75"/>
      <c r="G5" s="75"/>
      <c r="H5" s="75"/>
      <c r="I5" s="75"/>
      <c r="J5" s="75"/>
      <c r="K5" s="75"/>
    </row>
    <row r="6" spans="1:11" s="76" customFormat="1" ht="30" customHeight="1" x14ac:dyDescent="0.15">
      <c r="A6" s="77" t="s">
        <v>12</v>
      </c>
      <c r="B6" s="104"/>
      <c r="C6" s="85"/>
      <c r="D6" s="85"/>
      <c r="E6" s="85"/>
      <c r="F6" s="85">
        <v>4081380</v>
      </c>
      <c r="G6" s="85">
        <v>6388090</v>
      </c>
      <c r="H6" s="85"/>
      <c r="I6" s="85"/>
      <c r="J6" s="85">
        <v>902523</v>
      </c>
      <c r="K6" s="91">
        <v>11371993</v>
      </c>
    </row>
    <row r="7" spans="1:11" s="79" customFormat="1" ht="30" customHeight="1" x14ac:dyDescent="0.15">
      <c r="A7" s="77" t="s">
        <v>13</v>
      </c>
      <c r="B7" s="104"/>
      <c r="C7" s="85">
        <v>34271783</v>
      </c>
      <c r="D7" s="85">
        <v>40720422</v>
      </c>
      <c r="E7" s="85">
        <v>9385948</v>
      </c>
      <c r="F7" s="85">
        <v>34889219</v>
      </c>
      <c r="G7" s="85">
        <v>4174183</v>
      </c>
      <c r="H7" s="85">
        <v>7609062</v>
      </c>
      <c r="I7" s="85"/>
      <c r="J7" s="85">
        <v>487615</v>
      </c>
      <c r="K7" s="91">
        <v>131538232</v>
      </c>
    </row>
    <row r="8" spans="1:11" ht="30" customHeight="1" x14ac:dyDescent="0.15">
      <c r="A8" s="77" t="s">
        <v>14</v>
      </c>
      <c r="B8" s="104"/>
      <c r="C8" s="85">
        <v>205650928</v>
      </c>
      <c r="D8" s="85">
        <v>25368980</v>
      </c>
      <c r="E8" s="85">
        <v>3967097</v>
      </c>
      <c r="F8" s="85">
        <v>38596106</v>
      </c>
      <c r="G8" s="85">
        <v>13679520</v>
      </c>
      <c r="H8" s="85">
        <v>40454850</v>
      </c>
      <c r="I8" s="85"/>
      <c r="J8" s="85">
        <v>7474958</v>
      </c>
      <c r="K8" s="91">
        <v>335192439</v>
      </c>
    </row>
    <row r="9" spans="1:11" ht="30" customHeight="1" x14ac:dyDescent="0.15">
      <c r="A9" s="77" t="s">
        <v>63</v>
      </c>
      <c r="B9" s="104"/>
      <c r="C9" s="85">
        <v>10676922</v>
      </c>
      <c r="D9" s="85">
        <v>828943</v>
      </c>
      <c r="E9" s="85">
        <v>478907</v>
      </c>
      <c r="F9" s="85">
        <v>2287548</v>
      </c>
      <c r="G9" s="85">
        <v>0</v>
      </c>
      <c r="H9" s="85">
        <v>2062005</v>
      </c>
      <c r="I9" s="85"/>
      <c r="J9" s="85">
        <v>8143</v>
      </c>
      <c r="K9" s="91">
        <v>16342468</v>
      </c>
    </row>
    <row r="10" spans="1:11" s="79" customFormat="1" ht="30" customHeight="1" x14ac:dyDescent="0.15">
      <c r="A10" s="77" t="s">
        <v>16</v>
      </c>
      <c r="B10" s="104"/>
      <c r="C10" s="85">
        <v>20168257</v>
      </c>
      <c r="D10" s="85">
        <v>2037681</v>
      </c>
      <c r="E10" s="85">
        <v>1386373</v>
      </c>
      <c r="F10" s="85">
        <v>47648134</v>
      </c>
      <c r="G10" s="85">
        <v>4863358</v>
      </c>
      <c r="H10" s="85">
        <v>42089584</v>
      </c>
      <c r="I10" s="85"/>
      <c r="J10" s="85">
        <v>3356449</v>
      </c>
      <c r="K10" s="91">
        <v>121549836</v>
      </c>
    </row>
    <row r="11" spans="1:11" s="79" customFormat="1" ht="30" customHeight="1" x14ac:dyDescent="0.15">
      <c r="A11" s="77" t="s">
        <v>17</v>
      </c>
      <c r="B11" s="104"/>
      <c r="C11" s="85">
        <v>137653986</v>
      </c>
      <c r="D11" s="85">
        <v>21587972</v>
      </c>
      <c r="E11" s="85">
        <v>14689773</v>
      </c>
      <c r="F11" s="85">
        <v>114472945</v>
      </c>
      <c r="G11" s="85">
        <v>86096192</v>
      </c>
      <c r="H11" s="85">
        <v>2168290791</v>
      </c>
      <c r="I11" s="85">
        <v>2667705448</v>
      </c>
      <c r="J11" s="85">
        <v>66339356</v>
      </c>
      <c r="K11" s="91">
        <v>5276836463</v>
      </c>
    </row>
    <row r="12" spans="1:11" s="79" customFormat="1" ht="30" customHeight="1" x14ac:dyDescent="0.15">
      <c r="A12" s="77" t="s">
        <v>90</v>
      </c>
      <c r="B12" s="105"/>
      <c r="C12" s="85">
        <v>5048082</v>
      </c>
      <c r="D12" s="85">
        <v>6508690</v>
      </c>
      <c r="E12" s="85">
        <v>281289</v>
      </c>
      <c r="F12" s="85">
        <v>438423525</v>
      </c>
      <c r="G12" s="85"/>
      <c r="H12" s="85">
        <v>24942879</v>
      </c>
      <c r="I12" s="85"/>
      <c r="J12" s="85">
        <v>45370</v>
      </c>
      <c r="K12" s="91">
        <v>475249835</v>
      </c>
    </row>
    <row r="13" spans="1:11" s="79" customFormat="1" ht="30" customHeight="1" x14ac:dyDescent="0.15">
      <c r="A13" s="77" t="s">
        <v>18</v>
      </c>
      <c r="B13" s="104"/>
      <c r="C13" s="85">
        <v>38788473</v>
      </c>
      <c r="D13" s="85">
        <v>6360191</v>
      </c>
      <c r="E13" s="85">
        <v>1422497</v>
      </c>
      <c r="F13" s="85">
        <v>78197781</v>
      </c>
      <c r="G13" s="85">
        <v>6123212</v>
      </c>
      <c r="H13" s="85">
        <v>326492387</v>
      </c>
      <c r="I13" s="85">
        <v>18872837150</v>
      </c>
      <c r="J13" s="85">
        <v>55902688</v>
      </c>
      <c r="K13" s="91">
        <v>19386124379</v>
      </c>
    </row>
    <row r="14" spans="1:11" s="81" customFormat="1" ht="30" customHeight="1" x14ac:dyDescent="0.15">
      <c r="A14" s="77" t="s">
        <v>19</v>
      </c>
      <c r="B14" s="104"/>
      <c r="C14" s="85">
        <v>412838429</v>
      </c>
      <c r="D14" s="85">
        <v>35152232</v>
      </c>
      <c r="E14" s="85">
        <v>6339465</v>
      </c>
      <c r="F14" s="85">
        <v>119487419</v>
      </c>
      <c r="G14" s="85">
        <v>14920800</v>
      </c>
      <c r="H14" s="85">
        <v>137912147</v>
      </c>
      <c r="I14" s="85"/>
      <c r="J14" s="85">
        <v>16987460</v>
      </c>
      <c r="K14" s="91">
        <v>743637952</v>
      </c>
    </row>
    <row r="15" spans="1:11" ht="30" customHeight="1" x14ac:dyDescent="0.15">
      <c r="A15" s="77" t="s">
        <v>20</v>
      </c>
      <c r="B15" s="104"/>
      <c r="C15" s="85">
        <v>96719789</v>
      </c>
      <c r="D15" s="85">
        <v>51040918</v>
      </c>
      <c r="E15" s="85">
        <v>12861012</v>
      </c>
      <c r="F15" s="85">
        <v>84729063</v>
      </c>
      <c r="G15" s="85">
        <v>5260069</v>
      </c>
      <c r="H15" s="85">
        <v>461483458</v>
      </c>
      <c r="I15" s="85"/>
      <c r="J15" s="85">
        <v>32706345</v>
      </c>
      <c r="K15" s="91">
        <v>744800654</v>
      </c>
    </row>
    <row r="16" spans="1:11" ht="30" customHeight="1" x14ac:dyDescent="0.15">
      <c r="A16" s="77" t="s">
        <v>21</v>
      </c>
      <c r="B16" s="104"/>
      <c r="C16" s="85">
        <v>535290271</v>
      </c>
      <c r="D16" s="85">
        <v>73102331</v>
      </c>
      <c r="E16" s="85">
        <v>9441033</v>
      </c>
      <c r="F16" s="85">
        <v>131931744</v>
      </c>
      <c r="G16" s="85">
        <v>20037106</v>
      </c>
      <c r="H16" s="85">
        <v>255389294</v>
      </c>
      <c r="I16" s="85">
        <v>28217326555</v>
      </c>
      <c r="J16" s="85">
        <v>900055425</v>
      </c>
      <c r="K16" s="91">
        <v>30142573759</v>
      </c>
    </row>
    <row r="17" spans="1:11" ht="30" customHeight="1" x14ac:dyDescent="0.15">
      <c r="A17" s="77" t="s">
        <v>64</v>
      </c>
      <c r="B17" s="104"/>
      <c r="C17" s="85">
        <v>21138645</v>
      </c>
      <c r="D17" s="85">
        <v>4150238</v>
      </c>
      <c r="E17" s="85">
        <v>4305375</v>
      </c>
      <c r="F17" s="85">
        <v>65400894</v>
      </c>
      <c r="G17" s="85">
        <v>2418097</v>
      </c>
      <c r="H17" s="85">
        <v>5179807436</v>
      </c>
      <c r="I17" s="85">
        <v>107939437</v>
      </c>
      <c r="J17" s="85">
        <v>124204566</v>
      </c>
      <c r="K17" s="91">
        <v>5509364688</v>
      </c>
    </row>
    <row r="18" spans="1:11" ht="30" customHeight="1" x14ac:dyDescent="0.15">
      <c r="A18" s="77" t="s">
        <v>65</v>
      </c>
      <c r="B18" s="104"/>
      <c r="C18" s="85">
        <v>168819998</v>
      </c>
      <c r="D18" s="85">
        <v>20858828</v>
      </c>
      <c r="E18" s="85">
        <v>2621715</v>
      </c>
      <c r="F18" s="85">
        <v>100542367</v>
      </c>
      <c r="G18" s="85">
        <v>3183724</v>
      </c>
      <c r="H18" s="85">
        <v>19955182946</v>
      </c>
      <c r="I18" s="85">
        <v>13447343731</v>
      </c>
      <c r="J18" s="85">
        <v>607869286</v>
      </c>
      <c r="K18" s="91">
        <v>34306422595</v>
      </c>
    </row>
    <row r="19" spans="1:11" ht="30" customHeight="1" x14ac:dyDescent="0.15">
      <c r="A19" s="77" t="s">
        <v>66</v>
      </c>
      <c r="B19" s="105"/>
      <c r="C19" s="85">
        <v>139544676</v>
      </c>
      <c r="D19" s="85">
        <v>30349303</v>
      </c>
      <c r="E19" s="85">
        <v>4813105</v>
      </c>
      <c r="F19" s="85">
        <v>52366813</v>
      </c>
      <c r="G19" s="85">
        <v>191334186</v>
      </c>
      <c r="H19" s="85">
        <v>1320327641</v>
      </c>
      <c r="I19" s="85">
        <v>347197588</v>
      </c>
      <c r="J19" s="85">
        <v>9741262</v>
      </c>
      <c r="K19" s="91">
        <v>2095674574</v>
      </c>
    </row>
    <row r="20" spans="1:11" ht="30" customHeight="1" x14ac:dyDescent="0.15">
      <c r="A20" s="77" t="s">
        <v>67</v>
      </c>
      <c r="B20" s="105"/>
      <c r="C20" s="85">
        <v>43956175</v>
      </c>
      <c r="D20" s="85">
        <v>9426496</v>
      </c>
      <c r="E20" s="85">
        <v>3136846</v>
      </c>
      <c r="F20" s="85">
        <v>12953476</v>
      </c>
      <c r="G20" s="85">
        <v>2669597</v>
      </c>
      <c r="H20" s="85">
        <v>279357064</v>
      </c>
      <c r="I20" s="85">
        <v>498141327</v>
      </c>
      <c r="J20" s="85">
        <v>957322</v>
      </c>
      <c r="K20" s="91">
        <v>850598303</v>
      </c>
    </row>
    <row r="21" spans="1:11" ht="30" customHeight="1" x14ac:dyDescent="0.15">
      <c r="A21" s="77" t="s">
        <v>68</v>
      </c>
      <c r="B21" s="105"/>
      <c r="C21" s="85">
        <v>392642290</v>
      </c>
      <c r="D21" s="85">
        <v>39689129</v>
      </c>
      <c r="E21" s="85">
        <v>9120127</v>
      </c>
      <c r="F21" s="85">
        <v>201284009</v>
      </c>
      <c r="G21" s="85">
        <v>2608452328</v>
      </c>
      <c r="H21" s="85">
        <v>2757801615</v>
      </c>
      <c r="I21" s="85">
        <v>43431417</v>
      </c>
      <c r="J21" s="85">
        <v>19495914</v>
      </c>
      <c r="K21" s="91">
        <v>6071916829</v>
      </c>
    </row>
    <row r="22" spans="1:11" ht="30" customHeight="1" x14ac:dyDescent="0.15">
      <c r="A22" s="77" t="s">
        <v>27</v>
      </c>
      <c r="B22" s="105"/>
      <c r="C22" s="85">
        <v>17631194</v>
      </c>
      <c r="D22" s="85">
        <v>2282024</v>
      </c>
      <c r="E22" s="85">
        <v>941301</v>
      </c>
      <c r="F22" s="85">
        <v>25453601</v>
      </c>
      <c r="G22" s="85">
        <v>7648229</v>
      </c>
      <c r="H22" s="85">
        <v>102145681</v>
      </c>
      <c r="I22" s="85">
        <v>151648095</v>
      </c>
      <c r="J22" s="85">
        <v>1843526</v>
      </c>
      <c r="K22" s="91">
        <v>309593651</v>
      </c>
    </row>
    <row r="23" spans="1:11" ht="30" customHeight="1" x14ac:dyDescent="0.15">
      <c r="A23" s="77" t="s">
        <v>69</v>
      </c>
      <c r="B23" s="105"/>
      <c r="C23" s="85">
        <v>1714622539</v>
      </c>
      <c r="D23" s="85">
        <v>351226108</v>
      </c>
      <c r="E23" s="85">
        <v>18058904</v>
      </c>
      <c r="F23" s="85">
        <v>4510869653</v>
      </c>
      <c r="G23" s="85">
        <v>1296536183</v>
      </c>
      <c r="H23" s="85">
        <v>682090752</v>
      </c>
      <c r="I23" s="85"/>
      <c r="J23" s="85">
        <v>95652459</v>
      </c>
      <c r="K23" s="91">
        <v>8669056598</v>
      </c>
    </row>
    <row r="24" spans="1:11" ht="30" customHeight="1" x14ac:dyDescent="0.15">
      <c r="A24" s="82" t="s">
        <v>29</v>
      </c>
      <c r="B24" s="105"/>
      <c r="C24" s="129">
        <v>3995462437</v>
      </c>
      <c r="D24" s="129">
        <v>720690486</v>
      </c>
      <c r="E24" s="129">
        <v>103250767</v>
      </c>
      <c r="F24" s="129">
        <v>6063615677</v>
      </c>
      <c r="G24" s="129">
        <v>4273784874</v>
      </c>
      <c r="H24" s="129">
        <v>33743439592</v>
      </c>
      <c r="I24" s="129">
        <v>64353570748</v>
      </c>
      <c r="J24" s="129">
        <v>1944030667</v>
      </c>
      <c r="K24" s="129">
        <v>115197845248</v>
      </c>
    </row>
    <row r="25" spans="1:11" s="81" customFormat="1" ht="6" customHeight="1" x14ac:dyDescent="0.15">
      <c r="A25" s="83"/>
      <c r="B25" s="84"/>
      <c r="C25" s="85"/>
      <c r="D25" s="85"/>
      <c r="E25" s="85"/>
      <c r="F25" s="85"/>
      <c r="G25" s="85"/>
      <c r="H25" s="85"/>
      <c r="I25" s="85"/>
      <c r="J25" s="85"/>
      <c r="K25" s="85"/>
    </row>
    <row r="26" spans="1:11" ht="33" customHeight="1" x14ac:dyDescent="0.15">
      <c r="A26" s="174" t="s">
        <v>96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</row>
    <row r="27" spans="1:11" ht="10.050000000000001" customHeight="1" x14ac:dyDescent="0.15">
      <c r="A27" s="162"/>
      <c r="B27" s="162"/>
      <c r="C27" s="162"/>
      <c r="D27" s="162"/>
      <c r="E27" s="162"/>
      <c r="F27" s="162"/>
      <c r="G27" s="162"/>
      <c r="H27" s="162"/>
      <c r="I27" s="162"/>
      <c r="J27" s="162"/>
      <c r="K27" s="162"/>
    </row>
    <row r="28" spans="1:11" ht="9.6" customHeight="1" x14ac:dyDescent="0.15">
      <c r="A28" s="162"/>
      <c r="B28" s="162"/>
      <c r="C28" s="162"/>
      <c r="D28" s="162"/>
      <c r="E28" s="162"/>
      <c r="F28" s="162"/>
      <c r="G28" s="162"/>
      <c r="H28" s="162"/>
      <c r="I28" s="162"/>
      <c r="J28" s="162"/>
      <c r="K28" s="162"/>
    </row>
    <row r="29" spans="1:11" x14ac:dyDescent="0.15">
      <c r="A29" s="89"/>
      <c r="B29" s="101"/>
      <c r="C29" s="101"/>
      <c r="D29" s="101"/>
      <c r="E29" s="101"/>
      <c r="F29" s="101"/>
      <c r="G29" s="134"/>
      <c r="H29" s="134"/>
      <c r="I29" s="134"/>
      <c r="J29" s="134"/>
      <c r="K29" s="134"/>
    </row>
    <row r="30" spans="1:11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</row>
    <row r="31" spans="1:11" x14ac:dyDescent="0.1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</row>
    <row r="32" spans="1:11" x14ac:dyDescent="0.1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</row>
    <row r="33" spans="1:11" x14ac:dyDescent="0.15">
      <c r="A33" s="89"/>
      <c r="B33" s="89"/>
      <c r="C33" s="89"/>
      <c r="D33" s="89"/>
      <c r="E33" s="89"/>
      <c r="F33" s="89"/>
      <c r="G33" s="102"/>
      <c r="H33" s="89"/>
      <c r="I33" s="89"/>
      <c r="J33" s="89"/>
      <c r="K33" s="89"/>
    </row>
    <row r="34" spans="1:11" x14ac:dyDescent="0.1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1" x14ac:dyDescent="0.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</row>
    <row r="36" spans="1:11" x14ac:dyDescent="0.1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</row>
  </sheetData>
  <mergeCells count="11">
    <mergeCell ref="I3:I4"/>
    <mergeCell ref="J3:J4"/>
    <mergeCell ref="K3:K4"/>
    <mergeCell ref="A26:K26"/>
    <mergeCell ref="A27:K28"/>
    <mergeCell ref="A3:B4"/>
    <mergeCell ref="C3:D3"/>
    <mergeCell ref="E3:E4"/>
    <mergeCell ref="F3:F4"/>
    <mergeCell ref="G3:G4"/>
    <mergeCell ref="H3:H4"/>
  </mergeCells>
  <phoneticPr fontId="7"/>
  <printOptions horizontalCentered="1"/>
  <pageMargins left="0" right="0" top="0.59055118110236227" bottom="0" header="0.62992125984251968" footer="0"/>
  <pageSetup paperSize="9" scale="75" firstPageNumber="36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view="pageBreakPreview" zoomScaleNormal="100" zoomScaleSheetLayoutView="100" workbookViewId="0">
      <pane xSplit="3" ySplit="5" topLeftCell="D15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.42578125" defaultRowHeight="10.5" customHeight="1" x14ac:dyDescent="0.15"/>
  <cols>
    <col min="1" max="1" width="1" style="18" customWidth="1"/>
    <col min="2" max="2" width="18.42578125" style="18" customWidth="1"/>
    <col min="3" max="3" width="1" style="18" customWidth="1"/>
    <col min="4" max="7" width="19.42578125" style="18" customWidth="1"/>
    <col min="8" max="12" width="19.5703125" style="18" customWidth="1"/>
    <col min="13" max="16384" width="9.42578125" style="18"/>
  </cols>
  <sheetData>
    <row r="1" spans="1:12" s="1" customFormat="1" ht="14.55" customHeight="1" x14ac:dyDescent="0.15">
      <c r="A1" s="135" t="s">
        <v>39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s="1" customFormat="1" ht="14.55" customHeight="1" x14ac:dyDescent="0.15">
      <c r="B2" s="2"/>
      <c r="C2" s="2"/>
      <c r="D2" s="3"/>
      <c r="E2" s="3"/>
      <c r="F2" s="3"/>
      <c r="G2" s="3"/>
      <c r="H2" s="3"/>
      <c r="I2" s="3"/>
      <c r="J2" s="3"/>
      <c r="K2" s="3"/>
      <c r="L2" s="4" t="s">
        <v>0</v>
      </c>
    </row>
    <row r="3" spans="1:12" s="1" customFormat="1" ht="18" customHeight="1" x14ac:dyDescent="0.15">
      <c r="A3" s="136" t="s">
        <v>1</v>
      </c>
      <c r="B3" s="136"/>
      <c r="C3" s="137"/>
      <c r="D3" s="140" t="s">
        <v>2</v>
      </c>
      <c r="E3" s="141"/>
      <c r="F3" s="142" t="s">
        <v>3</v>
      </c>
      <c r="G3" s="142" t="s">
        <v>4</v>
      </c>
      <c r="H3" s="142" t="s">
        <v>5</v>
      </c>
      <c r="I3" s="142" t="s">
        <v>6</v>
      </c>
      <c r="J3" s="142" t="s">
        <v>7</v>
      </c>
      <c r="K3" s="142" t="s">
        <v>8</v>
      </c>
      <c r="L3" s="144" t="s">
        <v>9</v>
      </c>
    </row>
    <row r="4" spans="1:12" s="3" customFormat="1" ht="18" customHeight="1" x14ac:dyDescent="0.15">
      <c r="A4" s="138"/>
      <c r="B4" s="138"/>
      <c r="C4" s="139"/>
      <c r="D4" s="5" t="s">
        <v>10</v>
      </c>
      <c r="E4" s="6" t="s">
        <v>11</v>
      </c>
      <c r="F4" s="143"/>
      <c r="G4" s="143"/>
      <c r="H4" s="143"/>
      <c r="I4" s="143"/>
      <c r="J4" s="143"/>
      <c r="K4" s="143"/>
      <c r="L4" s="145"/>
    </row>
    <row r="5" spans="1:12" s="2" customFormat="1" ht="6" customHeight="1" x14ac:dyDescent="0.15">
      <c r="B5" s="7"/>
      <c r="C5" s="8"/>
      <c r="D5" s="9"/>
      <c r="E5" s="10"/>
      <c r="F5" s="10"/>
      <c r="G5" s="10"/>
      <c r="H5" s="10"/>
      <c r="I5" s="10"/>
      <c r="J5" s="10"/>
      <c r="K5" s="10"/>
      <c r="L5" s="10"/>
    </row>
    <row r="6" spans="1:12" s="11" customFormat="1" ht="30" customHeight="1" x14ac:dyDescent="0.15">
      <c r="B6" s="12" t="s">
        <v>12</v>
      </c>
      <c r="C6" s="13"/>
      <c r="D6" s="14" t="s">
        <v>31</v>
      </c>
      <c r="E6" s="15" t="s">
        <v>31</v>
      </c>
      <c r="F6" s="15" t="s">
        <v>31</v>
      </c>
      <c r="G6" s="15">
        <v>4186762</v>
      </c>
      <c r="H6" s="15">
        <v>1674458</v>
      </c>
      <c r="I6" s="15" t="s">
        <v>31</v>
      </c>
      <c r="J6" s="15" t="s">
        <v>31</v>
      </c>
      <c r="K6" s="15">
        <v>912867</v>
      </c>
      <c r="L6" s="16">
        <v>6774087</v>
      </c>
    </row>
    <row r="7" spans="1:12" s="17" customFormat="1" ht="30" customHeight="1" x14ac:dyDescent="0.15">
      <c r="B7" s="12" t="s">
        <v>13</v>
      </c>
      <c r="C7" s="12"/>
      <c r="D7" s="14">
        <v>33130072</v>
      </c>
      <c r="E7" s="15">
        <v>40175057</v>
      </c>
      <c r="F7" s="15">
        <v>9577502</v>
      </c>
      <c r="G7" s="15">
        <v>31789155</v>
      </c>
      <c r="H7" s="15">
        <v>7659280</v>
      </c>
      <c r="I7" s="15">
        <v>6723110</v>
      </c>
      <c r="J7" s="15" t="s">
        <v>31</v>
      </c>
      <c r="K7" s="15">
        <v>546025</v>
      </c>
      <c r="L7" s="16">
        <v>129600201</v>
      </c>
    </row>
    <row r="8" spans="1:12" ht="30" customHeight="1" x14ac:dyDescent="0.15">
      <c r="B8" s="12" t="s">
        <v>14</v>
      </c>
      <c r="C8" s="12"/>
      <c r="D8" s="14">
        <v>193932734</v>
      </c>
      <c r="E8" s="15">
        <v>30668533</v>
      </c>
      <c r="F8" s="15">
        <v>4699045</v>
      </c>
      <c r="G8" s="15">
        <v>26385134</v>
      </c>
      <c r="H8" s="15">
        <v>19862072</v>
      </c>
      <c r="I8" s="15">
        <v>37692640</v>
      </c>
      <c r="J8" s="15" t="s">
        <v>31</v>
      </c>
      <c r="K8" s="15">
        <v>14340691</v>
      </c>
      <c r="L8" s="16">
        <v>327580849</v>
      </c>
    </row>
    <row r="9" spans="1:12" ht="30" customHeight="1" x14ac:dyDescent="0.15">
      <c r="B9" s="12" t="s">
        <v>15</v>
      </c>
      <c r="C9" s="12"/>
      <c r="D9" s="14">
        <v>10814473</v>
      </c>
      <c r="E9" s="15">
        <v>1470581</v>
      </c>
      <c r="F9" s="15">
        <v>701500</v>
      </c>
      <c r="G9" s="15">
        <v>2571108</v>
      </c>
      <c r="H9" s="15">
        <v>116776</v>
      </c>
      <c r="I9" s="15">
        <v>1822281</v>
      </c>
      <c r="J9" s="15" t="s">
        <v>31</v>
      </c>
      <c r="K9" s="15">
        <v>15794</v>
      </c>
      <c r="L9" s="16">
        <v>17512513</v>
      </c>
    </row>
    <row r="10" spans="1:12" s="17" customFormat="1" ht="30" customHeight="1" x14ac:dyDescent="0.15">
      <c r="B10" s="12" t="s">
        <v>16</v>
      </c>
      <c r="C10" s="12"/>
      <c r="D10" s="14">
        <v>12868709</v>
      </c>
      <c r="E10" s="15">
        <v>1764293</v>
      </c>
      <c r="F10" s="15">
        <v>706502</v>
      </c>
      <c r="G10" s="15">
        <v>23695436</v>
      </c>
      <c r="H10" s="15">
        <v>1972104</v>
      </c>
      <c r="I10" s="15">
        <v>52934172</v>
      </c>
      <c r="J10" s="15" t="s">
        <v>31</v>
      </c>
      <c r="K10" s="15">
        <v>2361765</v>
      </c>
      <c r="L10" s="16">
        <v>96302981</v>
      </c>
    </row>
    <row r="11" spans="1:12" s="17" customFormat="1" ht="30" customHeight="1" x14ac:dyDescent="0.15">
      <c r="B11" s="12" t="s">
        <v>17</v>
      </c>
      <c r="C11" s="12"/>
      <c r="D11" s="14">
        <v>106575303</v>
      </c>
      <c r="E11" s="15">
        <v>17645203</v>
      </c>
      <c r="F11" s="15">
        <v>23645687</v>
      </c>
      <c r="G11" s="15">
        <v>110016251</v>
      </c>
      <c r="H11" s="15">
        <v>31085789</v>
      </c>
      <c r="I11" s="15">
        <v>372514838</v>
      </c>
      <c r="J11" s="15">
        <v>119951345</v>
      </c>
      <c r="K11" s="15">
        <v>13235889</v>
      </c>
      <c r="L11" s="16">
        <v>794670305</v>
      </c>
    </row>
    <row r="12" spans="1:12" s="17" customFormat="1" ht="30" customHeight="1" x14ac:dyDescent="0.15">
      <c r="B12" s="12" t="s">
        <v>18</v>
      </c>
      <c r="C12" s="12"/>
      <c r="D12" s="14">
        <v>40180092</v>
      </c>
      <c r="E12" s="15">
        <v>8547491</v>
      </c>
      <c r="F12" s="15">
        <v>1680532</v>
      </c>
      <c r="G12" s="15">
        <v>48861228</v>
      </c>
      <c r="H12" s="15">
        <v>3328928</v>
      </c>
      <c r="I12" s="15">
        <v>229578329</v>
      </c>
      <c r="J12" s="15">
        <v>15613608889</v>
      </c>
      <c r="K12" s="15">
        <v>805188360</v>
      </c>
      <c r="L12" s="16">
        <v>16750973849</v>
      </c>
    </row>
    <row r="13" spans="1:12" s="19" customFormat="1" ht="30" customHeight="1" x14ac:dyDescent="0.15">
      <c r="B13" s="12" t="s">
        <v>19</v>
      </c>
      <c r="C13" s="12"/>
      <c r="D13" s="14">
        <v>309496395</v>
      </c>
      <c r="E13" s="15">
        <v>34242159</v>
      </c>
      <c r="F13" s="15">
        <v>6814137</v>
      </c>
      <c r="G13" s="15">
        <v>106175481</v>
      </c>
      <c r="H13" s="15">
        <v>22889905</v>
      </c>
      <c r="I13" s="15">
        <v>87417788</v>
      </c>
      <c r="J13" s="15">
        <v>68883972</v>
      </c>
      <c r="K13" s="15">
        <v>19258861</v>
      </c>
      <c r="L13" s="16">
        <v>655178698</v>
      </c>
    </row>
    <row r="14" spans="1:12" ht="30" customHeight="1" x14ac:dyDescent="0.15">
      <c r="B14" s="12" t="s">
        <v>20</v>
      </c>
      <c r="C14" s="12"/>
      <c r="D14" s="14">
        <v>69933637</v>
      </c>
      <c r="E14" s="15">
        <v>22260291</v>
      </c>
      <c r="F14" s="15">
        <v>10097399</v>
      </c>
      <c r="G14" s="15">
        <v>72342915</v>
      </c>
      <c r="H14" s="15">
        <v>4739367</v>
      </c>
      <c r="I14" s="15">
        <v>478616970</v>
      </c>
      <c r="J14" s="15" t="s">
        <v>31</v>
      </c>
      <c r="K14" s="15">
        <v>21380438</v>
      </c>
      <c r="L14" s="16">
        <v>679371017</v>
      </c>
    </row>
    <row r="15" spans="1:12" ht="30" customHeight="1" x14ac:dyDescent="0.15">
      <c r="B15" s="12" t="s">
        <v>21</v>
      </c>
      <c r="C15" s="12"/>
      <c r="D15" s="14">
        <v>548392724</v>
      </c>
      <c r="E15" s="15">
        <v>76730066</v>
      </c>
      <c r="F15" s="15">
        <v>14215787</v>
      </c>
      <c r="G15" s="15">
        <v>225107114</v>
      </c>
      <c r="H15" s="15">
        <v>16776441</v>
      </c>
      <c r="I15" s="15">
        <v>188280321</v>
      </c>
      <c r="J15" s="15">
        <v>20167172298</v>
      </c>
      <c r="K15" s="15">
        <v>588850179</v>
      </c>
      <c r="L15" s="16">
        <v>21825524930</v>
      </c>
    </row>
    <row r="16" spans="1:12" ht="30" customHeight="1" x14ac:dyDescent="0.15">
      <c r="B16" s="12" t="s">
        <v>22</v>
      </c>
      <c r="C16" s="12"/>
      <c r="D16" s="14">
        <v>18041967</v>
      </c>
      <c r="E16" s="15">
        <v>5642869</v>
      </c>
      <c r="F16" s="15">
        <v>6515454</v>
      </c>
      <c r="G16" s="15">
        <v>66134835</v>
      </c>
      <c r="H16" s="15">
        <v>13656380</v>
      </c>
      <c r="I16" s="15">
        <v>4881816890</v>
      </c>
      <c r="J16" s="15">
        <v>140100000</v>
      </c>
      <c r="K16" s="15">
        <v>141960886</v>
      </c>
      <c r="L16" s="16">
        <v>5273869281</v>
      </c>
    </row>
    <row r="17" spans="1:12" ht="30" customHeight="1" x14ac:dyDescent="0.15">
      <c r="B17" s="12" t="s">
        <v>23</v>
      </c>
      <c r="C17" s="12"/>
      <c r="D17" s="14">
        <v>159138600</v>
      </c>
      <c r="E17" s="15">
        <v>26529978</v>
      </c>
      <c r="F17" s="15">
        <v>2701377</v>
      </c>
      <c r="G17" s="15">
        <v>102171999</v>
      </c>
      <c r="H17" s="15">
        <v>10028040</v>
      </c>
      <c r="I17" s="15">
        <v>13158299061</v>
      </c>
      <c r="J17" s="15">
        <v>8507264288</v>
      </c>
      <c r="K17" s="15">
        <v>156123636</v>
      </c>
      <c r="L17" s="16">
        <v>22122256979</v>
      </c>
    </row>
    <row r="18" spans="1:12" ht="30" customHeight="1" x14ac:dyDescent="0.15">
      <c r="B18" s="12" t="s">
        <v>24</v>
      </c>
      <c r="C18" s="13"/>
      <c r="D18" s="14">
        <v>145677220</v>
      </c>
      <c r="E18" s="15">
        <v>22673193</v>
      </c>
      <c r="F18" s="15">
        <v>4673193</v>
      </c>
      <c r="G18" s="15">
        <v>38882182</v>
      </c>
      <c r="H18" s="15">
        <v>112377794</v>
      </c>
      <c r="I18" s="15">
        <v>1512013688</v>
      </c>
      <c r="J18" s="15">
        <v>522837847</v>
      </c>
      <c r="K18" s="15">
        <v>15450739</v>
      </c>
      <c r="L18" s="16">
        <v>2374585856</v>
      </c>
    </row>
    <row r="19" spans="1:12" ht="30" customHeight="1" x14ac:dyDescent="0.15">
      <c r="B19" s="12" t="s">
        <v>25</v>
      </c>
      <c r="C19" s="13"/>
      <c r="D19" s="14">
        <v>38529420</v>
      </c>
      <c r="E19" s="15">
        <v>7453590</v>
      </c>
      <c r="F19" s="15">
        <v>2719743</v>
      </c>
      <c r="G19" s="15">
        <v>13181623</v>
      </c>
      <c r="H19" s="15">
        <v>2097523</v>
      </c>
      <c r="I19" s="15">
        <v>357123249</v>
      </c>
      <c r="J19" s="15">
        <v>602005451</v>
      </c>
      <c r="K19" s="15">
        <v>2721395</v>
      </c>
      <c r="L19" s="16">
        <v>1025831994</v>
      </c>
    </row>
    <row r="20" spans="1:12" ht="30" customHeight="1" x14ac:dyDescent="0.15">
      <c r="B20" s="12" t="s">
        <v>26</v>
      </c>
      <c r="C20" s="13"/>
      <c r="D20" s="14">
        <v>264408704</v>
      </c>
      <c r="E20" s="15">
        <v>38639684</v>
      </c>
      <c r="F20" s="15">
        <v>9187945</v>
      </c>
      <c r="G20" s="15">
        <v>134212441</v>
      </c>
      <c r="H20" s="15">
        <v>297788785</v>
      </c>
      <c r="I20" s="15">
        <v>2067841150</v>
      </c>
      <c r="J20" s="15">
        <v>3046424944</v>
      </c>
      <c r="K20" s="15">
        <v>123411735</v>
      </c>
      <c r="L20" s="16">
        <v>5981915388</v>
      </c>
    </row>
    <row r="21" spans="1:12" ht="30" customHeight="1" x14ac:dyDescent="0.15">
      <c r="B21" s="12" t="s">
        <v>27</v>
      </c>
      <c r="C21" s="13"/>
      <c r="D21" s="14">
        <v>9039046</v>
      </c>
      <c r="E21" s="15">
        <v>1513684</v>
      </c>
      <c r="F21" s="15">
        <v>603469</v>
      </c>
      <c r="G21" s="15">
        <v>21519432</v>
      </c>
      <c r="H21" s="15">
        <v>10440492</v>
      </c>
      <c r="I21" s="15">
        <v>136419842</v>
      </c>
      <c r="J21" s="15">
        <v>36096568</v>
      </c>
      <c r="K21" s="15">
        <v>4108778</v>
      </c>
      <c r="L21" s="16">
        <v>219741311</v>
      </c>
    </row>
    <row r="22" spans="1:12" ht="30" customHeight="1" x14ac:dyDescent="0.15">
      <c r="B22" s="12" t="s">
        <v>28</v>
      </c>
      <c r="C22" s="13"/>
      <c r="D22" s="14">
        <v>1537695246</v>
      </c>
      <c r="E22" s="15">
        <v>306617449</v>
      </c>
      <c r="F22" s="15">
        <v>12595402</v>
      </c>
      <c r="G22" s="15">
        <v>1935187032</v>
      </c>
      <c r="H22" s="15">
        <v>474758848</v>
      </c>
      <c r="I22" s="15">
        <v>410958892</v>
      </c>
      <c r="J22" s="15" t="s">
        <v>31</v>
      </c>
      <c r="K22" s="15">
        <v>101836805</v>
      </c>
      <c r="L22" s="16">
        <v>4779649674</v>
      </c>
    </row>
    <row r="23" spans="1:12" ht="30" customHeight="1" x14ac:dyDescent="0.15">
      <c r="B23" s="20" t="s">
        <v>29</v>
      </c>
      <c r="C23" s="13"/>
      <c r="D23" s="21">
        <v>3497854342</v>
      </c>
      <c r="E23" s="16">
        <v>642574121</v>
      </c>
      <c r="F23" s="16">
        <v>111134674</v>
      </c>
      <c r="G23" s="16">
        <v>2962420128</v>
      </c>
      <c r="H23" s="16">
        <v>1031252982</v>
      </c>
      <c r="I23" s="16">
        <v>23980053221</v>
      </c>
      <c r="J23" s="16">
        <v>48824345602</v>
      </c>
      <c r="K23" s="16">
        <v>2011704843</v>
      </c>
      <c r="L23" s="16">
        <v>83061339913</v>
      </c>
    </row>
    <row r="24" spans="1:12" s="19" customFormat="1" ht="6" customHeight="1" x14ac:dyDescent="0.15">
      <c r="B24" s="22"/>
      <c r="C24" s="23"/>
      <c r="D24" s="15"/>
      <c r="E24" s="15"/>
      <c r="F24" s="15"/>
      <c r="G24" s="15"/>
      <c r="H24" s="15"/>
      <c r="I24" s="15"/>
      <c r="J24" s="15"/>
      <c r="K24" s="15"/>
      <c r="L24" s="15"/>
    </row>
    <row r="25" spans="1:12" ht="12" customHeight="1" x14ac:dyDescent="0.15">
      <c r="A25" s="24"/>
      <c r="B25" s="25" t="s">
        <v>30</v>
      </c>
      <c r="C25" s="25"/>
      <c r="D25" s="26"/>
      <c r="E25" s="26"/>
      <c r="F25" s="26"/>
      <c r="G25" s="26"/>
      <c r="H25" s="26"/>
      <c r="I25" s="26"/>
      <c r="J25" s="24"/>
      <c r="K25" s="24"/>
      <c r="L25" s="24"/>
    </row>
    <row r="26" spans="1:12" ht="10.050000000000001" customHeight="1" x14ac:dyDescent="0.15">
      <c r="B26" s="27" t="s">
        <v>42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0.5" customHeight="1" x14ac:dyDescent="0.15">
      <c r="B27" s="27" t="s">
        <v>48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2" ht="10.5" customHeight="1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2" ht="10.5" customHeight="1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10.5" customHeight="1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ht="10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2" ht="10.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0.5" customHeight="1" x14ac:dyDescent="0.1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0.5" customHeight="1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2:12" ht="10.5" customHeight="1" x14ac:dyDescent="0.15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</sheetData>
  <mergeCells count="10">
    <mergeCell ref="A1:L1"/>
    <mergeCell ref="A3:C4"/>
    <mergeCell ref="D3:E3"/>
    <mergeCell ref="F3:F4"/>
    <mergeCell ref="G3:G4"/>
    <mergeCell ref="H3:H4"/>
    <mergeCell ref="I3:I4"/>
    <mergeCell ref="J3:J4"/>
    <mergeCell ref="K3:K4"/>
    <mergeCell ref="L3:L4"/>
  </mergeCells>
  <phoneticPr fontId="7"/>
  <pageMargins left="0.78740157480314965" right="0.39370078740157483" top="0.6692913385826772" bottom="0.23622047244094491" header="0.62992125984251968" footer="0.39370078740157483"/>
  <pageSetup paperSize="9" scale="83" firstPageNumber="336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view="pageBreakPreview" zoomScaleNormal="100" zoomScaleSheetLayoutView="100" workbookViewId="0">
      <pane xSplit="3" ySplit="5" topLeftCell="D18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.42578125" defaultRowHeight="10.5" customHeight="1" x14ac:dyDescent="0.15"/>
  <cols>
    <col min="1" max="1" width="1" style="18" customWidth="1"/>
    <col min="2" max="2" width="18.42578125" style="18" customWidth="1"/>
    <col min="3" max="3" width="1" style="18" customWidth="1"/>
    <col min="4" max="7" width="19.42578125" style="18" customWidth="1"/>
    <col min="8" max="12" width="19.5703125" style="18" customWidth="1"/>
    <col min="13" max="13" width="15" style="18" customWidth="1"/>
    <col min="14" max="16384" width="9.42578125" style="18"/>
  </cols>
  <sheetData>
    <row r="1" spans="1:13" s="1" customFormat="1" ht="14.55" customHeight="1" x14ac:dyDescent="0.15">
      <c r="A1" s="135" t="s">
        <v>38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1" customFormat="1" ht="14.55" customHeight="1" x14ac:dyDescent="0.15">
      <c r="B2" s="2"/>
      <c r="C2" s="2"/>
      <c r="D2" s="3"/>
      <c r="E2" s="3"/>
      <c r="F2" s="3"/>
      <c r="G2" s="3"/>
      <c r="H2" s="3"/>
      <c r="I2" s="3"/>
      <c r="J2" s="3"/>
      <c r="K2" s="3"/>
      <c r="L2" s="4" t="s">
        <v>0</v>
      </c>
    </row>
    <row r="3" spans="1:13" s="1" customFormat="1" ht="18" customHeight="1" x14ac:dyDescent="0.15">
      <c r="A3" s="136" t="s">
        <v>1</v>
      </c>
      <c r="B3" s="136"/>
      <c r="C3" s="137"/>
      <c r="D3" s="140" t="s">
        <v>2</v>
      </c>
      <c r="E3" s="141"/>
      <c r="F3" s="142" t="s">
        <v>3</v>
      </c>
      <c r="G3" s="142" t="s">
        <v>4</v>
      </c>
      <c r="H3" s="142" t="s">
        <v>5</v>
      </c>
      <c r="I3" s="142" t="s">
        <v>6</v>
      </c>
      <c r="J3" s="142" t="s">
        <v>7</v>
      </c>
      <c r="K3" s="142" t="s">
        <v>8</v>
      </c>
      <c r="L3" s="144" t="s">
        <v>9</v>
      </c>
    </row>
    <row r="4" spans="1:13" s="3" customFormat="1" ht="18" customHeight="1" x14ac:dyDescent="0.15">
      <c r="A4" s="138"/>
      <c r="B4" s="138"/>
      <c r="C4" s="139"/>
      <c r="D4" s="5" t="s">
        <v>10</v>
      </c>
      <c r="E4" s="6" t="s">
        <v>11</v>
      </c>
      <c r="F4" s="143"/>
      <c r="G4" s="143"/>
      <c r="H4" s="143"/>
      <c r="I4" s="143"/>
      <c r="J4" s="143"/>
      <c r="K4" s="143"/>
      <c r="L4" s="145"/>
    </row>
    <row r="5" spans="1:13" s="2" customFormat="1" ht="6" customHeight="1" x14ac:dyDescent="0.15">
      <c r="B5" s="7"/>
      <c r="C5" s="8"/>
      <c r="D5" s="9"/>
      <c r="E5" s="10"/>
      <c r="F5" s="10"/>
      <c r="G5" s="10"/>
      <c r="H5" s="10"/>
      <c r="I5" s="10"/>
      <c r="J5" s="10"/>
      <c r="K5" s="10"/>
      <c r="L5" s="10"/>
    </row>
    <row r="6" spans="1:13" s="11" customFormat="1" ht="30" customHeight="1" x14ac:dyDescent="0.15">
      <c r="B6" s="12" t="s">
        <v>12</v>
      </c>
      <c r="C6" s="13"/>
      <c r="D6" s="14" t="s">
        <v>31</v>
      </c>
      <c r="E6" s="15" t="s">
        <v>31</v>
      </c>
      <c r="F6" s="15" t="s">
        <v>31</v>
      </c>
      <c r="G6" s="15">
        <v>4129206</v>
      </c>
      <c r="H6" s="15">
        <v>1662281</v>
      </c>
      <c r="I6" s="15" t="s">
        <v>31</v>
      </c>
      <c r="J6" s="15" t="s">
        <v>31</v>
      </c>
      <c r="K6" s="15">
        <v>913015</v>
      </c>
      <c r="L6" s="16">
        <v>6704502</v>
      </c>
      <c r="M6" s="29"/>
    </row>
    <row r="7" spans="1:13" s="17" customFormat="1" ht="30" customHeight="1" x14ac:dyDescent="0.15">
      <c r="B7" s="12" t="s">
        <v>13</v>
      </c>
      <c r="C7" s="12"/>
      <c r="D7" s="14">
        <v>32864820</v>
      </c>
      <c r="E7" s="15">
        <v>42180202</v>
      </c>
      <c r="F7" s="15">
        <v>9696931</v>
      </c>
      <c r="G7" s="15">
        <v>31516915</v>
      </c>
      <c r="H7" s="15">
        <v>7289626</v>
      </c>
      <c r="I7" s="15">
        <v>7086792</v>
      </c>
      <c r="J7" s="15" t="s">
        <v>36</v>
      </c>
      <c r="K7" s="15">
        <v>533999</v>
      </c>
      <c r="L7" s="16">
        <v>131169285</v>
      </c>
      <c r="M7" s="29"/>
    </row>
    <row r="8" spans="1:13" ht="30" customHeight="1" x14ac:dyDescent="0.15">
      <c r="B8" s="12" t="s">
        <v>14</v>
      </c>
      <c r="C8" s="12"/>
      <c r="D8" s="14">
        <v>194898075</v>
      </c>
      <c r="E8" s="15">
        <v>28331762</v>
      </c>
      <c r="F8" s="15">
        <v>6730426</v>
      </c>
      <c r="G8" s="15">
        <v>25734645</v>
      </c>
      <c r="H8" s="15">
        <v>13955809</v>
      </c>
      <c r="I8" s="15">
        <v>40360024</v>
      </c>
      <c r="J8" s="15" t="s">
        <v>36</v>
      </c>
      <c r="K8" s="15">
        <v>14721966</v>
      </c>
      <c r="L8" s="16">
        <v>324732707</v>
      </c>
      <c r="M8" s="29"/>
    </row>
    <row r="9" spans="1:13" ht="30" customHeight="1" x14ac:dyDescent="0.15">
      <c r="B9" s="12" t="s">
        <v>15</v>
      </c>
      <c r="C9" s="12"/>
      <c r="D9" s="14">
        <v>10767471</v>
      </c>
      <c r="E9" s="15">
        <v>1264191</v>
      </c>
      <c r="F9" s="15">
        <v>684835</v>
      </c>
      <c r="G9" s="15">
        <v>2565183</v>
      </c>
      <c r="H9" s="15">
        <v>135424</v>
      </c>
      <c r="I9" s="15">
        <v>1968290</v>
      </c>
      <c r="J9" s="15" t="s">
        <v>36</v>
      </c>
      <c r="K9" s="15">
        <v>16049</v>
      </c>
      <c r="L9" s="16">
        <v>17401443</v>
      </c>
      <c r="M9" s="29"/>
    </row>
    <row r="10" spans="1:13" s="17" customFormat="1" ht="30" customHeight="1" x14ac:dyDescent="0.15">
      <c r="B10" s="12" t="s">
        <v>16</v>
      </c>
      <c r="C10" s="12"/>
      <c r="D10" s="14">
        <v>13114684</v>
      </c>
      <c r="E10" s="15">
        <v>1808432</v>
      </c>
      <c r="F10" s="15">
        <v>744572</v>
      </c>
      <c r="G10" s="15">
        <v>19234673</v>
      </c>
      <c r="H10" s="15">
        <v>2078186</v>
      </c>
      <c r="I10" s="15">
        <v>57825931</v>
      </c>
      <c r="J10" s="15" t="s">
        <v>36</v>
      </c>
      <c r="K10" s="15">
        <v>2467780</v>
      </c>
      <c r="L10" s="16">
        <v>97274258</v>
      </c>
      <c r="M10" s="29"/>
    </row>
    <row r="11" spans="1:13" s="17" customFormat="1" ht="30" customHeight="1" x14ac:dyDescent="0.15">
      <c r="B11" s="12" t="s">
        <v>17</v>
      </c>
      <c r="C11" s="12"/>
      <c r="D11" s="14">
        <v>109479558</v>
      </c>
      <c r="E11" s="15">
        <v>19310546</v>
      </c>
      <c r="F11" s="15">
        <v>18073081</v>
      </c>
      <c r="G11" s="15">
        <v>113442022</v>
      </c>
      <c r="H11" s="15">
        <v>33252079</v>
      </c>
      <c r="I11" s="15">
        <v>364156579</v>
      </c>
      <c r="J11" s="15">
        <v>110617152</v>
      </c>
      <c r="K11" s="15">
        <v>15564044</v>
      </c>
      <c r="L11" s="16">
        <v>783895061</v>
      </c>
      <c r="M11" s="29"/>
    </row>
    <row r="12" spans="1:13" s="17" customFormat="1" ht="30" customHeight="1" x14ac:dyDescent="0.15">
      <c r="B12" s="12" t="s">
        <v>18</v>
      </c>
      <c r="C12" s="12"/>
      <c r="D12" s="14">
        <v>40468052</v>
      </c>
      <c r="E12" s="15">
        <v>14920364</v>
      </c>
      <c r="F12" s="15">
        <v>1692829</v>
      </c>
      <c r="G12" s="15">
        <v>54171620</v>
      </c>
      <c r="H12" s="15">
        <v>2649725</v>
      </c>
      <c r="I12" s="15">
        <v>303359121</v>
      </c>
      <c r="J12" s="15">
        <v>16573294000</v>
      </c>
      <c r="K12" s="15">
        <v>745378778</v>
      </c>
      <c r="L12" s="16">
        <v>17735934489</v>
      </c>
      <c r="M12" s="29"/>
    </row>
    <row r="13" spans="1:13" s="19" customFormat="1" ht="30" customHeight="1" x14ac:dyDescent="0.15">
      <c r="B13" s="12" t="s">
        <v>19</v>
      </c>
      <c r="C13" s="12"/>
      <c r="D13" s="14">
        <v>312173846</v>
      </c>
      <c r="E13" s="15">
        <v>34610141</v>
      </c>
      <c r="F13" s="15">
        <v>6745584</v>
      </c>
      <c r="G13" s="15">
        <v>107092330</v>
      </c>
      <c r="H13" s="15">
        <v>26301633</v>
      </c>
      <c r="I13" s="15">
        <v>98192979</v>
      </c>
      <c r="J13" s="15">
        <v>68444544</v>
      </c>
      <c r="K13" s="15">
        <v>18586196</v>
      </c>
      <c r="L13" s="16">
        <v>672147253</v>
      </c>
      <c r="M13" s="29"/>
    </row>
    <row r="14" spans="1:13" ht="30" customHeight="1" x14ac:dyDescent="0.15">
      <c r="B14" s="12" t="s">
        <v>20</v>
      </c>
      <c r="C14" s="12"/>
      <c r="D14" s="14">
        <v>70244023</v>
      </c>
      <c r="E14" s="15">
        <v>22048518</v>
      </c>
      <c r="F14" s="15">
        <v>10061407</v>
      </c>
      <c r="G14" s="15">
        <v>60643652</v>
      </c>
      <c r="H14" s="15">
        <v>4897281</v>
      </c>
      <c r="I14" s="15">
        <v>481804551</v>
      </c>
      <c r="J14" s="15" t="s">
        <v>36</v>
      </c>
      <c r="K14" s="15">
        <v>20267065</v>
      </c>
      <c r="L14" s="16">
        <v>669966497</v>
      </c>
      <c r="M14" s="29"/>
    </row>
    <row r="15" spans="1:13" ht="30" customHeight="1" x14ac:dyDescent="0.15">
      <c r="B15" s="12" t="s">
        <v>21</v>
      </c>
      <c r="C15" s="12"/>
      <c r="D15" s="14">
        <v>547460607</v>
      </c>
      <c r="E15" s="15">
        <v>72281358</v>
      </c>
      <c r="F15" s="15">
        <v>13807441</v>
      </c>
      <c r="G15" s="15">
        <v>213313206</v>
      </c>
      <c r="H15" s="15">
        <v>15291255</v>
      </c>
      <c r="I15" s="15">
        <v>209389465</v>
      </c>
      <c r="J15" s="15">
        <v>20247673125</v>
      </c>
      <c r="K15" s="15">
        <v>1589107106</v>
      </c>
      <c r="L15" s="16">
        <v>22908323563</v>
      </c>
      <c r="M15" s="29"/>
    </row>
    <row r="16" spans="1:13" ht="30" customHeight="1" x14ac:dyDescent="0.15">
      <c r="B16" s="12" t="s">
        <v>22</v>
      </c>
      <c r="C16" s="12"/>
      <c r="D16" s="14">
        <v>18391944</v>
      </c>
      <c r="E16" s="15">
        <v>5579124</v>
      </c>
      <c r="F16" s="15">
        <v>6331400</v>
      </c>
      <c r="G16" s="15">
        <v>66385815</v>
      </c>
      <c r="H16" s="15">
        <v>15653550</v>
      </c>
      <c r="I16" s="15">
        <v>4884924454</v>
      </c>
      <c r="J16" s="15">
        <v>144500000</v>
      </c>
      <c r="K16" s="15">
        <v>139886124</v>
      </c>
      <c r="L16" s="16">
        <v>5281652411</v>
      </c>
      <c r="M16" s="29"/>
    </row>
    <row r="17" spans="1:13" ht="30" customHeight="1" x14ac:dyDescent="0.15">
      <c r="B17" s="12" t="s">
        <v>23</v>
      </c>
      <c r="C17" s="12"/>
      <c r="D17" s="14">
        <v>161134193</v>
      </c>
      <c r="E17" s="15">
        <v>24270849</v>
      </c>
      <c r="F17" s="15">
        <v>2773078</v>
      </c>
      <c r="G17" s="15">
        <v>113069699</v>
      </c>
      <c r="H17" s="15">
        <v>10406384</v>
      </c>
      <c r="I17" s="15">
        <v>14160598893</v>
      </c>
      <c r="J17" s="15">
        <v>10527801503</v>
      </c>
      <c r="K17" s="15">
        <v>156791125</v>
      </c>
      <c r="L17" s="16">
        <v>25156845724</v>
      </c>
      <c r="M17" s="29"/>
    </row>
    <row r="18" spans="1:13" ht="30" customHeight="1" x14ac:dyDescent="0.15">
      <c r="B18" s="12" t="s">
        <v>24</v>
      </c>
      <c r="C18" s="13"/>
      <c r="D18" s="14">
        <v>139662774</v>
      </c>
      <c r="E18" s="15">
        <v>21019124</v>
      </c>
      <c r="F18" s="15">
        <v>5140484</v>
      </c>
      <c r="G18" s="15">
        <v>41857365</v>
      </c>
      <c r="H18" s="15">
        <v>105249988</v>
      </c>
      <c r="I18" s="15">
        <v>1488806661</v>
      </c>
      <c r="J18" s="15">
        <v>485209524</v>
      </c>
      <c r="K18" s="15">
        <v>16122168</v>
      </c>
      <c r="L18" s="16">
        <v>2303068088</v>
      </c>
      <c r="M18" s="29"/>
    </row>
    <row r="19" spans="1:13" ht="30" customHeight="1" x14ac:dyDescent="0.15">
      <c r="B19" s="12" t="s">
        <v>25</v>
      </c>
      <c r="C19" s="13"/>
      <c r="D19" s="14">
        <v>40877686</v>
      </c>
      <c r="E19" s="15">
        <v>7494487</v>
      </c>
      <c r="F19" s="15">
        <v>2818097</v>
      </c>
      <c r="G19" s="15">
        <v>13802814</v>
      </c>
      <c r="H19" s="15">
        <v>2157006</v>
      </c>
      <c r="I19" s="15">
        <v>353957110</v>
      </c>
      <c r="J19" s="15">
        <v>590618846</v>
      </c>
      <c r="K19" s="15">
        <v>4608515</v>
      </c>
      <c r="L19" s="16">
        <v>1016334561</v>
      </c>
      <c r="M19" s="29"/>
    </row>
    <row r="20" spans="1:13" ht="30" customHeight="1" x14ac:dyDescent="0.15">
      <c r="B20" s="12" t="s">
        <v>26</v>
      </c>
      <c r="C20" s="13"/>
      <c r="D20" s="14">
        <v>263466425</v>
      </c>
      <c r="E20" s="15">
        <v>41393654</v>
      </c>
      <c r="F20" s="15">
        <v>9561869</v>
      </c>
      <c r="G20" s="15">
        <v>151136535</v>
      </c>
      <c r="H20" s="15">
        <v>262786430</v>
      </c>
      <c r="I20" s="15">
        <v>2905416830</v>
      </c>
      <c r="J20" s="15">
        <v>2672310676</v>
      </c>
      <c r="K20" s="15">
        <v>146057733</v>
      </c>
      <c r="L20" s="16">
        <v>6452130152</v>
      </c>
      <c r="M20" s="29"/>
    </row>
    <row r="21" spans="1:13" ht="30" customHeight="1" x14ac:dyDescent="0.15">
      <c r="B21" s="12" t="s">
        <v>27</v>
      </c>
      <c r="C21" s="13"/>
      <c r="D21" s="14">
        <v>9164146</v>
      </c>
      <c r="E21" s="15">
        <v>1472376</v>
      </c>
      <c r="F21" s="15">
        <v>649812</v>
      </c>
      <c r="G21" s="15">
        <v>21505250</v>
      </c>
      <c r="H21" s="15">
        <v>10086531</v>
      </c>
      <c r="I21" s="15">
        <v>131654903</v>
      </c>
      <c r="J21" s="15">
        <v>36562599</v>
      </c>
      <c r="K21" s="15">
        <v>5190686</v>
      </c>
      <c r="L21" s="16">
        <v>216286303</v>
      </c>
      <c r="M21" s="29"/>
    </row>
    <row r="22" spans="1:13" ht="30" customHeight="1" x14ac:dyDescent="0.15">
      <c r="B22" s="12" t="s">
        <v>28</v>
      </c>
      <c r="C22" s="13"/>
      <c r="D22" s="14">
        <v>1526228300</v>
      </c>
      <c r="E22" s="15">
        <v>279793207</v>
      </c>
      <c r="F22" s="15">
        <v>12394201</v>
      </c>
      <c r="G22" s="15">
        <v>1914536016</v>
      </c>
      <c r="H22" s="15">
        <v>470916850</v>
      </c>
      <c r="I22" s="15">
        <v>474828228</v>
      </c>
      <c r="J22" s="15" t="s">
        <v>36</v>
      </c>
      <c r="K22" s="15">
        <v>95438222</v>
      </c>
      <c r="L22" s="16">
        <v>4774135024</v>
      </c>
      <c r="M22" s="29"/>
    </row>
    <row r="23" spans="1:13" ht="30" customHeight="1" x14ac:dyDescent="0.15">
      <c r="B23" s="20" t="s">
        <v>29</v>
      </c>
      <c r="C23" s="13"/>
      <c r="D23" s="21">
        <v>3490396604</v>
      </c>
      <c r="E23" s="16">
        <v>617778335</v>
      </c>
      <c r="F23" s="16">
        <v>107906047</v>
      </c>
      <c r="G23" s="16">
        <v>2954136946</v>
      </c>
      <c r="H23" s="16">
        <v>984770038</v>
      </c>
      <c r="I23" s="16">
        <v>25964330811</v>
      </c>
      <c r="J23" s="16">
        <v>51457031969</v>
      </c>
      <c r="K23" s="16">
        <v>2971650571</v>
      </c>
      <c r="L23" s="16">
        <v>88548001321</v>
      </c>
      <c r="M23" s="29"/>
    </row>
    <row r="24" spans="1:13" s="19" customFormat="1" ht="6" customHeight="1" x14ac:dyDescent="0.15">
      <c r="B24" s="22"/>
      <c r="C24" s="23"/>
      <c r="D24" s="15"/>
      <c r="E24" s="15"/>
      <c r="F24" s="15"/>
      <c r="G24" s="15"/>
      <c r="H24" s="15"/>
      <c r="I24" s="15"/>
      <c r="J24" s="15"/>
      <c r="K24" s="15"/>
      <c r="L24" s="15"/>
    </row>
    <row r="25" spans="1:13" ht="12" customHeight="1" x14ac:dyDescent="0.15">
      <c r="A25" s="24"/>
      <c r="B25" s="25" t="s">
        <v>30</v>
      </c>
      <c r="C25" s="25"/>
      <c r="D25" s="26"/>
      <c r="E25" s="26"/>
      <c r="F25" s="26"/>
      <c r="G25" s="26"/>
      <c r="H25" s="26"/>
      <c r="I25" s="26"/>
      <c r="J25" s="24"/>
      <c r="K25" s="24"/>
      <c r="L25" s="24"/>
    </row>
    <row r="26" spans="1:13" ht="10.050000000000001" customHeight="1" x14ac:dyDescent="0.15">
      <c r="B26" s="27" t="s">
        <v>42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3" ht="10.5" customHeight="1" x14ac:dyDescent="0.15">
      <c r="B27" s="27" t="s">
        <v>47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3" ht="10.5" customHeight="1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3" ht="10.5" customHeight="1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3" ht="10.5" customHeight="1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3" ht="10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3" ht="10.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0.5" customHeight="1" x14ac:dyDescent="0.1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0.5" customHeight="1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</sheetData>
  <mergeCells count="10">
    <mergeCell ref="A1:L1"/>
    <mergeCell ref="A3:C4"/>
    <mergeCell ref="D3:E3"/>
    <mergeCell ref="F3:F4"/>
    <mergeCell ref="G3:G4"/>
    <mergeCell ref="H3:H4"/>
    <mergeCell ref="I3:I4"/>
    <mergeCell ref="J3:J4"/>
    <mergeCell ref="K3:K4"/>
    <mergeCell ref="L3:L4"/>
  </mergeCells>
  <phoneticPr fontId="7"/>
  <pageMargins left="0.78740157480314965" right="0.39370078740157483" top="0.6692913385826772" bottom="0.23622047244094491" header="0.62992125984251968" footer="0.39370078740157483"/>
  <pageSetup paperSize="9" scale="83" firstPageNumber="336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4"/>
  <sheetViews>
    <sheetView view="pageBreakPreview" zoomScaleNormal="100" zoomScaleSheetLayoutView="100" workbookViewId="0">
      <pane xSplit="3" ySplit="5" topLeftCell="D15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.42578125" defaultRowHeight="10.5" customHeight="1" x14ac:dyDescent="0.15"/>
  <cols>
    <col min="1" max="1" width="1" style="18" customWidth="1"/>
    <col min="2" max="2" width="18.42578125" style="18" customWidth="1"/>
    <col min="3" max="3" width="1" style="18" customWidth="1"/>
    <col min="4" max="7" width="19.42578125" style="18" customWidth="1"/>
    <col min="8" max="12" width="19.5703125" style="18" customWidth="1"/>
    <col min="13" max="13" width="15" style="18" customWidth="1"/>
    <col min="14" max="16384" width="9.42578125" style="18"/>
  </cols>
  <sheetData>
    <row r="1" spans="1:13" s="1" customFormat="1" ht="14.55" customHeight="1" x14ac:dyDescent="0.15">
      <c r="A1" s="135" t="s">
        <v>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1" customFormat="1" ht="14.55" customHeight="1" x14ac:dyDescent="0.15">
      <c r="B2" s="2"/>
      <c r="C2" s="2"/>
      <c r="D2" s="3"/>
      <c r="E2" s="3"/>
      <c r="F2" s="3"/>
      <c r="G2" s="3"/>
      <c r="H2" s="3"/>
      <c r="I2" s="3"/>
      <c r="J2" s="3"/>
      <c r="K2" s="3"/>
      <c r="L2" s="4" t="s">
        <v>0</v>
      </c>
    </row>
    <row r="3" spans="1:13" s="1" customFormat="1" ht="18" customHeight="1" x14ac:dyDescent="0.15">
      <c r="A3" s="136" t="s">
        <v>1</v>
      </c>
      <c r="B3" s="136"/>
      <c r="C3" s="137"/>
      <c r="D3" s="140" t="s">
        <v>2</v>
      </c>
      <c r="E3" s="141"/>
      <c r="F3" s="142" t="s">
        <v>3</v>
      </c>
      <c r="G3" s="142" t="s">
        <v>4</v>
      </c>
      <c r="H3" s="142" t="s">
        <v>5</v>
      </c>
      <c r="I3" s="142" t="s">
        <v>6</v>
      </c>
      <c r="J3" s="142" t="s">
        <v>7</v>
      </c>
      <c r="K3" s="142" t="s">
        <v>8</v>
      </c>
      <c r="L3" s="144" t="s">
        <v>9</v>
      </c>
    </row>
    <row r="4" spans="1:13" s="3" customFormat="1" ht="18" customHeight="1" x14ac:dyDescent="0.15">
      <c r="A4" s="138"/>
      <c r="B4" s="138"/>
      <c r="C4" s="139"/>
      <c r="D4" s="5" t="s">
        <v>10</v>
      </c>
      <c r="E4" s="6" t="s">
        <v>11</v>
      </c>
      <c r="F4" s="143"/>
      <c r="G4" s="143"/>
      <c r="H4" s="143"/>
      <c r="I4" s="143"/>
      <c r="J4" s="143"/>
      <c r="K4" s="143"/>
      <c r="L4" s="145"/>
    </row>
    <row r="5" spans="1:13" s="2" customFormat="1" ht="6" customHeight="1" x14ac:dyDescent="0.15">
      <c r="B5" s="7"/>
      <c r="C5" s="8"/>
      <c r="D5" s="9"/>
      <c r="E5" s="10"/>
      <c r="F5" s="10"/>
      <c r="G5" s="10"/>
      <c r="H5" s="10"/>
      <c r="I5" s="10"/>
      <c r="J5" s="10"/>
      <c r="K5" s="10"/>
      <c r="L5" s="10"/>
    </row>
    <row r="6" spans="1:13" s="11" customFormat="1" ht="30" customHeight="1" x14ac:dyDescent="0.15">
      <c r="B6" s="12" t="s">
        <v>12</v>
      </c>
      <c r="C6" s="13"/>
      <c r="D6" s="14" t="s">
        <v>33</v>
      </c>
      <c r="E6" s="15" t="s">
        <v>33</v>
      </c>
      <c r="F6" s="15" t="s">
        <v>33</v>
      </c>
      <c r="G6" s="15">
        <v>3933998</v>
      </c>
      <c r="H6" s="15">
        <v>1625782</v>
      </c>
      <c r="I6" s="15" t="s">
        <v>33</v>
      </c>
      <c r="J6" s="15" t="s">
        <v>33</v>
      </c>
      <c r="K6" s="15">
        <v>915293</v>
      </c>
      <c r="L6" s="16">
        <v>6475073</v>
      </c>
      <c r="M6" s="29"/>
    </row>
    <row r="7" spans="1:13" s="17" customFormat="1" ht="30" customHeight="1" x14ac:dyDescent="0.15">
      <c r="B7" s="12" t="s">
        <v>13</v>
      </c>
      <c r="C7" s="12"/>
      <c r="D7" s="14">
        <v>32059448</v>
      </c>
      <c r="E7" s="15">
        <v>41100785</v>
      </c>
      <c r="F7" s="15">
        <v>9581986</v>
      </c>
      <c r="G7" s="15">
        <v>36835178</v>
      </c>
      <c r="H7" s="15">
        <v>21350822</v>
      </c>
      <c r="I7" s="15">
        <v>7541695</v>
      </c>
      <c r="J7" s="15" t="s">
        <v>33</v>
      </c>
      <c r="K7" s="15">
        <v>536925</v>
      </c>
      <c r="L7" s="16">
        <v>149006839</v>
      </c>
      <c r="M7" s="29"/>
    </row>
    <row r="8" spans="1:13" ht="30" customHeight="1" x14ac:dyDescent="0.15">
      <c r="B8" s="12" t="s">
        <v>14</v>
      </c>
      <c r="C8" s="12"/>
      <c r="D8" s="14">
        <v>191937150</v>
      </c>
      <c r="E8" s="15">
        <v>29020241</v>
      </c>
      <c r="F8" s="15">
        <v>7373456</v>
      </c>
      <c r="G8" s="15">
        <v>24174324</v>
      </c>
      <c r="H8" s="15">
        <v>13919630</v>
      </c>
      <c r="I8" s="15">
        <v>43593167</v>
      </c>
      <c r="J8" s="15" t="s">
        <v>33</v>
      </c>
      <c r="K8" s="15">
        <v>13160528</v>
      </c>
      <c r="L8" s="16">
        <v>323178496</v>
      </c>
      <c r="M8" s="29"/>
    </row>
    <row r="9" spans="1:13" ht="30" customHeight="1" x14ac:dyDescent="0.15">
      <c r="B9" s="12" t="s">
        <v>15</v>
      </c>
      <c r="C9" s="12"/>
      <c r="D9" s="14">
        <v>10674036</v>
      </c>
      <c r="E9" s="15">
        <v>1890376</v>
      </c>
      <c r="F9" s="15">
        <v>660218</v>
      </c>
      <c r="G9" s="15">
        <v>2387350</v>
      </c>
      <c r="H9" s="15">
        <v>67127</v>
      </c>
      <c r="I9" s="15">
        <v>2124161</v>
      </c>
      <c r="J9" s="15" t="s">
        <v>33</v>
      </c>
      <c r="K9" s="15">
        <v>15919</v>
      </c>
      <c r="L9" s="16">
        <v>17819187</v>
      </c>
      <c r="M9" s="29"/>
    </row>
    <row r="10" spans="1:13" s="17" customFormat="1" ht="30" customHeight="1" x14ac:dyDescent="0.15">
      <c r="B10" s="12" t="s">
        <v>16</v>
      </c>
      <c r="C10" s="12"/>
      <c r="D10" s="14">
        <v>14417986</v>
      </c>
      <c r="E10" s="15">
        <v>1872968</v>
      </c>
      <c r="F10" s="15">
        <v>896929</v>
      </c>
      <c r="G10" s="15">
        <v>19976248</v>
      </c>
      <c r="H10" s="15">
        <v>6292363</v>
      </c>
      <c r="I10" s="15">
        <v>58117227</v>
      </c>
      <c r="J10" s="15" t="s">
        <v>33</v>
      </c>
      <c r="K10" s="15">
        <v>2495914</v>
      </c>
      <c r="L10" s="16">
        <v>104069635</v>
      </c>
      <c r="M10" s="29"/>
    </row>
    <row r="11" spans="1:13" s="17" customFormat="1" ht="30" customHeight="1" x14ac:dyDescent="0.15">
      <c r="B11" s="12" t="s">
        <v>17</v>
      </c>
      <c r="C11" s="12"/>
      <c r="D11" s="14">
        <v>109839208</v>
      </c>
      <c r="E11" s="15">
        <v>21277501</v>
      </c>
      <c r="F11" s="15">
        <v>22516737</v>
      </c>
      <c r="G11" s="15">
        <v>105216265</v>
      </c>
      <c r="H11" s="15">
        <v>29910489</v>
      </c>
      <c r="I11" s="15">
        <v>362843392</v>
      </c>
      <c r="J11" s="15">
        <v>62549605</v>
      </c>
      <c r="K11" s="15">
        <v>13135715</v>
      </c>
      <c r="L11" s="16">
        <v>727288912</v>
      </c>
      <c r="M11" s="29"/>
    </row>
    <row r="12" spans="1:13" s="17" customFormat="1" ht="30" customHeight="1" x14ac:dyDescent="0.15">
      <c r="B12" s="12" t="s">
        <v>18</v>
      </c>
      <c r="C12" s="12"/>
      <c r="D12" s="14">
        <v>40880342</v>
      </c>
      <c r="E12" s="15">
        <v>14871276</v>
      </c>
      <c r="F12" s="15">
        <v>1649022</v>
      </c>
      <c r="G12" s="15">
        <v>62706027</v>
      </c>
      <c r="H12" s="15">
        <v>2813486</v>
      </c>
      <c r="I12" s="15">
        <v>315777558</v>
      </c>
      <c r="J12" s="15">
        <v>17477707481</v>
      </c>
      <c r="K12" s="15">
        <v>677203082</v>
      </c>
      <c r="L12" s="16">
        <v>18593608274</v>
      </c>
      <c r="M12" s="29"/>
    </row>
    <row r="13" spans="1:13" s="19" customFormat="1" ht="30" customHeight="1" x14ac:dyDescent="0.15">
      <c r="B13" s="12" t="s">
        <v>19</v>
      </c>
      <c r="C13" s="12"/>
      <c r="D13" s="14">
        <v>312068866</v>
      </c>
      <c r="E13" s="15">
        <v>37438294</v>
      </c>
      <c r="F13" s="15">
        <v>6556317</v>
      </c>
      <c r="G13" s="15">
        <v>105596189</v>
      </c>
      <c r="H13" s="15">
        <v>22643564</v>
      </c>
      <c r="I13" s="15">
        <v>109769900</v>
      </c>
      <c r="J13" s="15">
        <v>67696645</v>
      </c>
      <c r="K13" s="15">
        <v>18054309</v>
      </c>
      <c r="L13" s="16">
        <v>679824084</v>
      </c>
      <c r="M13" s="29"/>
    </row>
    <row r="14" spans="1:13" ht="30" customHeight="1" x14ac:dyDescent="0.15">
      <c r="B14" s="12" t="s">
        <v>20</v>
      </c>
      <c r="C14" s="12"/>
      <c r="D14" s="14">
        <v>67842272</v>
      </c>
      <c r="E14" s="15">
        <v>23335849</v>
      </c>
      <c r="F14" s="15">
        <v>9905956</v>
      </c>
      <c r="G14" s="15">
        <v>66502579</v>
      </c>
      <c r="H14" s="15">
        <v>4917398</v>
      </c>
      <c r="I14" s="15">
        <v>465293293</v>
      </c>
      <c r="J14" s="15"/>
      <c r="K14" s="15">
        <v>19388194</v>
      </c>
      <c r="L14" s="16">
        <v>657185541</v>
      </c>
      <c r="M14" s="29"/>
    </row>
    <row r="15" spans="1:13" ht="30" customHeight="1" x14ac:dyDescent="0.15">
      <c r="B15" s="12" t="s">
        <v>21</v>
      </c>
      <c r="C15" s="12"/>
      <c r="D15" s="14">
        <v>537048316</v>
      </c>
      <c r="E15" s="15">
        <v>71683012</v>
      </c>
      <c r="F15" s="15">
        <v>13411601</v>
      </c>
      <c r="G15" s="15">
        <v>211221379</v>
      </c>
      <c r="H15" s="15">
        <v>13047410</v>
      </c>
      <c r="I15" s="15">
        <v>224101060</v>
      </c>
      <c r="J15" s="15">
        <v>21367253979</v>
      </c>
      <c r="K15" s="15">
        <v>1572266342</v>
      </c>
      <c r="L15" s="16">
        <v>24010033099</v>
      </c>
      <c r="M15" s="29"/>
    </row>
    <row r="16" spans="1:13" ht="30" customHeight="1" x14ac:dyDescent="0.15">
      <c r="B16" s="12" t="s">
        <v>22</v>
      </c>
      <c r="C16" s="12"/>
      <c r="D16" s="14">
        <v>18281275</v>
      </c>
      <c r="E16" s="15">
        <v>5216532</v>
      </c>
      <c r="F16" s="15">
        <v>5733267</v>
      </c>
      <c r="G16" s="15">
        <v>65541490</v>
      </c>
      <c r="H16" s="15">
        <v>2513261</v>
      </c>
      <c r="I16" s="15">
        <v>5224863612</v>
      </c>
      <c r="J16" s="15">
        <v>138900000</v>
      </c>
      <c r="K16" s="15">
        <v>131570844</v>
      </c>
      <c r="L16" s="16">
        <v>5592620281</v>
      </c>
      <c r="M16" s="29"/>
    </row>
    <row r="17" spans="1:13" ht="30" customHeight="1" x14ac:dyDescent="0.15">
      <c r="B17" s="12" t="s">
        <v>23</v>
      </c>
      <c r="C17" s="12"/>
      <c r="D17" s="14">
        <v>157033674</v>
      </c>
      <c r="E17" s="15">
        <v>21689797</v>
      </c>
      <c r="F17" s="15">
        <v>2826961</v>
      </c>
      <c r="G17" s="15">
        <v>106179375</v>
      </c>
      <c r="H17" s="15">
        <v>6685921</v>
      </c>
      <c r="I17" s="15">
        <v>14921052528</v>
      </c>
      <c r="J17" s="15">
        <v>12177468712</v>
      </c>
      <c r="K17" s="15">
        <v>163162244</v>
      </c>
      <c r="L17" s="16">
        <v>27556099212</v>
      </c>
      <c r="M17" s="29"/>
    </row>
    <row r="18" spans="1:13" ht="30" customHeight="1" x14ac:dyDescent="0.15">
      <c r="B18" s="12" t="s">
        <v>24</v>
      </c>
      <c r="C18" s="13"/>
      <c r="D18" s="14">
        <v>136609208</v>
      </c>
      <c r="E18" s="15">
        <v>19416479</v>
      </c>
      <c r="F18" s="15">
        <v>5258781</v>
      </c>
      <c r="G18" s="15">
        <v>45207335</v>
      </c>
      <c r="H18" s="15">
        <v>60610289</v>
      </c>
      <c r="I18" s="15">
        <v>1628858207</v>
      </c>
      <c r="J18" s="15">
        <v>368886563</v>
      </c>
      <c r="K18" s="15">
        <v>13563862</v>
      </c>
      <c r="L18" s="16">
        <v>2278410724</v>
      </c>
      <c r="M18" s="29"/>
    </row>
    <row r="19" spans="1:13" ht="30" customHeight="1" x14ac:dyDescent="0.15">
      <c r="B19" s="12" t="s">
        <v>25</v>
      </c>
      <c r="C19" s="13"/>
      <c r="D19" s="14">
        <v>40847475</v>
      </c>
      <c r="E19" s="15">
        <v>7446263</v>
      </c>
      <c r="F19" s="15">
        <v>2891432</v>
      </c>
      <c r="G19" s="15">
        <v>16169120</v>
      </c>
      <c r="H19" s="15">
        <v>1744282</v>
      </c>
      <c r="I19" s="15">
        <v>336536996</v>
      </c>
      <c r="J19" s="15">
        <v>582819008</v>
      </c>
      <c r="K19" s="15">
        <v>3712033</v>
      </c>
      <c r="L19" s="16">
        <v>992166609</v>
      </c>
      <c r="M19" s="29"/>
    </row>
    <row r="20" spans="1:13" ht="30" customHeight="1" x14ac:dyDescent="0.15">
      <c r="B20" s="12" t="s">
        <v>26</v>
      </c>
      <c r="C20" s="13"/>
      <c r="D20" s="14">
        <v>258688540</v>
      </c>
      <c r="E20" s="15">
        <v>35668223</v>
      </c>
      <c r="F20" s="15">
        <v>9343108</v>
      </c>
      <c r="G20" s="15">
        <v>228844086</v>
      </c>
      <c r="H20" s="15">
        <v>196224199</v>
      </c>
      <c r="I20" s="15">
        <v>2800583216</v>
      </c>
      <c r="J20" s="15">
        <v>2057196781</v>
      </c>
      <c r="K20" s="15">
        <v>27381590</v>
      </c>
      <c r="L20" s="16">
        <v>5613929743</v>
      </c>
      <c r="M20" s="29"/>
    </row>
    <row r="21" spans="1:13" ht="30" customHeight="1" x14ac:dyDescent="0.15">
      <c r="B21" s="12" t="s">
        <v>27</v>
      </c>
      <c r="C21" s="13"/>
      <c r="D21" s="14">
        <v>9125215</v>
      </c>
      <c r="E21" s="15">
        <v>1372760</v>
      </c>
      <c r="F21" s="15">
        <v>752834</v>
      </c>
      <c r="G21" s="15">
        <v>24643422</v>
      </c>
      <c r="H21" s="15">
        <v>10212950</v>
      </c>
      <c r="I21" s="15">
        <v>120147242</v>
      </c>
      <c r="J21" s="15">
        <v>35587791</v>
      </c>
      <c r="K21" s="15">
        <v>5341448</v>
      </c>
      <c r="L21" s="16">
        <v>207183662</v>
      </c>
      <c r="M21" s="29"/>
    </row>
    <row r="22" spans="1:13" ht="30" customHeight="1" x14ac:dyDescent="0.15">
      <c r="B22" s="12" t="s">
        <v>28</v>
      </c>
      <c r="C22" s="13"/>
      <c r="D22" s="14">
        <v>1496909224</v>
      </c>
      <c r="E22" s="15">
        <v>293858604</v>
      </c>
      <c r="F22" s="15">
        <v>12318087</v>
      </c>
      <c r="G22" s="15">
        <v>1852370559</v>
      </c>
      <c r="H22" s="15">
        <v>532078628</v>
      </c>
      <c r="I22" s="15">
        <v>512503739</v>
      </c>
      <c r="J22" s="15" t="s">
        <v>33</v>
      </c>
      <c r="K22" s="15">
        <v>90254407</v>
      </c>
      <c r="L22" s="16">
        <v>4790293248</v>
      </c>
      <c r="M22" s="29"/>
    </row>
    <row r="23" spans="1:13" ht="30" customHeight="1" x14ac:dyDescent="0.15">
      <c r="B23" s="20" t="s">
        <v>29</v>
      </c>
      <c r="C23" s="13"/>
      <c r="D23" s="21">
        <v>3434262235</v>
      </c>
      <c r="E23" s="16">
        <v>627158960</v>
      </c>
      <c r="F23" s="16">
        <v>111676692</v>
      </c>
      <c r="G23" s="16">
        <v>2977504924</v>
      </c>
      <c r="H23" s="16">
        <v>926657601</v>
      </c>
      <c r="I23" s="16">
        <v>27133706993</v>
      </c>
      <c r="J23" s="16">
        <v>54336066565</v>
      </c>
      <c r="K23" s="16">
        <v>2752158649</v>
      </c>
      <c r="L23" s="16">
        <v>92299192619</v>
      </c>
      <c r="M23" s="29"/>
    </row>
    <row r="24" spans="1:13" s="19" customFormat="1" ht="6" customHeight="1" x14ac:dyDescent="0.15">
      <c r="B24" s="22"/>
      <c r="C24" s="23"/>
      <c r="D24" s="15"/>
      <c r="E24" s="15"/>
      <c r="F24" s="15"/>
      <c r="G24" s="15"/>
      <c r="H24" s="15"/>
      <c r="I24" s="15"/>
      <c r="J24" s="15"/>
      <c r="K24" s="15"/>
      <c r="L24" s="15"/>
    </row>
    <row r="25" spans="1:13" ht="12" customHeight="1" x14ac:dyDescent="0.15">
      <c r="A25" s="24"/>
      <c r="B25" s="25" t="s">
        <v>30</v>
      </c>
      <c r="C25" s="25"/>
      <c r="D25" s="26"/>
      <c r="E25" s="26"/>
      <c r="F25" s="26"/>
      <c r="G25" s="26"/>
      <c r="H25" s="26"/>
      <c r="I25" s="26"/>
      <c r="J25" s="24"/>
      <c r="K25" s="24"/>
      <c r="L25" s="24"/>
    </row>
    <row r="26" spans="1:13" ht="10.050000000000001" customHeight="1" x14ac:dyDescent="0.15">
      <c r="B26" s="27" t="s">
        <v>42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3" ht="10.5" customHeight="1" x14ac:dyDescent="0.15">
      <c r="B27" s="27" t="s">
        <v>47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3" ht="10.5" customHeight="1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3" ht="10.5" customHeight="1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3" ht="10.5" customHeight="1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3" ht="10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3" ht="10.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0.5" customHeight="1" x14ac:dyDescent="0.1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0.5" customHeight="1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</sheetData>
  <mergeCells count="10">
    <mergeCell ref="A1:L1"/>
    <mergeCell ref="A3:C4"/>
    <mergeCell ref="D3:E3"/>
    <mergeCell ref="F3:F4"/>
    <mergeCell ref="G3:G4"/>
    <mergeCell ref="H3:H4"/>
    <mergeCell ref="I3:I4"/>
    <mergeCell ref="J3:J4"/>
    <mergeCell ref="K3:K4"/>
    <mergeCell ref="L3:L4"/>
  </mergeCells>
  <phoneticPr fontId="7"/>
  <pageMargins left="0.78740157480314965" right="0.39370078740157483" top="0.6692913385826772" bottom="0.23622047244094491" header="0.62992125984251968" footer="0.39370078740157483"/>
  <pageSetup paperSize="9" scale="83" firstPageNumber="336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view="pageBreakPreview" zoomScaleNormal="100" zoomScaleSheetLayoutView="100" workbookViewId="0">
      <pane xSplit="3" ySplit="5" topLeftCell="D18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.42578125" defaultRowHeight="10.5" customHeight="1" x14ac:dyDescent="0.15"/>
  <cols>
    <col min="1" max="1" width="1" style="18" customWidth="1"/>
    <col min="2" max="2" width="18.42578125" style="18" customWidth="1"/>
    <col min="3" max="3" width="1" style="18" customWidth="1"/>
    <col min="4" max="7" width="19.42578125" style="18" customWidth="1"/>
    <col min="8" max="12" width="19.5703125" style="18" customWidth="1"/>
    <col min="13" max="13" width="15" style="18" customWidth="1"/>
    <col min="14" max="16384" width="9.42578125" style="18"/>
  </cols>
  <sheetData>
    <row r="1" spans="1:13" s="1" customFormat="1" ht="14.55" customHeight="1" x14ac:dyDescent="0.15">
      <c r="A1" s="135" t="s">
        <v>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1" customFormat="1" ht="14.55" customHeight="1" x14ac:dyDescent="0.15">
      <c r="B2" s="2"/>
      <c r="C2" s="2"/>
      <c r="D2" s="3"/>
      <c r="E2" s="3"/>
      <c r="F2" s="3"/>
      <c r="G2" s="3"/>
      <c r="H2" s="3"/>
      <c r="I2" s="3"/>
      <c r="J2" s="3"/>
      <c r="K2" s="3"/>
      <c r="L2" s="4" t="s">
        <v>0</v>
      </c>
    </row>
    <row r="3" spans="1:13" s="1" customFormat="1" ht="18" customHeight="1" x14ac:dyDescent="0.15">
      <c r="A3" s="136" t="s">
        <v>1</v>
      </c>
      <c r="B3" s="136"/>
      <c r="C3" s="137"/>
      <c r="D3" s="140" t="s">
        <v>2</v>
      </c>
      <c r="E3" s="141"/>
      <c r="F3" s="142" t="s">
        <v>3</v>
      </c>
      <c r="G3" s="142" t="s">
        <v>4</v>
      </c>
      <c r="H3" s="142" t="s">
        <v>5</v>
      </c>
      <c r="I3" s="142" t="s">
        <v>6</v>
      </c>
      <c r="J3" s="142" t="s">
        <v>7</v>
      </c>
      <c r="K3" s="142" t="s">
        <v>8</v>
      </c>
      <c r="L3" s="144" t="s">
        <v>9</v>
      </c>
    </row>
    <row r="4" spans="1:13" s="3" customFormat="1" ht="18" customHeight="1" x14ac:dyDescent="0.15">
      <c r="A4" s="138"/>
      <c r="B4" s="138"/>
      <c r="C4" s="139"/>
      <c r="D4" s="5" t="s">
        <v>10</v>
      </c>
      <c r="E4" s="6" t="s">
        <v>11</v>
      </c>
      <c r="F4" s="143"/>
      <c r="G4" s="143"/>
      <c r="H4" s="143"/>
      <c r="I4" s="143"/>
      <c r="J4" s="143"/>
      <c r="K4" s="143"/>
      <c r="L4" s="145"/>
    </row>
    <row r="5" spans="1:13" s="2" customFormat="1" ht="6" customHeight="1" x14ac:dyDescent="0.15">
      <c r="B5" s="7"/>
      <c r="C5" s="8"/>
      <c r="D5" s="9"/>
      <c r="E5" s="10"/>
      <c r="F5" s="10"/>
      <c r="G5" s="10"/>
      <c r="H5" s="10"/>
      <c r="I5" s="10"/>
      <c r="J5" s="10"/>
      <c r="K5" s="10"/>
      <c r="L5" s="10"/>
    </row>
    <row r="6" spans="1:13" s="11" customFormat="1" ht="30" customHeight="1" x14ac:dyDescent="0.15">
      <c r="B6" s="12" t="s">
        <v>12</v>
      </c>
      <c r="C6" s="13"/>
      <c r="D6" s="14" t="s">
        <v>44</v>
      </c>
      <c r="E6" s="15" t="s">
        <v>44</v>
      </c>
      <c r="F6" s="15" t="s">
        <v>44</v>
      </c>
      <c r="G6" s="15">
        <v>3737298</v>
      </c>
      <c r="H6" s="15">
        <v>1639121</v>
      </c>
      <c r="I6" s="15" t="s">
        <v>44</v>
      </c>
      <c r="J6" s="15" t="s">
        <v>44</v>
      </c>
      <c r="K6" s="15">
        <v>919590</v>
      </c>
      <c r="L6" s="16">
        <f>SUM(D6:K6)</f>
        <v>6296009</v>
      </c>
      <c r="M6" s="29"/>
    </row>
    <row r="7" spans="1:13" s="17" customFormat="1" ht="30" customHeight="1" x14ac:dyDescent="0.15">
      <c r="B7" s="12" t="s">
        <v>13</v>
      </c>
      <c r="C7" s="12"/>
      <c r="D7" s="14">
        <v>31927653</v>
      </c>
      <c r="E7" s="15">
        <v>39096161</v>
      </c>
      <c r="F7" s="15">
        <v>9507963</v>
      </c>
      <c r="G7" s="15">
        <v>36864580</v>
      </c>
      <c r="H7" s="15">
        <v>14216043</v>
      </c>
      <c r="I7" s="15">
        <v>7433838</v>
      </c>
      <c r="J7" s="15" t="s">
        <v>31</v>
      </c>
      <c r="K7" s="15">
        <v>537968</v>
      </c>
      <c r="L7" s="16">
        <f t="shared" ref="L7:L22" si="0">SUM(D7:K7)</f>
        <v>139584206</v>
      </c>
      <c r="M7" s="29"/>
    </row>
    <row r="8" spans="1:13" ht="30" customHeight="1" x14ac:dyDescent="0.15">
      <c r="B8" s="12" t="s">
        <v>14</v>
      </c>
      <c r="C8" s="12"/>
      <c r="D8" s="14">
        <v>191391653</v>
      </c>
      <c r="E8" s="15">
        <v>28012533</v>
      </c>
      <c r="F8" s="15">
        <v>6769027</v>
      </c>
      <c r="G8" s="15">
        <v>23746330</v>
      </c>
      <c r="H8" s="15">
        <v>14069287</v>
      </c>
      <c r="I8" s="15">
        <v>43511876</v>
      </c>
      <c r="J8" s="15" t="s">
        <v>45</v>
      </c>
      <c r="K8" s="15">
        <v>12521287</v>
      </c>
      <c r="L8" s="16">
        <f t="shared" si="0"/>
        <v>320021993</v>
      </c>
      <c r="M8" s="29"/>
    </row>
    <row r="9" spans="1:13" ht="30" customHeight="1" x14ac:dyDescent="0.15">
      <c r="B9" s="12" t="s">
        <v>15</v>
      </c>
      <c r="C9" s="12"/>
      <c r="D9" s="14">
        <v>10513875</v>
      </c>
      <c r="E9" s="15">
        <v>1554415</v>
      </c>
      <c r="F9" s="15">
        <v>622672</v>
      </c>
      <c r="G9" s="15">
        <v>2176319</v>
      </c>
      <c r="H9" s="15">
        <v>44542</v>
      </c>
      <c r="I9" s="15">
        <v>2128249</v>
      </c>
      <c r="J9" s="15" t="s">
        <v>45</v>
      </c>
      <c r="K9" s="15">
        <v>9844</v>
      </c>
      <c r="L9" s="16">
        <f t="shared" si="0"/>
        <v>17049916</v>
      </c>
      <c r="M9" s="29"/>
    </row>
    <row r="10" spans="1:13" s="17" customFormat="1" ht="30" customHeight="1" x14ac:dyDescent="0.15">
      <c r="B10" s="12" t="s">
        <v>16</v>
      </c>
      <c r="C10" s="12"/>
      <c r="D10" s="14">
        <v>13458013</v>
      </c>
      <c r="E10" s="15">
        <v>2038952</v>
      </c>
      <c r="F10" s="15">
        <v>950943</v>
      </c>
      <c r="G10" s="15">
        <v>18838013</v>
      </c>
      <c r="H10" s="15">
        <v>988585</v>
      </c>
      <c r="I10" s="15">
        <v>61514911</v>
      </c>
      <c r="J10" s="15" t="s">
        <v>45</v>
      </c>
      <c r="K10" s="15">
        <v>2535940</v>
      </c>
      <c r="L10" s="16">
        <f t="shared" si="0"/>
        <v>100325357</v>
      </c>
      <c r="M10" s="29"/>
    </row>
    <row r="11" spans="1:13" s="17" customFormat="1" ht="30" customHeight="1" x14ac:dyDescent="0.15">
      <c r="B11" s="12" t="s">
        <v>17</v>
      </c>
      <c r="C11" s="12"/>
      <c r="D11" s="14">
        <v>109276571</v>
      </c>
      <c r="E11" s="15">
        <v>19961886</v>
      </c>
      <c r="F11" s="15">
        <v>16109669</v>
      </c>
      <c r="G11" s="15">
        <v>92771303</v>
      </c>
      <c r="H11" s="15">
        <v>30078822</v>
      </c>
      <c r="I11" s="15">
        <v>804240192</v>
      </c>
      <c r="J11" s="15">
        <v>60643955</v>
      </c>
      <c r="K11" s="15">
        <v>24749081</v>
      </c>
      <c r="L11" s="16">
        <f t="shared" si="0"/>
        <v>1157831479</v>
      </c>
      <c r="M11" s="29"/>
    </row>
    <row r="12" spans="1:13" s="17" customFormat="1" ht="30" customHeight="1" x14ac:dyDescent="0.15">
      <c r="B12" s="12" t="s">
        <v>18</v>
      </c>
      <c r="C12" s="12"/>
      <c r="D12" s="14">
        <v>40498487</v>
      </c>
      <c r="E12" s="15">
        <v>12829007</v>
      </c>
      <c r="F12" s="15">
        <v>1603468</v>
      </c>
      <c r="G12" s="15">
        <v>49826244</v>
      </c>
      <c r="H12" s="15">
        <v>3947724</v>
      </c>
      <c r="I12" s="15">
        <v>217443434</v>
      </c>
      <c r="J12" s="15">
        <v>16784509600</v>
      </c>
      <c r="K12" s="15">
        <v>610895585</v>
      </c>
      <c r="L12" s="16">
        <f t="shared" si="0"/>
        <v>17721553549</v>
      </c>
      <c r="M12" s="29"/>
    </row>
    <row r="13" spans="1:13" s="19" customFormat="1" ht="30" customHeight="1" x14ac:dyDescent="0.15">
      <c r="B13" s="12" t="s">
        <v>19</v>
      </c>
      <c r="C13" s="12"/>
      <c r="D13" s="14">
        <v>364728351</v>
      </c>
      <c r="E13" s="15">
        <v>49079777</v>
      </c>
      <c r="F13" s="15">
        <v>6509095</v>
      </c>
      <c r="G13" s="15">
        <v>156957035</v>
      </c>
      <c r="H13" s="15">
        <v>24707631</v>
      </c>
      <c r="I13" s="15">
        <v>131115062</v>
      </c>
      <c r="J13" s="15" t="s">
        <v>45</v>
      </c>
      <c r="K13" s="15">
        <v>17697808</v>
      </c>
      <c r="L13" s="16">
        <f t="shared" si="0"/>
        <v>750794759</v>
      </c>
      <c r="M13" s="29"/>
    </row>
    <row r="14" spans="1:13" ht="30" customHeight="1" x14ac:dyDescent="0.15">
      <c r="B14" s="12" t="s">
        <v>20</v>
      </c>
      <c r="C14" s="12"/>
      <c r="D14" s="14">
        <v>67323649</v>
      </c>
      <c r="E14" s="15">
        <v>23392648</v>
      </c>
      <c r="F14" s="15">
        <v>8823468</v>
      </c>
      <c r="G14" s="15">
        <v>54727619</v>
      </c>
      <c r="H14" s="15">
        <v>4037283</v>
      </c>
      <c r="I14" s="15">
        <v>449413032</v>
      </c>
      <c r="J14" s="15" t="s">
        <v>45</v>
      </c>
      <c r="K14" s="15">
        <v>18505456</v>
      </c>
      <c r="L14" s="16">
        <f t="shared" si="0"/>
        <v>626223155</v>
      </c>
      <c r="M14" s="29"/>
    </row>
    <row r="15" spans="1:13" ht="30" customHeight="1" x14ac:dyDescent="0.15">
      <c r="B15" s="12" t="s">
        <v>21</v>
      </c>
      <c r="C15" s="12"/>
      <c r="D15" s="14">
        <v>532780910</v>
      </c>
      <c r="E15" s="15">
        <v>81407290</v>
      </c>
      <c r="F15" s="15">
        <v>12889812</v>
      </c>
      <c r="G15" s="15">
        <v>203000569</v>
      </c>
      <c r="H15" s="15">
        <v>12322484</v>
      </c>
      <c r="I15" s="15">
        <v>232877005</v>
      </c>
      <c r="J15" s="15">
        <v>21549099807</v>
      </c>
      <c r="K15" s="15">
        <v>1362067994</v>
      </c>
      <c r="L15" s="16">
        <f t="shared" si="0"/>
        <v>23986445871</v>
      </c>
      <c r="M15" s="29"/>
    </row>
    <row r="16" spans="1:13" ht="30" customHeight="1" x14ac:dyDescent="0.15">
      <c r="B16" s="12" t="s">
        <v>22</v>
      </c>
      <c r="C16" s="12"/>
      <c r="D16" s="14">
        <v>18214843</v>
      </c>
      <c r="E16" s="15">
        <v>5170166</v>
      </c>
      <c r="F16" s="15">
        <v>5294859</v>
      </c>
      <c r="G16" s="15">
        <v>61238844</v>
      </c>
      <c r="H16" s="15">
        <v>2083064</v>
      </c>
      <c r="I16" s="15">
        <v>5211369630</v>
      </c>
      <c r="J16" s="15">
        <v>131900000</v>
      </c>
      <c r="K16" s="15">
        <v>107536020</v>
      </c>
      <c r="L16" s="16">
        <f t="shared" si="0"/>
        <v>5542807426</v>
      </c>
      <c r="M16" s="29"/>
    </row>
    <row r="17" spans="1:13" ht="30" customHeight="1" x14ac:dyDescent="0.15">
      <c r="B17" s="12" t="s">
        <v>23</v>
      </c>
      <c r="C17" s="12"/>
      <c r="D17" s="14">
        <v>155855309</v>
      </c>
      <c r="E17" s="15">
        <v>22942390</v>
      </c>
      <c r="F17" s="15">
        <v>2871445</v>
      </c>
      <c r="G17" s="15">
        <v>103247968</v>
      </c>
      <c r="H17" s="15">
        <v>6580916</v>
      </c>
      <c r="I17" s="15">
        <v>15725277249</v>
      </c>
      <c r="J17" s="15">
        <v>12791141697</v>
      </c>
      <c r="K17" s="15">
        <v>155925585</v>
      </c>
      <c r="L17" s="16">
        <f t="shared" si="0"/>
        <v>28963842559</v>
      </c>
      <c r="M17" s="29"/>
    </row>
    <row r="18" spans="1:13" ht="30" customHeight="1" x14ac:dyDescent="0.15">
      <c r="B18" s="12" t="s">
        <v>24</v>
      </c>
      <c r="C18" s="13"/>
      <c r="D18" s="14">
        <v>133881833</v>
      </c>
      <c r="E18" s="15">
        <v>19573350</v>
      </c>
      <c r="F18" s="15">
        <v>5358632</v>
      </c>
      <c r="G18" s="15">
        <v>42918195</v>
      </c>
      <c r="H18" s="15">
        <v>66598978</v>
      </c>
      <c r="I18" s="15">
        <v>1436971099</v>
      </c>
      <c r="J18" s="15">
        <v>407422500</v>
      </c>
      <c r="K18" s="15">
        <v>13887126</v>
      </c>
      <c r="L18" s="16">
        <f t="shared" si="0"/>
        <v>2126611713</v>
      </c>
      <c r="M18" s="29"/>
    </row>
    <row r="19" spans="1:13" ht="30" customHeight="1" x14ac:dyDescent="0.15">
      <c r="B19" s="12" t="s">
        <v>25</v>
      </c>
      <c r="C19" s="13"/>
      <c r="D19" s="14">
        <v>40474152</v>
      </c>
      <c r="E19" s="15">
        <v>7025926</v>
      </c>
      <c r="F19" s="15">
        <v>2683389</v>
      </c>
      <c r="G19" s="15">
        <v>11966593</v>
      </c>
      <c r="H19" s="15">
        <v>1486548</v>
      </c>
      <c r="I19" s="15">
        <v>283664501</v>
      </c>
      <c r="J19" s="15">
        <v>607816974</v>
      </c>
      <c r="K19" s="15">
        <v>1675302</v>
      </c>
      <c r="L19" s="16">
        <f t="shared" si="0"/>
        <v>956793385</v>
      </c>
      <c r="M19" s="29"/>
    </row>
    <row r="20" spans="1:13" ht="30" customHeight="1" x14ac:dyDescent="0.15">
      <c r="B20" s="12" t="s">
        <v>26</v>
      </c>
      <c r="C20" s="13"/>
      <c r="D20" s="14">
        <v>257769443</v>
      </c>
      <c r="E20" s="15">
        <v>38019284</v>
      </c>
      <c r="F20" s="15">
        <v>9137965</v>
      </c>
      <c r="G20" s="15">
        <v>240501071</v>
      </c>
      <c r="H20" s="15">
        <v>191991530</v>
      </c>
      <c r="I20" s="15">
        <v>2287728126</v>
      </c>
      <c r="J20" s="15">
        <v>1982498510</v>
      </c>
      <c r="K20" s="15">
        <v>11662185</v>
      </c>
      <c r="L20" s="16">
        <f t="shared" si="0"/>
        <v>5019308114</v>
      </c>
      <c r="M20" s="29"/>
    </row>
    <row r="21" spans="1:13" ht="30" customHeight="1" x14ac:dyDescent="0.15">
      <c r="B21" s="12" t="s">
        <v>27</v>
      </c>
      <c r="C21" s="13"/>
      <c r="D21" s="14">
        <v>9372921</v>
      </c>
      <c r="E21" s="15">
        <v>1489633</v>
      </c>
      <c r="F21" s="15">
        <v>710861</v>
      </c>
      <c r="G21" s="15">
        <v>25158442</v>
      </c>
      <c r="H21" s="15">
        <v>9413287</v>
      </c>
      <c r="I21" s="15">
        <v>112511088</v>
      </c>
      <c r="J21" s="15">
        <v>34185192</v>
      </c>
      <c r="K21" s="15">
        <v>8084794</v>
      </c>
      <c r="L21" s="16">
        <f t="shared" si="0"/>
        <v>200926218</v>
      </c>
      <c r="M21" s="29"/>
    </row>
    <row r="22" spans="1:13" ht="30" customHeight="1" x14ac:dyDescent="0.15">
      <c r="B22" s="12" t="s">
        <v>28</v>
      </c>
      <c r="C22" s="13"/>
      <c r="D22" s="14">
        <v>1483114191</v>
      </c>
      <c r="E22" s="15">
        <v>315369673</v>
      </c>
      <c r="F22" s="15">
        <v>12218093</v>
      </c>
      <c r="G22" s="15">
        <v>1856611132</v>
      </c>
      <c r="H22" s="15">
        <v>498381440</v>
      </c>
      <c r="I22" s="15">
        <v>484715927</v>
      </c>
      <c r="J22" s="15" t="s">
        <v>45</v>
      </c>
      <c r="K22" s="15">
        <v>124786550</v>
      </c>
      <c r="L22" s="16">
        <f t="shared" si="0"/>
        <v>4775197006</v>
      </c>
      <c r="M22" s="29"/>
    </row>
    <row r="23" spans="1:13" ht="30" customHeight="1" x14ac:dyDescent="0.15">
      <c r="B23" s="20" t="s">
        <v>29</v>
      </c>
      <c r="C23" s="13"/>
      <c r="D23" s="21">
        <f>SUM(D6:D22)</f>
        <v>3460581854</v>
      </c>
      <c r="E23" s="16">
        <f t="shared" ref="E23:L23" si="1">SUM(E6:E22)</f>
        <v>666963091</v>
      </c>
      <c r="F23" s="16">
        <f t="shared" si="1"/>
        <v>102061361</v>
      </c>
      <c r="G23" s="16">
        <f t="shared" si="1"/>
        <v>2984287555</v>
      </c>
      <c r="H23" s="16">
        <f t="shared" si="1"/>
        <v>882587285</v>
      </c>
      <c r="I23" s="16">
        <f t="shared" si="1"/>
        <v>27491915219</v>
      </c>
      <c r="J23" s="16">
        <f t="shared" si="1"/>
        <v>54349218235</v>
      </c>
      <c r="K23" s="16">
        <f t="shared" si="1"/>
        <v>2473998115</v>
      </c>
      <c r="L23" s="16">
        <f t="shared" si="1"/>
        <v>92411612715</v>
      </c>
      <c r="M23" s="29"/>
    </row>
    <row r="24" spans="1:13" s="19" customFormat="1" ht="6" customHeight="1" x14ac:dyDescent="0.15">
      <c r="B24" s="22"/>
      <c r="C24" s="23"/>
      <c r="D24" s="15"/>
      <c r="E24" s="15"/>
      <c r="F24" s="15"/>
      <c r="G24" s="15"/>
      <c r="H24" s="15"/>
      <c r="I24" s="15"/>
      <c r="J24" s="15"/>
      <c r="K24" s="15"/>
      <c r="L24" s="15"/>
    </row>
    <row r="25" spans="1:13" ht="12" customHeight="1" x14ac:dyDescent="0.15">
      <c r="A25" s="148" t="s">
        <v>30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3" ht="20.25" customHeight="1" x14ac:dyDescent="0.15">
      <c r="A26" s="147" t="s">
        <v>46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3" ht="10.5" customHeight="1" x14ac:dyDescent="0.15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3" ht="10.5" customHeight="1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3" ht="10.5" customHeight="1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3" ht="10.5" customHeight="1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3" ht="10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3" ht="10.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0.5" customHeight="1" x14ac:dyDescent="0.1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0.5" customHeight="1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</sheetData>
  <mergeCells count="12">
    <mergeCell ref="K3:K4"/>
    <mergeCell ref="L3:L4"/>
    <mergeCell ref="A26:L26"/>
    <mergeCell ref="A25:L25"/>
    <mergeCell ref="A1:L1"/>
    <mergeCell ref="A3:C4"/>
    <mergeCell ref="D3:E3"/>
    <mergeCell ref="F3:F4"/>
    <mergeCell ref="G3:G4"/>
    <mergeCell ref="H3:H4"/>
    <mergeCell ref="I3:I4"/>
    <mergeCell ref="J3:J4"/>
  </mergeCells>
  <phoneticPr fontId="7"/>
  <pageMargins left="0.78740157480314965" right="0.39370078740157483" top="0.6692913385826772" bottom="0.23622047244094491" header="0.62992125984251968" footer="0.39370078740157483"/>
  <pageSetup paperSize="9" scale="81" firstPageNumber="336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4"/>
  <sheetViews>
    <sheetView view="pageBreakPreview" zoomScaleNormal="100" zoomScaleSheetLayoutView="100" workbookViewId="0">
      <pane xSplit="3" ySplit="5" topLeftCell="D21" activePane="bottomRight" state="frozen"/>
      <selection sqref="A1:L1"/>
      <selection pane="topRight" sqref="A1:L1"/>
      <selection pane="bottomLeft" sqref="A1:L1"/>
      <selection pane="bottomRight" sqref="A1:L1"/>
    </sheetView>
  </sheetViews>
  <sheetFormatPr defaultColWidth="9.42578125" defaultRowHeight="10.5" customHeight="1" x14ac:dyDescent="0.15"/>
  <cols>
    <col min="1" max="1" width="1" style="18" customWidth="1"/>
    <col min="2" max="2" width="18.42578125" style="18" customWidth="1"/>
    <col min="3" max="3" width="1" style="18" customWidth="1"/>
    <col min="4" max="7" width="19.42578125" style="18" customWidth="1"/>
    <col min="8" max="12" width="19.5703125" style="18" customWidth="1"/>
    <col min="13" max="13" width="15" style="18" customWidth="1"/>
    <col min="14" max="16384" width="9.42578125" style="18"/>
  </cols>
  <sheetData>
    <row r="1" spans="1:13" s="1" customFormat="1" ht="14.55" customHeight="1" x14ac:dyDescent="0.15">
      <c r="A1" s="135" t="s">
        <v>49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1" customFormat="1" ht="14.55" customHeight="1" x14ac:dyDescent="0.15">
      <c r="B2" s="2"/>
      <c r="C2" s="2"/>
      <c r="D2" s="3"/>
      <c r="E2" s="3"/>
      <c r="F2" s="3"/>
      <c r="G2" s="3"/>
      <c r="H2" s="3"/>
      <c r="I2" s="3"/>
      <c r="J2" s="3"/>
      <c r="K2" s="3"/>
      <c r="L2" s="4" t="s">
        <v>0</v>
      </c>
    </row>
    <row r="3" spans="1:13" s="1" customFormat="1" ht="18" customHeight="1" x14ac:dyDescent="0.15">
      <c r="A3" s="136" t="s">
        <v>1</v>
      </c>
      <c r="B3" s="136"/>
      <c r="C3" s="137"/>
      <c r="D3" s="140" t="s">
        <v>2</v>
      </c>
      <c r="E3" s="141"/>
      <c r="F3" s="142" t="s">
        <v>3</v>
      </c>
      <c r="G3" s="142" t="s">
        <v>4</v>
      </c>
      <c r="H3" s="142" t="s">
        <v>5</v>
      </c>
      <c r="I3" s="142" t="s">
        <v>6</v>
      </c>
      <c r="J3" s="142" t="s">
        <v>7</v>
      </c>
      <c r="K3" s="142" t="s">
        <v>8</v>
      </c>
      <c r="L3" s="144" t="s">
        <v>9</v>
      </c>
    </row>
    <row r="4" spans="1:13" s="3" customFormat="1" ht="18" customHeight="1" x14ac:dyDescent="0.15">
      <c r="A4" s="138"/>
      <c r="B4" s="138"/>
      <c r="C4" s="139"/>
      <c r="D4" s="5" t="s">
        <v>10</v>
      </c>
      <c r="E4" s="6" t="s">
        <v>11</v>
      </c>
      <c r="F4" s="143"/>
      <c r="G4" s="143"/>
      <c r="H4" s="143"/>
      <c r="I4" s="143"/>
      <c r="J4" s="143"/>
      <c r="K4" s="143"/>
      <c r="L4" s="145"/>
    </row>
    <row r="5" spans="1:13" s="2" customFormat="1" ht="6" customHeight="1" x14ac:dyDescent="0.15">
      <c r="B5" s="7"/>
      <c r="C5" s="8"/>
      <c r="D5" s="9"/>
      <c r="E5" s="10"/>
      <c r="F5" s="10"/>
      <c r="G5" s="10"/>
      <c r="H5" s="10"/>
      <c r="I5" s="10"/>
      <c r="J5" s="10"/>
      <c r="K5" s="10"/>
      <c r="L5" s="10"/>
    </row>
    <row r="6" spans="1:13" s="11" customFormat="1" ht="30" customHeight="1" x14ac:dyDescent="0.15">
      <c r="B6" s="12" t="s">
        <v>12</v>
      </c>
      <c r="C6" s="13"/>
      <c r="D6" s="30" t="s">
        <v>50</v>
      </c>
      <c r="E6" s="31" t="s">
        <v>50</v>
      </c>
      <c r="F6" s="31" t="s">
        <v>50</v>
      </c>
      <c r="G6" s="31">
        <v>3631092</v>
      </c>
      <c r="H6" s="31">
        <v>1642228</v>
      </c>
      <c r="I6" s="31" t="s">
        <v>50</v>
      </c>
      <c r="J6" s="31" t="s">
        <v>50</v>
      </c>
      <c r="K6" s="31">
        <v>921914</v>
      </c>
      <c r="L6" s="32">
        <f>SUM(D6:K6)</f>
        <v>6195234</v>
      </c>
      <c r="M6" s="29"/>
    </row>
    <row r="7" spans="1:13" s="17" customFormat="1" ht="30" customHeight="1" x14ac:dyDescent="0.15">
      <c r="B7" s="12" t="s">
        <v>13</v>
      </c>
      <c r="C7" s="12"/>
      <c r="D7" s="30">
        <v>31857311</v>
      </c>
      <c r="E7" s="31">
        <v>39405824</v>
      </c>
      <c r="F7" s="31">
        <v>9499887</v>
      </c>
      <c r="G7" s="31">
        <v>34074911</v>
      </c>
      <c r="H7" s="31">
        <v>16053424</v>
      </c>
      <c r="I7" s="31">
        <v>6965317</v>
      </c>
      <c r="J7" s="31" t="s">
        <v>50</v>
      </c>
      <c r="K7" s="31">
        <v>536062</v>
      </c>
      <c r="L7" s="32">
        <f t="shared" ref="L7:L22" si="0">SUM(D7:K7)</f>
        <v>138392736</v>
      </c>
      <c r="M7" s="29"/>
    </row>
    <row r="8" spans="1:13" ht="30" customHeight="1" x14ac:dyDescent="0.15">
      <c r="B8" s="12" t="s">
        <v>14</v>
      </c>
      <c r="C8" s="12"/>
      <c r="D8" s="30">
        <v>192615063</v>
      </c>
      <c r="E8" s="31">
        <f>221775502-D8</f>
        <v>29160439</v>
      </c>
      <c r="F8" s="31">
        <v>6347834</v>
      </c>
      <c r="G8" s="31">
        <v>22951449</v>
      </c>
      <c r="H8" s="31">
        <v>14526519</v>
      </c>
      <c r="I8" s="31">
        <v>38837271</v>
      </c>
      <c r="J8" s="31" t="s">
        <v>50</v>
      </c>
      <c r="K8" s="31">
        <v>10226109</v>
      </c>
      <c r="L8" s="32">
        <f t="shared" si="0"/>
        <v>314664684</v>
      </c>
      <c r="M8" s="29"/>
    </row>
    <row r="9" spans="1:13" ht="30" customHeight="1" x14ac:dyDescent="0.15">
      <c r="B9" s="12" t="s">
        <v>15</v>
      </c>
      <c r="C9" s="12"/>
      <c r="D9" s="30">
        <v>10443128</v>
      </c>
      <c r="E9" s="31">
        <f>11859391-D9</f>
        <v>1416263</v>
      </c>
      <c r="F9" s="31">
        <v>610136</v>
      </c>
      <c r="G9" s="31">
        <v>2146303</v>
      </c>
      <c r="H9" s="31">
        <v>43606</v>
      </c>
      <c r="I9" s="31">
        <v>1959853</v>
      </c>
      <c r="J9" s="31" t="s">
        <v>50</v>
      </c>
      <c r="K9" s="31">
        <v>9687</v>
      </c>
      <c r="L9" s="32">
        <f t="shared" si="0"/>
        <v>16628976</v>
      </c>
      <c r="M9" s="29"/>
    </row>
    <row r="10" spans="1:13" s="17" customFormat="1" ht="30" customHeight="1" x14ac:dyDescent="0.15">
      <c r="B10" s="12" t="s">
        <v>16</v>
      </c>
      <c r="C10" s="12"/>
      <c r="D10" s="30">
        <v>13643764</v>
      </c>
      <c r="E10" s="31">
        <f>15648116-D10</f>
        <v>2004352</v>
      </c>
      <c r="F10" s="31">
        <v>902651</v>
      </c>
      <c r="G10" s="31">
        <v>21793013</v>
      </c>
      <c r="H10" s="31">
        <v>966382</v>
      </c>
      <c r="I10" s="31">
        <v>56954753</v>
      </c>
      <c r="J10" s="31" t="s">
        <v>50</v>
      </c>
      <c r="K10" s="31">
        <v>2253210</v>
      </c>
      <c r="L10" s="32">
        <f t="shared" si="0"/>
        <v>98518125</v>
      </c>
      <c r="M10" s="29"/>
    </row>
    <row r="11" spans="1:13" s="17" customFormat="1" ht="30" customHeight="1" x14ac:dyDescent="0.15">
      <c r="B11" s="12" t="s">
        <v>17</v>
      </c>
      <c r="C11" s="12"/>
      <c r="D11" s="30">
        <v>110284297</v>
      </c>
      <c r="E11" s="31">
        <f>129657739-D11</f>
        <v>19373442</v>
      </c>
      <c r="F11" s="31">
        <v>16027192</v>
      </c>
      <c r="G11" s="31">
        <v>88609556</v>
      </c>
      <c r="H11" s="31">
        <v>25563070</v>
      </c>
      <c r="I11" s="31">
        <v>1070595407</v>
      </c>
      <c r="J11" s="31">
        <v>55121206</v>
      </c>
      <c r="K11" s="31">
        <v>20067640</v>
      </c>
      <c r="L11" s="32">
        <f t="shared" si="0"/>
        <v>1405641810</v>
      </c>
      <c r="M11" s="29"/>
    </row>
    <row r="12" spans="1:13" s="17" customFormat="1" ht="30" customHeight="1" x14ac:dyDescent="0.15">
      <c r="B12" s="12" t="s">
        <v>18</v>
      </c>
      <c r="C12" s="12"/>
      <c r="D12" s="30">
        <v>40442302</v>
      </c>
      <c r="E12" s="31">
        <f>52892111-D12</f>
        <v>12449809</v>
      </c>
      <c r="F12" s="31">
        <v>1578627</v>
      </c>
      <c r="G12" s="31">
        <v>49036631</v>
      </c>
      <c r="H12" s="31">
        <v>4220616</v>
      </c>
      <c r="I12" s="31">
        <v>207958630</v>
      </c>
      <c r="J12" s="31">
        <v>16594010600</v>
      </c>
      <c r="K12" s="31">
        <v>542908889</v>
      </c>
      <c r="L12" s="32">
        <f t="shared" si="0"/>
        <v>17452606104</v>
      </c>
      <c r="M12" s="29"/>
    </row>
    <row r="13" spans="1:13" s="19" customFormat="1" ht="30" customHeight="1" x14ac:dyDescent="0.15">
      <c r="B13" s="12" t="s">
        <v>19</v>
      </c>
      <c r="C13" s="12"/>
      <c r="D13" s="30">
        <v>365273313</v>
      </c>
      <c r="E13" s="31">
        <f>412516600-D13</f>
        <v>47243287</v>
      </c>
      <c r="F13" s="31">
        <v>6341940</v>
      </c>
      <c r="G13" s="31">
        <v>153013282</v>
      </c>
      <c r="H13" s="31">
        <v>22489564</v>
      </c>
      <c r="I13" s="31">
        <v>120575699</v>
      </c>
      <c r="J13" s="33" t="s">
        <v>50</v>
      </c>
      <c r="K13" s="31">
        <v>17570580</v>
      </c>
      <c r="L13" s="32">
        <f>SUM(D13:K13)</f>
        <v>732507665</v>
      </c>
      <c r="M13" s="29"/>
    </row>
    <row r="14" spans="1:13" ht="30" customHeight="1" x14ac:dyDescent="0.15">
      <c r="B14" s="12" t="s">
        <v>20</v>
      </c>
      <c r="C14" s="12"/>
      <c r="D14" s="30">
        <v>65623981</v>
      </c>
      <c r="E14" s="31">
        <f>87459922-D14</f>
        <v>21835941</v>
      </c>
      <c r="F14" s="31">
        <v>7981161</v>
      </c>
      <c r="G14" s="31">
        <v>52290587</v>
      </c>
      <c r="H14" s="31">
        <v>3967450</v>
      </c>
      <c r="I14" s="31">
        <v>447671298</v>
      </c>
      <c r="J14" s="31" t="s">
        <v>50</v>
      </c>
      <c r="K14" s="31">
        <v>17880318</v>
      </c>
      <c r="L14" s="32">
        <f t="shared" si="0"/>
        <v>617250736</v>
      </c>
      <c r="M14" s="29"/>
    </row>
    <row r="15" spans="1:13" ht="30" customHeight="1" x14ac:dyDescent="0.15">
      <c r="B15" s="12" t="s">
        <v>21</v>
      </c>
      <c r="C15" s="12"/>
      <c r="D15" s="30">
        <v>532603976</v>
      </c>
      <c r="E15" s="31">
        <f>610235155-D15</f>
        <v>77631179</v>
      </c>
      <c r="F15" s="31">
        <v>12884902</v>
      </c>
      <c r="G15" s="31">
        <v>209219221</v>
      </c>
      <c r="H15" s="31">
        <v>13167735</v>
      </c>
      <c r="I15" s="31">
        <v>212185292</v>
      </c>
      <c r="J15" s="31">
        <v>22494951712</v>
      </c>
      <c r="K15" s="31">
        <v>1431142022</v>
      </c>
      <c r="L15" s="32">
        <f t="shared" si="0"/>
        <v>24983786039</v>
      </c>
      <c r="M15" s="29"/>
    </row>
    <row r="16" spans="1:13" ht="30" customHeight="1" x14ac:dyDescent="0.15">
      <c r="B16" s="12" t="s">
        <v>22</v>
      </c>
      <c r="C16" s="12"/>
      <c r="D16" s="30">
        <v>17807868</v>
      </c>
      <c r="E16" s="31">
        <f>22644591-D16</f>
        <v>4836723</v>
      </c>
      <c r="F16" s="31">
        <v>5054697</v>
      </c>
      <c r="G16" s="31">
        <v>60209416</v>
      </c>
      <c r="H16" s="31">
        <v>1099968</v>
      </c>
      <c r="I16" s="31">
        <v>5092712235</v>
      </c>
      <c r="J16" s="31">
        <v>121100000</v>
      </c>
      <c r="K16" s="31">
        <v>109931668</v>
      </c>
      <c r="L16" s="32">
        <f t="shared" si="0"/>
        <v>5412752575</v>
      </c>
      <c r="M16" s="29"/>
    </row>
    <row r="17" spans="1:13" ht="30" customHeight="1" x14ac:dyDescent="0.15">
      <c r="B17" s="12" t="s">
        <v>23</v>
      </c>
      <c r="C17" s="12"/>
      <c r="D17" s="30">
        <v>156342622</v>
      </c>
      <c r="E17" s="31">
        <f>178637458-D17</f>
        <v>22294836</v>
      </c>
      <c r="F17" s="31">
        <v>2817295</v>
      </c>
      <c r="G17" s="31">
        <v>107246759</v>
      </c>
      <c r="H17" s="31">
        <v>5763453</v>
      </c>
      <c r="I17" s="31">
        <v>16418301980</v>
      </c>
      <c r="J17" s="31">
        <v>9814908104</v>
      </c>
      <c r="K17" s="31">
        <v>159648438</v>
      </c>
      <c r="L17" s="32">
        <f t="shared" si="0"/>
        <v>26687323487</v>
      </c>
      <c r="M17" s="29"/>
    </row>
    <row r="18" spans="1:13" ht="30" customHeight="1" x14ac:dyDescent="0.15">
      <c r="B18" s="12" t="s">
        <v>24</v>
      </c>
      <c r="C18" s="13"/>
      <c r="D18" s="30">
        <v>137935218</v>
      </c>
      <c r="E18" s="31">
        <f>156569431-D18</f>
        <v>18634213</v>
      </c>
      <c r="F18" s="31">
        <v>5088263</v>
      </c>
      <c r="G18" s="31">
        <v>41038591</v>
      </c>
      <c r="H18" s="31">
        <v>74662471</v>
      </c>
      <c r="I18" s="31">
        <v>1378615889</v>
      </c>
      <c r="J18" s="31">
        <v>369584320</v>
      </c>
      <c r="K18" s="31">
        <v>13240867</v>
      </c>
      <c r="L18" s="32">
        <f t="shared" si="0"/>
        <v>2038799832</v>
      </c>
      <c r="M18" s="29"/>
    </row>
    <row r="19" spans="1:13" ht="30" customHeight="1" x14ac:dyDescent="0.15">
      <c r="B19" s="12" t="s">
        <v>25</v>
      </c>
      <c r="C19" s="13"/>
      <c r="D19" s="30">
        <v>39948457</v>
      </c>
      <c r="E19" s="31">
        <f>46129973-D19</f>
        <v>6181516</v>
      </c>
      <c r="F19" s="31">
        <v>2673142</v>
      </c>
      <c r="G19" s="31">
        <v>11907415</v>
      </c>
      <c r="H19" s="31">
        <v>1944554</v>
      </c>
      <c r="I19" s="31">
        <v>269949379</v>
      </c>
      <c r="J19" s="31">
        <v>546817124</v>
      </c>
      <c r="K19" s="31">
        <v>5162178</v>
      </c>
      <c r="L19" s="32">
        <f t="shared" si="0"/>
        <v>884583765</v>
      </c>
      <c r="M19" s="29"/>
    </row>
    <row r="20" spans="1:13" ht="30" customHeight="1" x14ac:dyDescent="0.15">
      <c r="B20" s="12" t="s">
        <v>26</v>
      </c>
      <c r="C20" s="13"/>
      <c r="D20" s="30">
        <v>258103127</v>
      </c>
      <c r="E20" s="31">
        <f>299127852-D20</f>
        <v>41024725</v>
      </c>
      <c r="F20" s="31">
        <v>8760107</v>
      </c>
      <c r="G20" s="31">
        <v>123331749</v>
      </c>
      <c r="H20" s="31">
        <v>185277956</v>
      </c>
      <c r="I20" s="31">
        <v>1918008530</v>
      </c>
      <c r="J20" s="31">
        <v>2010358554</v>
      </c>
      <c r="K20" s="31">
        <v>51180825</v>
      </c>
      <c r="L20" s="32">
        <f t="shared" si="0"/>
        <v>4596045573</v>
      </c>
      <c r="M20" s="29"/>
    </row>
    <row r="21" spans="1:13" ht="30" customHeight="1" x14ac:dyDescent="0.15">
      <c r="B21" s="12" t="s">
        <v>27</v>
      </c>
      <c r="C21" s="13"/>
      <c r="D21" s="30">
        <v>11092021</v>
      </c>
      <c r="E21" s="31">
        <f>12766952-D21</f>
        <v>1674931</v>
      </c>
      <c r="F21" s="31">
        <v>808704</v>
      </c>
      <c r="G21" s="31">
        <v>21324961</v>
      </c>
      <c r="H21" s="31">
        <v>8312369</v>
      </c>
      <c r="I21" s="31">
        <v>99165677</v>
      </c>
      <c r="J21" s="31">
        <v>86591913</v>
      </c>
      <c r="K21" s="31">
        <v>5745626</v>
      </c>
      <c r="L21" s="32">
        <f t="shared" si="0"/>
        <v>234716202</v>
      </c>
      <c r="M21" s="29"/>
    </row>
    <row r="22" spans="1:13" ht="30" customHeight="1" x14ac:dyDescent="0.15">
      <c r="B22" s="12" t="s">
        <v>28</v>
      </c>
      <c r="C22" s="13"/>
      <c r="D22" s="30">
        <v>1483134093</v>
      </c>
      <c r="E22" s="31">
        <f>1800274573-D22</f>
        <v>317140480</v>
      </c>
      <c r="F22" s="31">
        <v>12223410</v>
      </c>
      <c r="G22" s="31">
        <v>1903125127</v>
      </c>
      <c r="H22" s="31">
        <v>447023874</v>
      </c>
      <c r="I22" s="31">
        <v>453661592</v>
      </c>
      <c r="J22" s="31" t="s">
        <v>50</v>
      </c>
      <c r="K22" s="31">
        <v>97209392</v>
      </c>
      <c r="L22" s="32">
        <f t="shared" si="0"/>
        <v>4713517968</v>
      </c>
      <c r="M22" s="29"/>
    </row>
    <row r="23" spans="1:13" ht="30" customHeight="1" x14ac:dyDescent="0.15">
      <c r="B23" s="20" t="s">
        <v>29</v>
      </c>
      <c r="C23" s="13"/>
      <c r="D23" s="34">
        <f>SUM(D6:D22)</f>
        <v>3467150541</v>
      </c>
      <c r="E23" s="32">
        <f t="shared" ref="E23:L23" si="1">SUM(E6:E22)</f>
        <v>662307960</v>
      </c>
      <c r="F23" s="32">
        <f t="shared" si="1"/>
        <v>99599948</v>
      </c>
      <c r="G23" s="32">
        <f t="shared" si="1"/>
        <v>2904950063</v>
      </c>
      <c r="H23" s="32">
        <f t="shared" si="1"/>
        <v>826725239</v>
      </c>
      <c r="I23" s="32">
        <f t="shared" si="1"/>
        <v>27794118802</v>
      </c>
      <c r="J23" s="32">
        <f t="shared" si="1"/>
        <v>52093443533</v>
      </c>
      <c r="K23" s="32">
        <f t="shared" si="1"/>
        <v>2485635425</v>
      </c>
      <c r="L23" s="32">
        <f t="shared" si="1"/>
        <v>90333931511</v>
      </c>
      <c r="M23" s="29"/>
    </row>
    <row r="24" spans="1:13" s="19" customFormat="1" ht="6" customHeight="1" x14ac:dyDescent="0.15">
      <c r="B24" s="22"/>
      <c r="C24" s="23"/>
      <c r="D24" s="15"/>
      <c r="E24" s="15"/>
      <c r="F24" s="15"/>
      <c r="G24" s="15"/>
      <c r="H24" s="15"/>
      <c r="I24" s="15"/>
      <c r="J24" s="15"/>
      <c r="K24" s="15"/>
      <c r="L24" s="15"/>
    </row>
    <row r="25" spans="1:13" ht="12" customHeight="1" x14ac:dyDescent="0.15">
      <c r="A25" s="148" t="s">
        <v>30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</row>
    <row r="26" spans="1:13" ht="20.25" customHeight="1" x14ac:dyDescent="0.15">
      <c r="A26" s="147" t="s">
        <v>46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</row>
    <row r="27" spans="1:13" ht="10.5" customHeight="1" x14ac:dyDescent="0.15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1:13" ht="10.5" customHeight="1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1:13" ht="10.5" customHeight="1" x14ac:dyDescent="0.15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3" ht="10.5" customHeight="1" x14ac:dyDescent="0.15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3" ht="10.5" customHeight="1" x14ac:dyDescent="0.15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1:13" ht="10.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0.5" customHeight="1" x14ac:dyDescent="0.15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0.5" customHeight="1" x14ac:dyDescent="0.15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</sheetData>
  <mergeCells count="12">
    <mergeCell ref="A26:L26"/>
    <mergeCell ref="A1:L1"/>
    <mergeCell ref="A3:C4"/>
    <mergeCell ref="D3:E3"/>
    <mergeCell ref="F3:F4"/>
    <mergeCell ref="G3:G4"/>
    <mergeCell ref="H3:H4"/>
    <mergeCell ref="I3:I4"/>
    <mergeCell ref="J3:J4"/>
    <mergeCell ref="K3:K4"/>
    <mergeCell ref="L3:L4"/>
    <mergeCell ref="A25:L25"/>
  </mergeCells>
  <phoneticPr fontId="7"/>
  <pageMargins left="0.78740157480314965" right="0.39370078740157483" top="0.6692913385826772" bottom="0.23622047244094491" header="0.62992125984251968" footer="0.39370078740157483"/>
  <pageSetup paperSize="9" scale="82" firstPageNumber="336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5"/>
  <sheetViews>
    <sheetView view="pageBreakPreview" zoomScaleNormal="100" workbookViewId="0">
      <pane xSplit="3" ySplit="5" topLeftCell="D15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53" customWidth="1"/>
    <col min="2" max="2" width="18.42578125" style="53" customWidth="1"/>
    <col min="3" max="3" width="1" style="53" customWidth="1"/>
    <col min="4" max="7" width="19.42578125" style="53" customWidth="1"/>
    <col min="8" max="12" width="19.5703125" style="53" customWidth="1"/>
    <col min="13" max="16384" width="9.42578125" style="53"/>
  </cols>
  <sheetData>
    <row r="1" spans="1:12" s="35" customFormat="1" ht="14.55" customHeight="1" x14ac:dyDescent="0.15">
      <c r="B1" s="36"/>
      <c r="C1" s="36"/>
      <c r="D1" s="37"/>
      <c r="E1" s="37"/>
      <c r="F1" s="37"/>
      <c r="G1" s="37" t="s">
        <v>88</v>
      </c>
      <c r="H1" s="36"/>
      <c r="I1" s="37"/>
      <c r="J1" s="37"/>
      <c r="K1" s="37"/>
      <c r="L1" s="37"/>
    </row>
    <row r="2" spans="1:12" s="35" customFormat="1" ht="14.55" customHeight="1" x14ac:dyDescent="0.15">
      <c r="B2" s="38"/>
      <c r="C2" s="38"/>
      <c r="D2" s="39"/>
      <c r="E2" s="39"/>
      <c r="F2" s="39"/>
      <c r="G2" s="39"/>
      <c r="H2" s="39"/>
      <c r="I2" s="39"/>
      <c r="J2" s="39"/>
      <c r="K2" s="39"/>
      <c r="L2" s="40" t="s">
        <v>51</v>
      </c>
    </row>
    <row r="3" spans="1:12" s="35" customFormat="1" ht="18" customHeight="1" x14ac:dyDescent="0.15">
      <c r="A3" s="154" t="s">
        <v>52</v>
      </c>
      <c r="B3" s="154"/>
      <c r="C3" s="155"/>
      <c r="D3" s="158" t="s">
        <v>53</v>
      </c>
      <c r="E3" s="159"/>
      <c r="F3" s="149" t="s">
        <v>54</v>
      </c>
      <c r="G3" s="151" t="s">
        <v>55</v>
      </c>
      <c r="H3" s="160" t="s">
        <v>56</v>
      </c>
      <c r="I3" s="149" t="s">
        <v>57</v>
      </c>
      <c r="J3" s="149" t="s">
        <v>58</v>
      </c>
      <c r="K3" s="149" t="s">
        <v>59</v>
      </c>
      <c r="L3" s="151" t="s">
        <v>60</v>
      </c>
    </row>
    <row r="4" spans="1:12" s="39" customFormat="1" ht="18" customHeight="1" x14ac:dyDescent="0.15">
      <c r="A4" s="156"/>
      <c r="B4" s="156"/>
      <c r="C4" s="157"/>
      <c r="D4" s="41" t="s">
        <v>61</v>
      </c>
      <c r="E4" s="42" t="s">
        <v>62</v>
      </c>
      <c r="F4" s="150"/>
      <c r="G4" s="152"/>
      <c r="H4" s="161"/>
      <c r="I4" s="150"/>
      <c r="J4" s="150"/>
      <c r="K4" s="150"/>
      <c r="L4" s="152"/>
    </row>
    <row r="5" spans="1:12" s="38" customFormat="1" ht="6" customHeight="1" x14ac:dyDescent="0.15">
      <c r="B5" s="43"/>
      <c r="C5" s="44"/>
      <c r="D5" s="45"/>
      <c r="E5" s="46"/>
      <c r="F5" s="46"/>
      <c r="G5" s="46"/>
      <c r="H5" s="46"/>
      <c r="I5" s="46"/>
      <c r="J5" s="46"/>
      <c r="K5" s="46"/>
      <c r="L5" s="46"/>
    </row>
    <row r="6" spans="1:12" s="47" customFormat="1" ht="30" customHeight="1" x14ac:dyDescent="0.15">
      <c r="B6" s="48" t="s">
        <v>12</v>
      </c>
      <c r="C6" s="49"/>
      <c r="D6" s="50" t="s">
        <v>31</v>
      </c>
      <c r="E6" s="33" t="s">
        <v>31</v>
      </c>
      <c r="F6" s="33" t="s">
        <v>31</v>
      </c>
      <c r="G6" s="33">
        <v>3182580</v>
      </c>
      <c r="H6" s="33">
        <v>2008054</v>
      </c>
      <c r="I6" s="33" t="s">
        <v>31</v>
      </c>
      <c r="J6" s="33" t="s">
        <v>31</v>
      </c>
      <c r="K6" s="33">
        <v>886982</v>
      </c>
      <c r="L6" s="51">
        <f>SUM(D6:K6)</f>
        <v>6077616</v>
      </c>
    </row>
    <row r="7" spans="1:12" s="52" customFormat="1" ht="30" customHeight="1" x14ac:dyDescent="0.15">
      <c r="B7" s="48" t="s">
        <v>13</v>
      </c>
      <c r="C7" s="48"/>
      <c r="D7" s="50">
        <v>29145242</v>
      </c>
      <c r="E7" s="33">
        <v>38472324</v>
      </c>
      <c r="F7" s="33">
        <v>9573779</v>
      </c>
      <c r="G7" s="33">
        <v>33862946</v>
      </c>
      <c r="H7" s="33">
        <v>16205702</v>
      </c>
      <c r="I7" s="33">
        <v>7039098</v>
      </c>
      <c r="J7" s="33">
        <v>185844</v>
      </c>
      <c r="K7" s="33">
        <v>535184</v>
      </c>
      <c r="L7" s="51">
        <f t="shared" ref="L7:L22" si="0">SUM(D7:K7)</f>
        <v>135020119</v>
      </c>
    </row>
    <row r="8" spans="1:12" ht="30" customHeight="1" x14ac:dyDescent="0.15">
      <c r="B8" s="48" t="s">
        <v>14</v>
      </c>
      <c r="C8" s="48"/>
      <c r="D8" s="50">
        <v>178618519</v>
      </c>
      <c r="E8" s="33">
        <v>27549261</v>
      </c>
      <c r="F8" s="33">
        <v>5774775</v>
      </c>
      <c r="G8" s="33">
        <v>22925603</v>
      </c>
      <c r="H8" s="33">
        <v>15204985</v>
      </c>
      <c r="I8" s="33">
        <v>38548442</v>
      </c>
      <c r="J8" s="33" t="s">
        <v>31</v>
      </c>
      <c r="K8" s="33">
        <v>10256701</v>
      </c>
      <c r="L8" s="51">
        <f t="shared" si="0"/>
        <v>298878286</v>
      </c>
    </row>
    <row r="9" spans="1:12" ht="30" customHeight="1" x14ac:dyDescent="0.15">
      <c r="B9" s="48" t="s">
        <v>63</v>
      </c>
      <c r="C9" s="48"/>
      <c r="D9" s="50">
        <v>9658210</v>
      </c>
      <c r="E9" s="33">
        <v>1600101</v>
      </c>
      <c r="F9" s="33">
        <v>604130</v>
      </c>
      <c r="G9" s="33">
        <v>2056262</v>
      </c>
      <c r="H9" s="33">
        <v>40932</v>
      </c>
      <c r="I9" s="33">
        <v>1954953</v>
      </c>
      <c r="J9" s="33" t="s">
        <v>31</v>
      </c>
      <c r="K9" s="33">
        <v>9220</v>
      </c>
      <c r="L9" s="51">
        <f t="shared" si="0"/>
        <v>15923808</v>
      </c>
    </row>
    <row r="10" spans="1:12" s="52" customFormat="1" ht="30" customHeight="1" x14ac:dyDescent="0.15">
      <c r="B10" s="48" t="s">
        <v>16</v>
      </c>
      <c r="C10" s="48"/>
      <c r="D10" s="50">
        <v>12401487</v>
      </c>
      <c r="E10" s="33">
        <v>2727095</v>
      </c>
      <c r="F10" s="33">
        <v>903684</v>
      </c>
      <c r="G10" s="33">
        <v>21994055</v>
      </c>
      <c r="H10" s="33">
        <v>937713</v>
      </c>
      <c r="I10" s="33">
        <v>55709987</v>
      </c>
      <c r="J10" s="33" t="s">
        <v>31</v>
      </c>
      <c r="K10" s="33">
        <v>2281394</v>
      </c>
      <c r="L10" s="51">
        <f t="shared" si="0"/>
        <v>96955415</v>
      </c>
    </row>
    <row r="11" spans="1:12" s="52" customFormat="1" ht="30" customHeight="1" x14ac:dyDescent="0.15">
      <c r="B11" s="48" t="s">
        <v>17</v>
      </c>
      <c r="C11" s="48"/>
      <c r="D11" s="50">
        <v>102013268</v>
      </c>
      <c r="E11" s="33">
        <v>19612080</v>
      </c>
      <c r="F11" s="33">
        <v>15323635</v>
      </c>
      <c r="G11" s="33">
        <v>94992065</v>
      </c>
      <c r="H11" s="33">
        <v>21020700</v>
      </c>
      <c r="I11" s="33">
        <v>396446053</v>
      </c>
      <c r="J11" s="33">
        <v>79327656</v>
      </c>
      <c r="K11" s="33">
        <v>18932647</v>
      </c>
      <c r="L11" s="51">
        <f t="shared" si="0"/>
        <v>747668104</v>
      </c>
    </row>
    <row r="12" spans="1:12" s="52" customFormat="1" ht="30" customHeight="1" x14ac:dyDescent="0.15">
      <c r="B12" s="48" t="s">
        <v>18</v>
      </c>
      <c r="C12" s="48"/>
      <c r="D12" s="50">
        <v>37407989</v>
      </c>
      <c r="E12" s="33">
        <v>9620555</v>
      </c>
      <c r="F12" s="33">
        <v>1575380</v>
      </c>
      <c r="G12" s="33">
        <v>57771826</v>
      </c>
      <c r="H12" s="33">
        <v>1358816</v>
      </c>
      <c r="I12" s="33">
        <v>252910250</v>
      </c>
      <c r="J12" s="33">
        <v>16392674850</v>
      </c>
      <c r="K12" s="33">
        <v>479593995</v>
      </c>
      <c r="L12" s="51">
        <f t="shared" si="0"/>
        <v>17232913661</v>
      </c>
    </row>
    <row r="13" spans="1:12" s="54" customFormat="1" ht="30" customHeight="1" x14ac:dyDescent="0.15">
      <c r="B13" s="48" t="s">
        <v>19</v>
      </c>
      <c r="C13" s="48"/>
      <c r="D13" s="50">
        <v>339284215</v>
      </c>
      <c r="E13" s="33">
        <v>42846717</v>
      </c>
      <c r="F13" s="33">
        <v>6363918</v>
      </c>
      <c r="G13" s="33">
        <v>152131233</v>
      </c>
      <c r="H13" s="33">
        <v>22278323</v>
      </c>
      <c r="I13" s="33">
        <v>116510369</v>
      </c>
      <c r="J13" s="33" t="s">
        <v>31</v>
      </c>
      <c r="K13" s="33">
        <v>17131134</v>
      </c>
      <c r="L13" s="51">
        <f>SUM(D13:K13)</f>
        <v>696545909</v>
      </c>
    </row>
    <row r="14" spans="1:12" ht="30" customHeight="1" x14ac:dyDescent="0.15">
      <c r="B14" s="48" t="s">
        <v>20</v>
      </c>
      <c r="C14" s="48"/>
      <c r="D14" s="50">
        <v>62187746</v>
      </c>
      <c r="E14" s="33">
        <v>22421834</v>
      </c>
      <c r="F14" s="33">
        <v>8110969</v>
      </c>
      <c r="G14" s="33">
        <v>52802749</v>
      </c>
      <c r="H14" s="33">
        <v>3961843</v>
      </c>
      <c r="I14" s="33">
        <v>441027171</v>
      </c>
      <c r="J14" s="33" t="s">
        <v>31</v>
      </c>
      <c r="K14" s="33">
        <v>17747207</v>
      </c>
      <c r="L14" s="51">
        <f t="shared" si="0"/>
        <v>608259519</v>
      </c>
    </row>
    <row r="15" spans="1:12" ht="30" customHeight="1" x14ac:dyDescent="0.15">
      <c r="B15" s="48" t="s">
        <v>21</v>
      </c>
      <c r="C15" s="48"/>
      <c r="D15" s="50">
        <v>485899795</v>
      </c>
      <c r="E15" s="33">
        <v>81866542</v>
      </c>
      <c r="F15" s="33">
        <v>12188148</v>
      </c>
      <c r="G15" s="33">
        <v>192931908</v>
      </c>
      <c r="H15" s="33">
        <v>10219398</v>
      </c>
      <c r="I15" s="33">
        <v>225058481</v>
      </c>
      <c r="J15" s="33">
        <v>23280230363</v>
      </c>
      <c r="K15" s="33">
        <v>515941346</v>
      </c>
      <c r="L15" s="51">
        <f t="shared" si="0"/>
        <v>24804335981</v>
      </c>
    </row>
    <row r="16" spans="1:12" ht="30" customHeight="1" x14ac:dyDescent="0.15">
      <c r="B16" s="48" t="s">
        <v>64</v>
      </c>
      <c r="C16" s="48"/>
      <c r="D16" s="50">
        <v>16195972</v>
      </c>
      <c r="E16" s="33">
        <v>5012091</v>
      </c>
      <c r="F16" s="33">
        <v>4862915</v>
      </c>
      <c r="G16" s="33">
        <v>59101299</v>
      </c>
      <c r="H16" s="33">
        <v>934988</v>
      </c>
      <c r="I16" s="33">
        <v>4969601098</v>
      </c>
      <c r="J16" s="33">
        <v>201411778</v>
      </c>
      <c r="K16" s="33">
        <v>98710423</v>
      </c>
      <c r="L16" s="51">
        <f t="shared" si="0"/>
        <v>5355830564</v>
      </c>
    </row>
    <row r="17" spans="1:12" ht="30" customHeight="1" x14ac:dyDescent="0.15">
      <c r="B17" s="48" t="s">
        <v>65</v>
      </c>
      <c r="C17" s="48"/>
      <c r="D17" s="50">
        <v>144513679</v>
      </c>
      <c r="E17" s="33">
        <v>21922739</v>
      </c>
      <c r="F17" s="33">
        <v>2812514</v>
      </c>
      <c r="G17" s="33">
        <v>108928254</v>
      </c>
      <c r="H17" s="33">
        <v>5576036</v>
      </c>
      <c r="I17" s="33">
        <v>16980687542</v>
      </c>
      <c r="J17" s="33">
        <v>12013782418</v>
      </c>
      <c r="K17" s="33">
        <v>153877370</v>
      </c>
      <c r="L17" s="51">
        <f t="shared" si="0"/>
        <v>29432100552</v>
      </c>
    </row>
    <row r="18" spans="1:12" ht="30" customHeight="1" x14ac:dyDescent="0.15">
      <c r="B18" s="48" t="s">
        <v>66</v>
      </c>
      <c r="C18" s="49"/>
      <c r="D18" s="50">
        <v>153359642</v>
      </c>
      <c r="E18" s="33">
        <v>28701729</v>
      </c>
      <c r="F18" s="33">
        <v>5916202</v>
      </c>
      <c r="G18" s="33">
        <v>58618447</v>
      </c>
      <c r="H18" s="33">
        <v>171918914</v>
      </c>
      <c r="I18" s="33">
        <v>1454100292</v>
      </c>
      <c r="J18" s="33">
        <v>243664593</v>
      </c>
      <c r="K18" s="33">
        <v>12940909</v>
      </c>
      <c r="L18" s="51">
        <f t="shared" si="0"/>
        <v>2129220728</v>
      </c>
    </row>
    <row r="19" spans="1:12" ht="30" customHeight="1" x14ac:dyDescent="0.15">
      <c r="B19" s="48" t="s">
        <v>67</v>
      </c>
      <c r="C19" s="49"/>
      <c r="D19" s="50">
        <v>36915644</v>
      </c>
      <c r="E19" s="33">
        <v>6706423</v>
      </c>
      <c r="F19" s="33">
        <v>2715753</v>
      </c>
      <c r="G19" s="33">
        <v>13957229</v>
      </c>
      <c r="H19" s="33">
        <v>1405737</v>
      </c>
      <c r="I19" s="33">
        <v>264830429</v>
      </c>
      <c r="J19" s="33">
        <v>566515851</v>
      </c>
      <c r="K19" s="33">
        <v>1728842</v>
      </c>
      <c r="L19" s="51">
        <f t="shared" si="0"/>
        <v>894775908</v>
      </c>
    </row>
    <row r="20" spans="1:12" ht="30" customHeight="1" x14ac:dyDescent="0.15">
      <c r="B20" s="48" t="s">
        <v>68</v>
      </c>
      <c r="C20" s="49"/>
      <c r="D20" s="50">
        <v>237438201</v>
      </c>
      <c r="E20" s="33">
        <v>39043817</v>
      </c>
      <c r="F20" s="33">
        <v>8727707</v>
      </c>
      <c r="G20" s="33">
        <v>121625900</v>
      </c>
      <c r="H20" s="33">
        <v>204869773</v>
      </c>
      <c r="I20" s="33">
        <v>2462114326</v>
      </c>
      <c r="J20" s="33">
        <v>2040625637</v>
      </c>
      <c r="K20" s="33">
        <v>30910612</v>
      </c>
      <c r="L20" s="51">
        <f t="shared" si="0"/>
        <v>5145355973</v>
      </c>
    </row>
    <row r="21" spans="1:12" ht="30" customHeight="1" x14ac:dyDescent="0.15">
      <c r="B21" s="48" t="s">
        <v>27</v>
      </c>
      <c r="C21" s="49"/>
      <c r="D21" s="50">
        <v>11230323</v>
      </c>
      <c r="E21" s="33">
        <v>1618495</v>
      </c>
      <c r="F21" s="33">
        <v>876285</v>
      </c>
      <c r="G21" s="33">
        <v>23119634</v>
      </c>
      <c r="H21" s="33">
        <v>7607741</v>
      </c>
      <c r="I21" s="33">
        <v>97926782</v>
      </c>
      <c r="J21" s="33">
        <v>110639956</v>
      </c>
      <c r="K21" s="33">
        <v>5460760</v>
      </c>
      <c r="L21" s="51">
        <f t="shared" si="0"/>
        <v>258479976</v>
      </c>
    </row>
    <row r="22" spans="1:12" ht="30" customHeight="1" x14ac:dyDescent="0.15">
      <c r="B22" s="48" t="s">
        <v>69</v>
      </c>
      <c r="C22" s="49"/>
      <c r="D22" s="50">
        <v>1393658339</v>
      </c>
      <c r="E22" s="33">
        <v>313030959</v>
      </c>
      <c r="F22" s="33">
        <v>12222001</v>
      </c>
      <c r="G22" s="33">
        <v>1958035646</v>
      </c>
      <c r="H22" s="33">
        <v>456356353</v>
      </c>
      <c r="I22" s="33">
        <v>455832550</v>
      </c>
      <c r="J22" s="33">
        <v>68949805</v>
      </c>
      <c r="K22" s="33">
        <v>95111556</v>
      </c>
      <c r="L22" s="51">
        <f t="shared" si="0"/>
        <v>4753197209</v>
      </c>
    </row>
    <row r="23" spans="1:12" ht="30" customHeight="1" x14ac:dyDescent="0.15">
      <c r="B23" s="55" t="s">
        <v>29</v>
      </c>
      <c r="C23" s="49"/>
      <c r="D23" s="56">
        <f>SUM(D6:D22)</f>
        <v>3249928271</v>
      </c>
      <c r="E23" s="51">
        <f t="shared" ref="E23:L23" si="1">SUM(E6:E22)</f>
        <v>662752762</v>
      </c>
      <c r="F23" s="51">
        <f t="shared" si="1"/>
        <v>98551795</v>
      </c>
      <c r="G23" s="51">
        <f t="shared" si="1"/>
        <v>2978037636</v>
      </c>
      <c r="H23" s="51">
        <f t="shared" si="1"/>
        <v>941906008</v>
      </c>
      <c r="I23" s="51">
        <f t="shared" si="1"/>
        <v>28220297823</v>
      </c>
      <c r="J23" s="51">
        <f t="shared" si="1"/>
        <v>54998008751</v>
      </c>
      <c r="K23" s="51">
        <f t="shared" si="1"/>
        <v>1462056282</v>
      </c>
      <c r="L23" s="51">
        <f t="shared" si="1"/>
        <v>92611539328</v>
      </c>
    </row>
    <row r="24" spans="1:12" s="54" customFormat="1" ht="6" customHeight="1" x14ac:dyDescent="0.15">
      <c r="B24" s="57"/>
      <c r="C24" s="58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12" customHeight="1" x14ac:dyDescent="0.15">
      <c r="A25" s="59"/>
      <c r="B25" s="60" t="s">
        <v>34</v>
      </c>
      <c r="C25" s="60"/>
      <c r="D25" s="61"/>
      <c r="E25" s="61"/>
      <c r="F25" s="61"/>
      <c r="G25" s="61"/>
      <c r="H25" s="61"/>
      <c r="I25" s="61"/>
      <c r="J25" s="59"/>
      <c r="K25" s="59"/>
      <c r="L25" s="62"/>
    </row>
    <row r="26" spans="1:12" ht="10.050000000000001" customHeight="1" x14ac:dyDescent="0.15">
      <c r="B26" s="153" t="s">
        <v>70</v>
      </c>
      <c r="C26" s="153"/>
      <c r="D26" s="153"/>
      <c r="E26" s="153"/>
      <c r="F26" s="153"/>
      <c r="G26" s="153"/>
      <c r="H26" s="63"/>
      <c r="I26" s="63"/>
      <c r="J26" s="63"/>
      <c r="K26" s="63"/>
      <c r="L26" s="63"/>
    </row>
    <row r="27" spans="1:12" x14ac:dyDescent="0.15">
      <c r="B27" s="153"/>
      <c r="C27" s="153"/>
      <c r="D27" s="153"/>
      <c r="E27" s="153"/>
      <c r="F27" s="153"/>
      <c r="G27" s="153"/>
      <c r="H27" s="64"/>
      <c r="I27" s="64"/>
      <c r="J27" s="64"/>
      <c r="K27" s="64"/>
      <c r="L27" s="64"/>
    </row>
    <row r="28" spans="1:12" x14ac:dyDescent="0.15">
      <c r="B28" s="153"/>
      <c r="C28" s="153"/>
      <c r="D28" s="153"/>
      <c r="E28" s="153"/>
      <c r="F28" s="153"/>
      <c r="G28" s="153"/>
      <c r="H28" s="64"/>
      <c r="I28" s="64"/>
      <c r="J28" s="64"/>
      <c r="K28" s="64"/>
      <c r="L28" s="64"/>
    </row>
    <row r="29" spans="1:12" x14ac:dyDescent="0.1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</row>
    <row r="30" spans="1:12" x14ac:dyDescent="0.15"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 x14ac:dyDescent="0.15"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12" x14ac:dyDescent="0.15"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</row>
    <row r="33" spans="2:12" x14ac:dyDescent="0.15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</row>
    <row r="34" spans="2:12" x14ac:dyDescent="0.15"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</row>
    <row r="35" spans="2:12" x14ac:dyDescent="0.15"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</row>
  </sheetData>
  <mergeCells count="10">
    <mergeCell ref="J3:J4"/>
    <mergeCell ref="K3:K4"/>
    <mergeCell ref="L3:L4"/>
    <mergeCell ref="B26:G28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2" firstPageNumber="348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5"/>
  <sheetViews>
    <sheetView view="pageBreakPreview" zoomScaleNormal="100" zoomScaleSheetLayoutView="100" workbookViewId="0">
      <pane xSplit="3" ySplit="5" topLeftCell="D18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93"/>
      <c r="E1" s="93"/>
      <c r="F1" s="93"/>
      <c r="G1" s="109" t="s">
        <v>87</v>
      </c>
      <c r="H1" s="66"/>
      <c r="I1" s="93"/>
      <c r="J1" s="93"/>
      <c r="K1" s="93"/>
      <c r="L1" s="93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52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73"/>
      <c r="D5" s="74"/>
      <c r="E5" s="75"/>
      <c r="F5" s="75"/>
      <c r="G5" s="75"/>
      <c r="H5" s="75"/>
      <c r="I5" s="75"/>
      <c r="J5" s="75"/>
      <c r="K5" s="75"/>
      <c r="L5" s="75"/>
    </row>
    <row r="6" spans="1:12" s="76" customFormat="1" ht="30" customHeight="1" x14ac:dyDescent="0.15">
      <c r="B6" s="77" t="s">
        <v>12</v>
      </c>
      <c r="C6" s="78"/>
      <c r="D6" s="90" t="s">
        <v>71</v>
      </c>
      <c r="E6" s="85" t="s">
        <v>72</v>
      </c>
      <c r="F6" s="85" t="s">
        <v>72</v>
      </c>
      <c r="G6" s="85">
        <v>3068781</v>
      </c>
      <c r="H6" s="85">
        <v>2174955</v>
      </c>
      <c r="I6" s="85" t="s">
        <v>72</v>
      </c>
      <c r="J6" s="85" t="s">
        <v>72</v>
      </c>
      <c r="K6" s="85">
        <v>906110</v>
      </c>
      <c r="L6" s="91">
        <f>SUM(D6:K6)</f>
        <v>6149846</v>
      </c>
    </row>
    <row r="7" spans="1:12" s="79" customFormat="1" ht="30" customHeight="1" x14ac:dyDescent="0.15">
      <c r="B7" s="77" t="s">
        <v>13</v>
      </c>
      <c r="C7" s="77"/>
      <c r="D7" s="90">
        <v>32024240</v>
      </c>
      <c r="E7" s="85">
        <v>38732346</v>
      </c>
      <c r="F7" s="85">
        <v>9509076</v>
      </c>
      <c r="G7" s="85">
        <v>33679771</v>
      </c>
      <c r="H7" s="85">
        <v>15980407</v>
      </c>
      <c r="I7" s="85">
        <v>7085223</v>
      </c>
      <c r="J7" s="85" t="s">
        <v>72</v>
      </c>
      <c r="K7" s="85">
        <v>534258</v>
      </c>
      <c r="L7" s="91">
        <f t="shared" ref="L7:L22" si="0">SUM(D7:K7)</f>
        <v>137545321</v>
      </c>
    </row>
    <row r="8" spans="1:12" ht="30" customHeight="1" x14ac:dyDescent="0.15">
      <c r="B8" s="77" t="s">
        <v>14</v>
      </c>
      <c r="C8" s="77"/>
      <c r="D8" s="90">
        <v>195332915</v>
      </c>
      <c r="E8" s="85">
        <v>26272315</v>
      </c>
      <c r="F8" s="85">
        <v>5246184</v>
      </c>
      <c r="G8" s="85">
        <v>22675577</v>
      </c>
      <c r="H8" s="85">
        <v>13401579</v>
      </c>
      <c r="I8" s="85">
        <v>38803021</v>
      </c>
      <c r="J8" s="85" t="s">
        <v>72</v>
      </c>
      <c r="K8" s="85">
        <v>9326625</v>
      </c>
      <c r="L8" s="91">
        <f t="shared" si="0"/>
        <v>311058216</v>
      </c>
    </row>
    <row r="9" spans="1:12" ht="30" customHeight="1" x14ac:dyDescent="0.15">
      <c r="B9" s="77" t="s">
        <v>63</v>
      </c>
      <c r="C9" s="77"/>
      <c r="D9" s="90">
        <v>10444818</v>
      </c>
      <c r="E9" s="85">
        <v>1765822</v>
      </c>
      <c r="F9" s="85">
        <v>610700</v>
      </c>
      <c r="G9" s="85">
        <v>2107927</v>
      </c>
      <c r="H9" s="85">
        <v>40274</v>
      </c>
      <c r="I9" s="85">
        <v>2068019</v>
      </c>
      <c r="J9" s="85" t="s">
        <v>72</v>
      </c>
      <c r="K9" s="85">
        <v>9233</v>
      </c>
      <c r="L9" s="91">
        <f t="shared" si="0"/>
        <v>17046793</v>
      </c>
    </row>
    <row r="10" spans="1:12" s="79" customFormat="1" ht="30" customHeight="1" x14ac:dyDescent="0.15">
      <c r="B10" s="77" t="s">
        <v>16</v>
      </c>
      <c r="C10" s="77"/>
      <c r="D10" s="90">
        <v>15410018</v>
      </c>
      <c r="E10" s="85">
        <v>2669434</v>
      </c>
      <c r="F10" s="85">
        <v>1128146</v>
      </c>
      <c r="G10" s="85">
        <v>21744756</v>
      </c>
      <c r="H10" s="85">
        <v>958590</v>
      </c>
      <c r="I10" s="85">
        <v>69630442</v>
      </c>
      <c r="J10" s="85" t="s">
        <v>72</v>
      </c>
      <c r="K10" s="85">
        <v>2610111</v>
      </c>
      <c r="L10" s="91">
        <f t="shared" si="0"/>
        <v>114151497</v>
      </c>
    </row>
    <row r="11" spans="1:12" s="79" customFormat="1" ht="30" customHeight="1" x14ac:dyDescent="0.15">
      <c r="B11" s="77" t="s">
        <v>17</v>
      </c>
      <c r="C11" s="77"/>
      <c r="D11" s="90">
        <v>112207153</v>
      </c>
      <c r="E11" s="85">
        <v>19909167</v>
      </c>
      <c r="F11" s="85">
        <v>15291639</v>
      </c>
      <c r="G11" s="85">
        <v>101788317</v>
      </c>
      <c r="H11" s="85">
        <v>72771925</v>
      </c>
      <c r="I11" s="85">
        <v>541634546</v>
      </c>
      <c r="J11" s="85">
        <v>113685831</v>
      </c>
      <c r="K11" s="85">
        <v>65456594</v>
      </c>
      <c r="L11" s="91">
        <f t="shared" si="0"/>
        <v>1042745172</v>
      </c>
    </row>
    <row r="12" spans="1:12" s="79" customFormat="1" ht="30" customHeight="1" x14ac:dyDescent="0.15">
      <c r="B12" s="77" t="s">
        <v>18</v>
      </c>
      <c r="C12" s="77"/>
      <c r="D12" s="90">
        <v>39213927</v>
      </c>
      <c r="E12" s="85">
        <v>10167762</v>
      </c>
      <c r="F12" s="85">
        <v>1524177</v>
      </c>
      <c r="G12" s="85">
        <v>54641950</v>
      </c>
      <c r="H12" s="85">
        <v>3580781</v>
      </c>
      <c r="I12" s="85">
        <v>238568403</v>
      </c>
      <c r="J12" s="85">
        <v>16142432850</v>
      </c>
      <c r="K12" s="85">
        <v>422586083</v>
      </c>
      <c r="L12" s="91">
        <f t="shared" si="0"/>
        <v>16912715933</v>
      </c>
    </row>
    <row r="13" spans="1:12" s="81" customFormat="1" ht="30" customHeight="1" x14ac:dyDescent="0.15">
      <c r="B13" s="77" t="s">
        <v>19</v>
      </c>
      <c r="C13" s="77"/>
      <c r="D13" s="90">
        <v>365556076</v>
      </c>
      <c r="E13" s="85">
        <v>42740100</v>
      </c>
      <c r="F13" s="85">
        <v>6288318</v>
      </c>
      <c r="G13" s="85">
        <v>157223142</v>
      </c>
      <c r="H13" s="85">
        <v>19081766</v>
      </c>
      <c r="I13" s="85">
        <v>121739459</v>
      </c>
      <c r="J13" s="85" t="s">
        <v>72</v>
      </c>
      <c r="K13" s="85">
        <v>17233407</v>
      </c>
      <c r="L13" s="91">
        <f>SUM(D13:K13)</f>
        <v>729862268</v>
      </c>
    </row>
    <row r="14" spans="1:12" ht="30" customHeight="1" x14ac:dyDescent="0.15">
      <c r="B14" s="77" t="s">
        <v>20</v>
      </c>
      <c r="C14" s="77"/>
      <c r="D14" s="90">
        <v>69274408</v>
      </c>
      <c r="E14" s="85">
        <v>25869473</v>
      </c>
      <c r="F14" s="85">
        <v>8417364</v>
      </c>
      <c r="G14" s="85">
        <v>55538735</v>
      </c>
      <c r="H14" s="85">
        <v>4397393</v>
      </c>
      <c r="I14" s="85">
        <v>484216965</v>
      </c>
      <c r="J14" s="85" t="s">
        <v>72</v>
      </c>
      <c r="K14" s="85">
        <v>18368461</v>
      </c>
      <c r="L14" s="91">
        <f t="shared" si="0"/>
        <v>666082799</v>
      </c>
    </row>
    <row r="15" spans="1:12" ht="30" customHeight="1" x14ac:dyDescent="0.15">
      <c r="B15" s="77" t="s">
        <v>21</v>
      </c>
      <c r="C15" s="77"/>
      <c r="D15" s="90">
        <v>519903752</v>
      </c>
      <c r="E15" s="85">
        <v>83075245</v>
      </c>
      <c r="F15" s="85">
        <v>11752233</v>
      </c>
      <c r="G15" s="85">
        <v>210463041</v>
      </c>
      <c r="H15" s="85">
        <v>11572235</v>
      </c>
      <c r="I15" s="85">
        <v>228058110</v>
      </c>
      <c r="J15" s="85">
        <v>23972277519</v>
      </c>
      <c r="K15" s="85">
        <v>556292988</v>
      </c>
      <c r="L15" s="91">
        <f t="shared" si="0"/>
        <v>25593395123</v>
      </c>
    </row>
    <row r="16" spans="1:12" ht="30" customHeight="1" x14ac:dyDescent="0.15">
      <c r="B16" s="77" t="s">
        <v>64</v>
      </c>
      <c r="C16" s="77"/>
      <c r="D16" s="90">
        <v>17820302</v>
      </c>
      <c r="E16" s="85">
        <v>4562134</v>
      </c>
      <c r="F16" s="85">
        <v>4767565</v>
      </c>
      <c r="G16" s="85">
        <v>63396864</v>
      </c>
      <c r="H16" s="85">
        <v>1270314</v>
      </c>
      <c r="I16" s="85">
        <v>5066987134</v>
      </c>
      <c r="J16" s="85">
        <v>109590000</v>
      </c>
      <c r="K16" s="85">
        <v>94321610</v>
      </c>
      <c r="L16" s="91">
        <f t="shared" si="0"/>
        <v>5362715923</v>
      </c>
    </row>
    <row r="17" spans="1:12" ht="30" customHeight="1" x14ac:dyDescent="0.15">
      <c r="B17" s="77" t="s">
        <v>65</v>
      </c>
      <c r="C17" s="77"/>
      <c r="D17" s="90">
        <v>157355915</v>
      </c>
      <c r="E17" s="85">
        <v>23715140</v>
      </c>
      <c r="F17" s="85">
        <v>2690761</v>
      </c>
      <c r="G17" s="85">
        <v>104380787</v>
      </c>
      <c r="H17" s="85">
        <v>5664153</v>
      </c>
      <c r="I17" s="85">
        <v>18048135855</v>
      </c>
      <c r="J17" s="85">
        <v>12252195482</v>
      </c>
      <c r="K17" s="85">
        <v>148888989</v>
      </c>
      <c r="L17" s="91">
        <f t="shared" si="0"/>
        <v>30743027082</v>
      </c>
    </row>
    <row r="18" spans="1:12" ht="30" customHeight="1" x14ac:dyDescent="0.15">
      <c r="B18" s="77" t="s">
        <v>66</v>
      </c>
      <c r="C18" s="78"/>
      <c r="D18" s="90">
        <v>164138095</v>
      </c>
      <c r="E18" s="85">
        <v>29917810</v>
      </c>
      <c r="F18" s="85">
        <v>5870543</v>
      </c>
      <c r="G18" s="85">
        <v>58247780</v>
      </c>
      <c r="H18" s="85">
        <v>164592720</v>
      </c>
      <c r="I18" s="85">
        <v>1467106080</v>
      </c>
      <c r="J18" s="85">
        <v>251910058</v>
      </c>
      <c r="K18" s="85">
        <v>13713926</v>
      </c>
      <c r="L18" s="91">
        <f t="shared" si="0"/>
        <v>2155497012</v>
      </c>
    </row>
    <row r="19" spans="1:12" ht="30" customHeight="1" x14ac:dyDescent="0.15">
      <c r="B19" s="77" t="s">
        <v>67</v>
      </c>
      <c r="C19" s="78"/>
      <c r="D19" s="90">
        <v>40244032</v>
      </c>
      <c r="E19" s="85">
        <v>9018518</v>
      </c>
      <c r="F19" s="85">
        <v>3002635</v>
      </c>
      <c r="G19" s="85">
        <v>14870683</v>
      </c>
      <c r="H19" s="85">
        <v>679927</v>
      </c>
      <c r="I19" s="85">
        <v>265830322</v>
      </c>
      <c r="J19" s="85">
        <v>645367149</v>
      </c>
      <c r="K19" s="85">
        <v>1728228</v>
      </c>
      <c r="L19" s="91">
        <f t="shared" si="0"/>
        <v>980741494</v>
      </c>
    </row>
    <row r="20" spans="1:12" ht="30" customHeight="1" x14ac:dyDescent="0.15">
      <c r="B20" s="77" t="s">
        <v>68</v>
      </c>
      <c r="C20" s="78"/>
      <c r="D20" s="90">
        <v>370233538</v>
      </c>
      <c r="E20" s="85">
        <v>53694438</v>
      </c>
      <c r="F20" s="85">
        <v>11559188</v>
      </c>
      <c r="G20" s="85">
        <v>175829628</v>
      </c>
      <c r="H20" s="85">
        <v>2471747115</v>
      </c>
      <c r="I20" s="85">
        <v>2723002174</v>
      </c>
      <c r="J20" s="85">
        <v>60794296</v>
      </c>
      <c r="K20" s="85">
        <v>54645422</v>
      </c>
      <c r="L20" s="91">
        <f t="shared" si="0"/>
        <v>5921505799</v>
      </c>
    </row>
    <row r="21" spans="1:12" ht="30" customHeight="1" x14ac:dyDescent="0.15">
      <c r="B21" s="77" t="s">
        <v>27</v>
      </c>
      <c r="C21" s="78"/>
      <c r="D21" s="90">
        <v>12991862</v>
      </c>
      <c r="E21" s="85">
        <v>2065961</v>
      </c>
      <c r="F21" s="85">
        <v>904887</v>
      </c>
      <c r="G21" s="85">
        <v>23332943</v>
      </c>
      <c r="H21" s="85">
        <v>7708588</v>
      </c>
      <c r="I21" s="85">
        <v>102568107</v>
      </c>
      <c r="J21" s="85">
        <v>146270091</v>
      </c>
      <c r="K21" s="85">
        <v>8461472</v>
      </c>
      <c r="L21" s="91">
        <f t="shared" si="0"/>
        <v>304303911</v>
      </c>
    </row>
    <row r="22" spans="1:12" ht="30" customHeight="1" x14ac:dyDescent="0.15">
      <c r="B22" s="77" t="s">
        <v>69</v>
      </c>
      <c r="C22" s="78"/>
      <c r="D22" s="90">
        <v>1486872298</v>
      </c>
      <c r="E22" s="85">
        <v>302111770</v>
      </c>
      <c r="F22" s="85">
        <v>12449395</v>
      </c>
      <c r="G22" s="85">
        <v>2010980181</v>
      </c>
      <c r="H22" s="85">
        <v>498994053</v>
      </c>
      <c r="I22" s="85">
        <v>471058898</v>
      </c>
      <c r="J22" s="85" t="s">
        <v>72</v>
      </c>
      <c r="K22" s="85">
        <v>101292045</v>
      </c>
      <c r="L22" s="91">
        <f t="shared" si="0"/>
        <v>4883758640</v>
      </c>
    </row>
    <row r="23" spans="1:12" ht="30" customHeight="1" x14ac:dyDescent="0.15">
      <c r="B23" s="82" t="s">
        <v>29</v>
      </c>
      <c r="C23" s="78"/>
      <c r="D23" s="92">
        <f>SUM(D6:D22)</f>
        <v>3609023349</v>
      </c>
      <c r="E23" s="91">
        <f t="shared" ref="E23:L23" si="1">SUM(E6:E22)</f>
        <v>676287435</v>
      </c>
      <c r="F23" s="91">
        <f t="shared" si="1"/>
        <v>101012811</v>
      </c>
      <c r="G23" s="91">
        <f t="shared" si="1"/>
        <v>3113970863</v>
      </c>
      <c r="H23" s="91">
        <f t="shared" si="1"/>
        <v>3294616775</v>
      </c>
      <c r="I23" s="91">
        <f t="shared" si="1"/>
        <v>29876492758</v>
      </c>
      <c r="J23" s="91">
        <f t="shared" si="1"/>
        <v>53694523276</v>
      </c>
      <c r="K23" s="91">
        <f t="shared" si="1"/>
        <v>1516375562</v>
      </c>
      <c r="L23" s="91">
        <f t="shared" si="1"/>
        <v>95882302829</v>
      </c>
    </row>
    <row r="24" spans="1:12" s="81" customFormat="1" ht="6" customHeight="1" x14ac:dyDescent="0.15">
      <c r="B24" s="83"/>
      <c r="C24" s="84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12" customHeight="1" x14ac:dyDescent="0.15">
      <c r="A25" s="86"/>
      <c r="B25" s="94" t="s">
        <v>34</v>
      </c>
      <c r="C25" s="94"/>
      <c r="D25" s="87"/>
      <c r="E25" s="87"/>
      <c r="F25" s="87"/>
      <c r="G25" s="87"/>
      <c r="H25" s="87"/>
      <c r="I25" s="87"/>
      <c r="J25" s="86"/>
      <c r="K25" s="86"/>
      <c r="L25" s="88"/>
    </row>
    <row r="26" spans="1:12" ht="10.050000000000001" customHeight="1" x14ac:dyDescent="0.15">
      <c r="B26" s="162" t="s">
        <v>73</v>
      </c>
      <c r="C26" s="162"/>
      <c r="D26" s="162"/>
      <c r="E26" s="162"/>
      <c r="F26" s="162"/>
      <c r="G26" s="162"/>
      <c r="H26" s="163"/>
      <c r="I26" s="163"/>
      <c r="J26" s="163"/>
      <c r="K26" s="163"/>
      <c r="L26" s="163"/>
    </row>
    <row r="27" spans="1:12" x14ac:dyDescent="0.15">
      <c r="B27" s="162"/>
      <c r="C27" s="162"/>
      <c r="D27" s="162"/>
      <c r="E27" s="162"/>
      <c r="F27" s="162"/>
      <c r="G27" s="162"/>
      <c r="H27" s="163"/>
      <c r="I27" s="163"/>
      <c r="J27" s="163"/>
      <c r="K27" s="163"/>
      <c r="L27" s="163"/>
    </row>
    <row r="28" spans="1:12" x14ac:dyDescent="0.15">
      <c r="B28" s="162"/>
      <c r="C28" s="162"/>
      <c r="D28" s="162"/>
      <c r="E28" s="162"/>
      <c r="F28" s="162"/>
      <c r="G28" s="162"/>
      <c r="H28" s="163"/>
      <c r="I28" s="163"/>
      <c r="J28" s="163"/>
      <c r="K28" s="163"/>
      <c r="L28" s="163"/>
    </row>
    <row r="29" spans="1:12" x14ac:dyDescent="0.1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1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2" x14ac:dyDescent="0.1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2:12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mergeCells count="10">
    <mergeCell ref="B26:L28"/>
    <mergeCell ref="J3:J4"/>
    <mergeCell ref="K3:K4"/>
    <mergeCell ref="L3:L4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1" firstPageNumber="362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5"/>
  <sheetViews>
    <sheetView view="pageBreakPreview" zoomScaleNormal="100" zoomScaleSheetLayoutView="100" workbookViewId="0">
      <pane xSplit="3" ySplit="5" topLeftCell="D15" activePane="bottomRight" state="frozen"/>
      <selection sqref="A1:L1"/>
      <selection pane="topRight" sqref="A1:L1"/>
      <selection pane="bottomLeft" sqref="A1:L1"/>
      <selection pane="bottomRight"/>
    </sheetView>
  </sheetViews>
  <sheetFormatPr defaultColWidth="9.42578125" defaultRowHeight="9.6" x14ac:dyDescent="0.15"/>
  <cols>
    <col min="1" max="1" width="1" style="80" customWidth="1"/>
    <col min="2" max="2" width="18.42578125" style="80" customWidth="1"/>
    <col min="3" max="3" width="1" style="80" customWidth="1"/>
    <col min="4" max="7" width="19.42578125" style="80" customWidth="1"/>
    <col min="8" max="12" width="19.5703125" style="80" customWidth="1"/>
    <col min="13" max="16384" width="9.42578125" style="80"/>
  </cols>
  <sheetData>
    <row r="1" spans="1:12" s="65" customFormat="1" ht="14.55" customHeight="1" x14ac:dyDescent="0.15">
      <c r="B1" s="66"/>
      <c r="C1" s="66"/>
      <c r="D1" s="93"/>
      <c r="E1" s="93"/>
      <c r="F1" s="93"/>
      <c r="G1" s="109" t="s">
        <v>86</v>
      </c>
      <c r="H1" s="66"/>
      <c r="I1" s="93"/>
      <c r="J1" s="93"/>
      <c r="K1" s="93"/>
      <c r="L1" s="93"/>
    </row>
    <row r="2" spans="1:12" s="65" customFormat="1" ht="14.55" customHeight="1" x14ac:dyDescent="0.15">
      <c r="B2" s="67"/>
      <c r="C2" s="67"/>
      <c r="D2" s="68"/>
      <c r="E2" s="68"/>
      <c r="F2" s="68"/>
      <c r="G2" s="68"/>
      <c r="H2" s="68"/>
      <c r="I2" s="68"/>
      <c r="J2" s="68"/>
      <c r="K2" s="68"/>
      <c r="L2" s="69" t="s">
        <v>51</v>
      </c>
    </row>
    <row r="3" spans="1:12" s="65" customFormat="1" ht="18" customHeight="1" x14ac:dyDescent="0.15">
      <c r="A3" s="168" t="s">
        <v>52</v>
      </c>
      <c r="B3" s="168"/>
      <c r="C3" s="169"/>
      <c r="D3" s="172" t="s">
        <v>53</v>
      </c>
      <c r="E3" s="173"/>
      <c r="F3" s="164" t="s">
        <v>54</v>
      </c>
      <c r="G3" s="164" t="s">
        <v>55</v>
      </c>
      <c r="H3" s="164" t="s">
        <v>56</v>
      </c>
      <c r="I3" s="164" t="s">
        <v>57</v>
      </c>
      <c r="J3" s="164" t="s">
        <v>58</v>
      </c>
      <c r="K3" s="164" t="s">
        <v>59</v>
      </c>
      <c r="L3" s="166" t="s">
        <v>60</v>
      </c>
    </row>
    <row r="4" spans="1:12" s="68" customFormat="1" ht="18" customHeight="1" x14ac:dyDescent="0.15">
      <c r="A4" s="170"/>
      <c r="B4" s="170"/>
      <c r="C4" s="171"/>
      <c r="D4" s="70" t="s">
        <v>61</v>
      </c>
      <c r="E4" s="71" t="s">
        <v>62</v>
      </c>
      <c r="F4" s="165"/>
      <c r="G4" s="165"/>
      <c r="H4" s="165"/>
      <c r="I4" s="165"/>
      <c r="J4" s="165"/>
      <c r="K4" s="165"/>
      <c r="L4" s="167"/>
    </row>
    <row r="5" spans="1:12" s="67" customFormat="1" ht="6" customHeight="1" x14ac:dyDescent="0.15">
      <c r="B5" s="72"/>
      <c r="C5" s="73"/>
      <c r="D5" s="74"/>
      <c r="E5" s="75"/>
      <c r="F5" s="75"/>
      <c r="G5" s="75"/>
      <c r="H5" s="75"/>
      <c r="I5" s="75"/>
      <c r="J5" s="75"/>
      <c r="K5" s="75"/>
      <c r="L5" s="75"/>
    </row>
    <row r="6" spans="1:12" s="76" customFormat="1" ht="30" customHeight="1" x14ac:dyDescent="0.15">
      <c r="B6" s="77" t="s">
        <v>12</v>
      </c>
      <c r="C6" s="78"/>
      <c r="D6" s="90" t="s">
        <v>71</v>
      </c>
      <c r="E6" s="85" t="s">
        <v>72</v>
      </c>
      <c r="F6" s="85" t="s">
        <v>72</v>
      </c>
      <c r="G6" s="85">
        <v>3157275</v>
      </c>
      <c r="H6" s="85">
        <v>2092488</v>
      </c>
      <c r="I6" s="85" t="s">
        <v>72</v>
      </c>
      <c r="J6" s="85" t="s">
        <v>72</v>
      </c>
      <c r="K6" s="85">
        <v>867146</v>
      </c>
      <c r="L6" s="91">
        <f>SUM(D6:K6)</f>
        <v>6116909</v>
      </c>
    </row>
    <row r="7" spans="1:12" s="79" customFormat="1" ht="30" customHeight="1" x14ac:dyDescent="0.15">
      <c r="B7" s="77" t="s">
        <v>13</v>
      </c>
      <c r="C7" s="77"/>
      <c r="D7" s="90">
        <v>32218747</v>
      </c>
      <c r="E7" s="85">
        <v>39789603</v>
      </c>
      <c r="F7" s="85">
        <v>9485427</v>
      </c>
      <c r="G7" s="85">
        <v>33308069</v>
      </c>
      <c r="H7" s="85">
        <v>15916154</v>
      </c>
      <c r="I7" s="85">
        <v>7397008</v>
      </c>
      <c r="J7" s="85" t="s">
        <v>72</v>
      </c>
      <c r="K7" s="85">
        <v>534249</v>
      </c>
      <c r="L7" s="91">
        <f t="shared" ref="L7:L22" si="0">SUM(D7:K7)</f>
        <v>138649257</v>
      </c>
    </row>
    <row r="8" spans="1:12" ht="30" customHeight="1" x14ac:dyDescent="0.15">
      <c r="B8" s="77" t="s">
        <v>14</v>
      </c>
      <c r="C8" s="77"/>
      <c r="D8" s="90">
        <v>197669878</v>
      </c>
      <c r="E8" s="85">
        <v>25214857</v>
      </c>
      <c r="F8" s="85">
        <v>4987511</v>
      </c>
      <c r="G8" s="85">
        <v>22635174</v>
      </c>
      <c r="H8" s="85">
        <v>13401579</v>
      </c>
      <c r="I8" s="85">
        <v>40407395</v>
      </c>
      <c r="J8" s="85" t="s">
        <v>72</v>
      </c>
      <c r="K8" s="85">
        <v>8781002</v>
      </c>
      <c r="L8" s="91">
        <f t="shared" si="0"/>
        <v>313097396</v>
      </c>
    </row>
    <row r="9" spans="1:12" ht="30" customHeight="1" x14ac:dyDescent="0.15">
      <c r="B9" s="77" t="s">
        <v>63</v>
      </c>
      <c r="C9" s="77"/>
      <c r="D9" s="90">
        <v>10395573</v>
      </c>
      <c r="E9" s="85">
        <v>1853286</v>
      </c>
      <c r="F9" s="85">
        <v>610642</v>
      </c>
      <c r="G9" s="85">
        <v>2087190</v>
      </c>
      <c r="H9" s="85">
        <v>58918</v>
      </c>
      <c r="I9" s="85">
        <v>2113503</v>
      </c>
      <c r="J9" s="85" t="s">
        <v>72</v>
      </c>
      <c r="K9" s="85">
        <v>9187</v>
      </c>
      <c r="L9" s="91">
        <f t="shared" si="0"/>
        <v>17128299</v>
      </c>
    </row>
    <row r="10" spans="1:12" s="79" customFormat="1" ht="30" customHeight="1" x14ac:dyDescent="0.15">
      <c r="B10" s="77" t="s">
        <v>16</v>
      </c>
      <c r="C10" s="77"/>
      <c r="D10" s="90">
        <v>15867841</v>
      </c>
      <c r="E10" s="85">
        <v>3137985</v>
      </c>
      <c r="F10" s="85">
        <v>1227668</v>
      </c>
      <c r="G10" s="85">
        <v>22634294</v>
      </c>
      <c r="H10" s="85">
        <v>984265</v>
      </c>
      <c r="I10" s="85">
        <v>62654239</v>
      </c>
      <c r="J10" s="85" t="s">
        <v>72</v>
      </c>
      <c r="K10" s="85">
        <v>2584788</v>
      </c>
      <c r="L10" s="91">
        <f t="shared" si="0"/>
        <v>109091080</v>
      </c>
    </row>
    <row r="11" spans="1:12" s="79" customFormat="1" ht="30" customHeight="1" x14ac:dyDescent="0.15">
      <c r="B11" s="77" t="s">
        <v>17</v>
      </c>
      <c r="C11" s="77"/>
      <c r="D11" s="90">
        <v>113376964</v>
      </c>
      <c r="E11" s="85">
        <v>19741439</v>
      </c>
      <c r="F11" s="85">
        <v>15577275</v>
      </c>
      <c r="G11" s="85">
        <v>104259042</v>
      </c>
      <c r="H11" s="85">
        <v>71576448</v>
      </c>
      <c r="I11" s="85">
        <v>1041632258</v>
      </c>
      <c r="J11" s="85">
        <v>1396805702</v>
      </c>
      <c r="K11" s="85">
        <v>60881249</v>
      </c>
      <c r="L11" s="91">
        <f t="shared" si="0"/>
        <v>2823850377</v>
      </c>
    </row>
    <row r="12" spans="1:12" s="79" customFormat="1" ht="30" customHeight="1" x14ac:dyDescent="0.15">
      <c r="B12" s="77" t="s">
        <v>18</v>
      </c>
      <c r="C12" s="77"/>
      <c r="D12" s="90">
        <v>37815501</v>
      </c>
      <c r="E12" s="85">
        <v>8468336</v>
      </c>
      <c r="F12" s="85">
        <v>1498647</v>
      </c>
      <c r="G12" s="85">
        <v>68463419</v>
      </c>
      <c r="H12" s="85">
        <v>3371071</v>
      </c>
      <c r="I12" s="85">
        <v>313914028</v>
      </c>
      <c r="J12" s="85">
        <v>15535737152</v>
      </c>
      <c r="K12" s="85">
        <v>373489726</v>
      </c>
      <c r="L12" s="91">
        <f t="shared" si="0"/>
        <v>16342757880</v>
      </c>
    </row>
    <row r="13" spans="1:12" s="81" customFormat="1" ht="30" customHeight="1" x14ac:dyDescent="0.15">
      <c r="B13" s="77" t="s">
        <v>19</v>
      </c>
      <c r="C13" s="77"/>
      <c r="D13" s="90">
        <v>369923055</v>
      </c>
      <c r="E13" s="85">
        <v>43004430</v>
      </c>
      <c r="F13" s="85">
        <v>6325311</v>
      </c>
      <c r="G13" s="85">
        <v>157869089</v>
      </c>
      <c r="H13" s="85">
        <v>18778621</v>
      </c>
      <c r="I13" s="85">
        <v>124233427</v>
      </c>
      <c r="J13" s="85" t="s">
        <v>72</v>
      </c>
      <c r="K13" s="85">
        <v>17352908</v>
      </c>
      <c r="L13" s="91">
        <f>SUM(D13:K13)</f>
        <v>737486841</v>
      </c>
    </row>
    <row r="14" spans="1:12" ht="30" customHeight="1" x14ac:dyDescent="0.15">
      <c r="B14" s="77" t="s">
        <v>20</v>
      </c>
      <c r="C14" s="77"/>
      <c r="D14" s="90">
        <v>72764888</v>
      </c>
      <c r="E14" s="85">
        <v>28615967</v>
      </c>
      <c r="F14" s="85">
        <v>9196970</v>
      </c>
      <c r="G14" s="85">
        <v>60619315</v>
      </c>
      <c r="H14" s="85">
        <v>4731610</v>
      </c>
      <c r="I14" s="85">
        <v>488545827</v>
      </c>
      <c r="J14" s="85" t="s">
        <v>72</v>
      </c>
      <c r="K14" s="85">
        <v>20965387</v>
      </c>
      <c r="L14" s="91">
        <f t="shared" si="0"/>
        <v>685439964</v>
      </c>
    </row>
    <row r="15" spans="1:12" ht="30" customHeight="1" x14ac:dyDescent="0.15">
      <c r="B15" s="77" t="s">
        <v>21</v>
      </c>
      <c r="C15" s="77"/>
      <c r="D15" s="90">
        <v>519597761</v>
      </c>
      <c r="E15" s="85">
        <v>82077045</v>
      </c>
      <c r="F15" s="85">
        <v>11167343</v>
      </c>
      <c r="G15" s="85">
        <v>210933658</v>
      </c>
      <c r="H15" s="85">
        <v>9649956</v>
      </c>
      <c r="I15" s="85">
        <v>241572987</v>
      </c>
      <c r="J15" s="85">
        <v>24037968092</v>
      </c>
      <c r="K15" s="85">
        <v>544234090</v>
      </c>
      <c r="L15" s="91">
        <f t="shared" si="0"/>
        <v>25657200932</v>
      </c>
    </row>
    <row r="16" spans="1:12" ht="30" customHeight="1" x14ac:dyDescent="0.15">
      <c r="B16" s="77" t="s">
        <v>64</v>
      </c>
      <c r="C16" s="77"/>
      <c r="D16" s="90">
        <v>17919998</v>
      </c>
      <c r="E16" s="85">
        <v>4409205</v>
      </c>
      <c r="F16" s="85">
        <v>4754842</v>
      </c>
      <c r="G16" s="85">
        <v>61177392</v>
      </c>
      <c r="H16" s="85">
        <v>1551433</v>
      </c>
      <c r="I16" s="85">
        <v>5036421478</v>
      </c>
      <c r="J16" s="85">
        <v>108951000</v>
      </c>
      <c r="K16" s="85">
        <v>102590868</v>
      </c>
      <c r="L16" s="91">
        <f t="shared" si="0"/>
        <v>5337776216</v>
      </c>
    </row>
    <row r="17" spans="1:12" ht="30" customHeight="1" x14ac:dyDescent="0.15">
      <c r="B17" s="77" t="s">
        <v>65</v>
      </c>
      <c r="C17" s="77"/>
      <c r="D17" s="90">
        <v>158058473</v>
      </c>
      <c r="E17" s="85">
        <v>24010531</v>
      </c>
      <c r="F17" s="85">
        <v>2593139</v>
      </c>
      <c r="G17" s="85">
        <v>104228211</v>
      </c>
      <c r="H17" s="85">
        <v>6438991</v>
      </c>
      <c r="I17" s="85">
        <v>18142169218</v>
      </c>
      <c r="J17" s="85">
        <v>11327589212</v>
      </c>
      <c r="K17" s="85">
        <v>149539603</v>
      </c>
      <c r="L17" s="91">
        <f t="shared" si="0"/>
        <v>29914627378</v>
      </c>
    </row>
    <row r="18" spans="1:12" ht="30" customHeight="1" x14ac:dyDescent="0.15">
      <c r="B18" s="77" t="s">
        <v>66</v>
      </c>
      <c r="C18" s="78"/>
      <c r="D18" s="90">
        <v>162341555</v>
      </c>
      <c r="E18" s="85">
        <v>30933250</v>
      </c>
      <c r="F18" s="85">
        <v>5940177</v>
      </c>
      <c r="G18" s="85">
        <v>57740512</v>
      </c>
      <c r="H18" s="85">
        <v>163203711</v>
      </c>
      <c r="I18" s="85">
        <v>1442482651</v>
      </c>
      <c r="J18" s="85">
        <v>259963678</v>
      </c>
      <c r="K18" s="85">
        <v>13037686</v>
      </c>
      <c r="L18" s="91">
        <f t="shared" si="0"/>
        <v>2135643220</v>
      </c>
    </row>
    <row r="19" spans="1:12" ht="30" customHeight="1" x14ac:dyDescent="0.15">
      <c r="B19" s="77" t="s">
        <v>67</v>
      </c>
      <c r="C19" s="78"/>
      <c r="D19" s="90">
        <v>40550062</v>
      </c>
      <c r="E19" s="85">
        <v>9768769</v>
      </c>
      <c r="F19" s="85">
        <v>2881846</v>
      </c>
      <c r="G19" s="85">
        <v>14186370</v>
      </c>
      <c r="H19" s="85">
        <v>970963</v>
      </c>
      <c r="I19" s="85">
        <v>266805031</v>
      </c>
      <c r="J19" s="85">
        <v>585367082</v>
      </c>
      <c r="K19" s="85">
        <v>1491700</v>
      </c>
      <c r="L19" s="91">
        <f t="shared" si="0"/>
        <v>922021823</v>
      </c>
    </row>
    <row r="20" spans="1:12" ht="30" customHeight="1" x14ac:dyDescent="0.15">
      <c r="B20" s="77" t="s">
        <v>68</v>
      </c>
      <c r="C20" s="78"/>
      <c r="D20" s="90">
        <v>372329587</v>
      </c>
      <c r="E20" s="85">
        <v>62751535</v>
      </c>
      <c r="F20" s="85">
        <v>11501168</v>
      </c>
      <c r="G20" s="85">
        <v>173881709</v>
      </c>
      <c r="H20" s="85">
        <v>2456996017</v>
      </c>
      <c r="I20" s="85">
        <v>2743973526</v>
      </c>
      <c r="J20" s="85">
        <v>56150074</v>
      </c>
      <c r="K20" s="85">
        <v>47112910</v>
      </c>
      <c r="L20" s="91">
        <f t="shared" si="0"/>
        <v>5924696526</v>
      </c>
    </row>
    <row r="21" spans="1:12" ht="30" customHeight="1" x14ac:dyDescent="0.15">
      <c r="B21" s="77" t="s">
        <v>27</v>
      </c>
      <c r="C21" s="78"/>
      <c r="D21" s="90">
        <v>13065133</v>
      </c>
      <c r="E21" s="85">
        <v>2210095</v>
      </c>
      <c r="F21" s="85">
        <v>898279</v>
      </c>
      <c r="G21" s="85">
        <v>23546497</v>
      </c>
      <c r="H21" s="85">
        <v>7678939</v>
      </c>
      <c r="I21" s="85">
        <v>105783889</v>
      </c>
      <c r="J21" s="85">
        <v>136669779</v>
      </c>
      <c r="K21" s="85">
        <v>6374274</v>
      </c>
      <c r="L21" s="91">
        <f t="shared" si="0"/>
        <v>296226885</v>
      </c>
    </row>
    <row r="22" spans="1:12" ht="30" customHeight="1" x14ac:dyDescent="0.15">
      <c r="B22" s="77" t="s">
        <v>69</v>
      </c>
      <c r="C22" s="78"/>
      <c r="D22" s="90">
        <v>1500733023</v>
      </c>
      <c r="E22" s="85">
        <v>299870372</v>
      </c>
      <c r="F22" s="85">
        <v>12985044</v>
      </c>
      <c r="G22" s="85">
        <v>2005930007</v>
      </c>
      <c r="H22" s="85">
        <v>570102097</v>
      </c>
      <c r="I22" s="85">
        <v>485554565</v>
      </c>
      <c r="J22" s="85" t="s">
        <v>72</v>
      </c>
      <c r="K22" s="85">
        <v>104964879</v>
      </c>
      <c r="L22" s="91">
        <f t="shared" si="0"/>
        <v>4980139987</v>
      </c>
    </row>
    <row r="23" spans="1:12" ht="30" customHeight="1" x14ac:dyDescent="0.15">
      <c r="B23" s="82" t="s">
        <v>29</v>
      </c>
      <c r="C23" s="78"/>
      <c r="D23" s="92">
        <f>SUM(D6:D22)</f>
        <v>3634628039</v>
      </c>
      <c r="E23" s="91">
        <f t="shared" ref="E23:L23" si="1">SUM(E6:E22)</f>
        <v>685856705</v>
      </c>
      <c r="F23" s="91">
        <f t="shared" si="1"/>
        <v>101631289</v>
      </c>
      <c r="G23" s="91">
        <f t="shared" si="1"/>
        <v>3126657223</v>
      </c>
      <c r="H23" s="91">
        <f t="shared" si="1"/>
        <v>3347503261</v>
      </c>
      <c r="I23" s="91">
        <f t="shared" si="1"/>
        <v>30545661030</v>
      </c>
      <c r="J23" s="91">
        <f t="shared" si="1"/>
        <v>53445201771</v>
      </c>
      <c r="K23" s="91">
        <f t="shared" si="1"/>
        <v>1454811652</v>
      </c>
      <c r="L23" s="91">
        <f t="shared" si="1"/>
        <v>96341950970</v>
      </c>
    </row>
    <row r="24" spans="1:12" s="81" customFormat="1" ht="6" customHeight="1" x14ac:dyDescent="0.15">
      <c r="B24" s="83"/>
      <c r="C24" s="84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12" customHeight="1" x14ac:dyDescent="0.15">
      <c r="A25" s="86"/>
      <c r="B25" s="94" t="s">
        <v>34</v>
      </c>
      <c r="C25" s="94"/>
      <c r="D25" s="87"/>
      <c r="E25" s="87"/>
      <c r="F25" s="87"/>
      <c r="G25" s="87"/>
      <c r="H25" s="87"/>
      <c r="I25" s="87"/>
      <c r="J25" s="86"/>
      <c r="K25" s="86"/>
      <c r="L25" s="88"/>
    </row>
    <row r="26" spans="1:12" ht="10.050000000000001" customHeight="1" x14ac:dyDescent="0.15">
      <c r="B26" s="162" t="s">
        <v>73</v>
      </c>
      <c r="C26" s="162"/>
      <c r="D26" s="162"/>
      <c r="E26" s="162"/>
      <c r="F26" s="162"/>
      <c r="G26" s="162"/>
      <c r="H26" s="163"/>
      <c r="I26" s="163"/>
      <c r="J26" s="163"/>
      <c r="K26" s="163"/>
      <c r="L26" s="163"/>
    </row>
    <row r="27" spans="1:12" x14ac:dyDescent="0.15">
      <c r="B27" s="162"/>
      <c r="C27" s="162"/>
      <c r="D27" s="162"/>
      <c r="E27" s="162"/>
      <c r="F27" s="162"/>
      <c r="G27" s="162"/>
      <c r="H27" s="163"/>
      <c r="I27" s="163"/>
      <c r="J27" s="163"/>
      <c r="K27" s="163"/>
      <c r="L27" s="163"/>
    </row>
    <row r="28" spans="1:12" x14ac:dyDescent="0.15">
      <c r="B28" s="162"/>
      <c r="C28" s="162"/>
      <c r="D28" s="162"/>
      <c r="E28" s="162"/>
      <c r="F28" s="162"/>
      <c r="G28" s="162"/>
      <c r="H28" s="163"/>
      <c r="I28" s="163"/>
      <c r="J28" s="163"/>
      <c r="K28" s="163"/>
      <c r="L28" s="163"/>
    </row>
    <row r="29" spans="1:12" x14ac:dyDescent="0.15"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</row>
    <row r="30" spans="1:12" x14ac:dyDescent="0.15"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</row>
    <row r="31" spans="1:12" x14ac:dyDescent="0.15"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</row>
    <row r="32" spans="1:12" x14ac:dyDescent="0.15"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</row>
    <row r="33" spans="2:12" x14ac:dyDescent="0.1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2:12" x14ac:dyDescent="0.1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</row>
    <row r="35" spans="2:12" x14ac:dyDescent="0.15"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</row>
  </sheetData>
  <mergeCells count="10">
    <mergeCell ref="J3:J4"/>
    <mergeCell ref="K3:K4"/>
    <mergeCell ref="L3:L4"/>
    <mergeCell ref="B26:L28"/>
    <mergeCell ref="A3:C4"/>
    <mergeCell ref="D3:E3"/>
    <mergeCell ref="F3:F4"/>
    <mergeCell ref="G3:G4"/>
    <mergeCell ref="H3:H4"/>
    <mergeCell ref="I3:I4"/>
  </mergeCells>
  <phoneticPr fontId="7"/>
  <pageMargins left="0.78740157480314965" right="0.78740157480314965" top="0.86614173228346458" bottom="0.86614173228346458" header="0.62992125984251968" footer="0.39370078740157483"/>
  <pageSetup paperSize="9" scale="74" firstPageNumber="362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f434e-1fa2-4441-bb4a-ba9b2802a25a">
      <Terms xmlns="http://schemas.microsoft.com/office/infopath/2007/PartnerControls"/>
    </lcf76f155ced4ddcb4097134ff3c332f>
    <TaxCatchAll xmlns="b5471033-25ca-41e4-b4f9-0c69817a7d90" xsi:nil="true"/>
    <_Flow_SignoffStatus xmlns="ff5f434e-1fa2-4441-bb4a-ba9b2802a2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E5EDAB85434040A7A383BD4A3E46D7" ma:contentTypeVersion="" ma:contentTypeDescription="新しいドキュメントを作成します。" ma:contentTypeScope="" ma:versionID="2003a16f501d260feb3b79296b4bb93d">
  <xsd:schema xmlns:xsd="http://www.w3.org/2001/XMLSchema" xmlns:xs="http://www.w3.org/2001/XMLSchema" xmlns:p="http://schemas.microsoft.com/office/2006/metadata/properties" xmlns:ns2="ff5f434e-1fa2-4441-bb4a-ba9b2802a25a" xmlns:ns3="e92fb91d-b17f-4fa0-b3cc-984e87826429" xmlns:ns4="b5471033-25ca-41e4-b4f9-0c69817a7d90" targetNamespace="http://schemas.microsoft.com/office/2006/metadata/properties" ma:root="true" ma:fieldsID="e448403ec8230bd5b796a50e91ea9ed3" ns2:_="" ns3:_="" ns4:_="">
    <xsd:import namespace="ff5f434e-1fa2-4441-bb4a-ba9b2802a25a"/>
    <xsd:import namespace="e92fb91d-b17f-4fa0-b3cc-984e87826429"/>
    <xsd:import namespace="b5471033-25ca-41e4-b4f9-0c69817a7d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f434e-1fa2-4441-bb4a-ba9b2802a2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承認の状態" ma:internalName="_x627f__x8a8d__x306e__x72b6__x614b_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fb91d-b17f-4fa0-b3cc-984e878264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71033-25ca-41e4-b4f9-0c69817a7d90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D4F09201-D9DC-4BBC-B93A-302EE59A9747}" ma:internalName="TaxCatchAll" ma:showField="CatchAllData" ma:web="{e92fb91d-b17f-4fa0-b3cc-984e8782642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C53276-74F0-44CF-86E5-7079FD2A30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465D8D-C601-4150-BB64-BB4F29549650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ff5f434e-1fa2-4441-bb4a-ba9b2802a25a"/>
    <ds:schemaRef ds:uri="http://schemas.microsoft.com/office/2006/documentManagement/types"/>
    <ds:schemaRef ds:uri="http://purl.org/dc/dcmitype/"/>
    <ds:schemaRef ds:uri="e92fb91d-b17f-4fa0-b3cc-984e87826429"/>
    <ds:schemaRef ds:uri="http://schemas.microsoft.com/office/infopath/2007/PartnerControls"/>
    <ds:schemaRef ds:uri="http://schemas.openxmlformats.org/package/2006/metadata/core-properties"/>
    <ds:schemaRef ds:uri="b5471033-25ca-41e4-b4f9-0c69817a7d90"/>
  </ds:schemaRefs>
</ds:datastoreItem>
</file>

<file path=customXml/itemProps3.xml><?xml version="1.0" encoding="utf-8"?>
<ds:datastoreItem xmlns:ds="http://schemas.openxmlformats.org/officeDocument/2006/customXml" ds:itemID="{E18A4E5E-B878-41DA-98F9-9FC2E4F367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f434e-1fa2-4441-bb4a-ba9b2802a25a"/>
    <ds:schemaRef ds:uri="e92fb91d-b17f-4fa0-b3cc-984e87826429"/>
    <ds:schemaRef ds:uri="b5471033-25ca-41e4-b4f9-0c69817a7d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Ｈ19</vt:lpstr>
      <vt:lpstr>Ｈ20</vt:lpstr>
      <vt:lpstr>Ｈ21</vt:lpstr>
      <vt:lpstr>Ｈ22</vt:lpstr>
      <vt:lpstr>Ｈ23</vt:lpstr>
      <vt:lpstr>Ｈ24</vt:lpstr>
      <vt:lpstr>Ｈ25</vt:lpstr>
      <vt:lpstr>Ｈ26</vt:lpstr>
      <vt:lpstr>Ｈ27</vt:lpstr>
      <vt:lpstr>Ｈ28</vt:lpstr>
      <vt:lpstr>Ｈ29</vt:lpstr>
      <vt:lpstr>Ｈ30</vt:lpstr>
      <vt:lpstr>R元</vt:lpstr>
      <vt:lpstr>R２</vt:lpstr>
      <vt:lpstr>R３</vt:lpstr>
      <vt:lpstr>R４</vt:lpstr>
      <vt:lpstr>R５</vt:lpstr>
      <vt:lpstr>R６</vt:lpstr>
      <vt:lpstr>R７</vt:lpstr>
      <vt:lpstr>'Ｈ19'!Print_Area</vt:lpstr>
      <vt:lpstr>'Ｈ20'!Print_Area</vt:lpstr>
      <vt:lpstr>'Ｈ21'!Print_Area</vt:lpstr>
      <vt:lpstr>'Ｈ22'!Print_Area</vt:lpstr>
      <vt:lpstr>'Ｈ23'!Print_Area</vt:lpstr>
      <vt:lpstr>'Ｈ24'!Print_Area</vt:lpstr>
      <vt:lpstr>'Ｈ25'!Print_Area</vt:lpstr>
      <vt:lpstr>'Ｈ26'!Print_Area</vt:lpstr>
      <vt:lpstr>'Ｈ27'!Print_Area</vt:lpstr>
      <vt:lpstr>'Ｈ28'!Print_Area</vt:lpstr>
      <vt:lpstr>'Ｈ29'!Print_Area</vt:lpstr>
      <vt:lpstr>'Ｈ30'!Print_Area</vt:lpstr>
      <vt:lpstr>'R２'!Print_Area</vt:lpstr>
      <vt:lpstr>'R３'!Print_Area</vt:lpstr>
      <vt:lpstr>'R４'!Print_Area</vt:lpstr>
      <vt:lpstr>'R５'!Print_Area</vt:lpstr>
      <vt:lpstr>'R６'!Print_Area</vt:lpstr>
      <vt:lpstr>'R７'!Print_Area</vt:lpstr>
      <vt:lpstr>R元!Print_Area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2024-05-22T05:08:25Z</dcterms:created>
  <dcterms:modified xsi:type="dcterms:W3CDTF">2025-06-19T09:33:53Z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0x0101005DE5EDAB85434040A7A383BD4A3E46D7</vt:lpwstr>
  </property>
  <property fmtid="{D5CDD505-2E9C-101B-9397-08002B2CF9AE}" pid="3" name="MediaServiceImageTags">
    <vt:lpwstr/>
  </property>
</Properties>
</file>