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of2021-my.sharepoint.com/personal/mofl0096_mof_go_jp/Documents/★Excel・Word名変更/このフォルダに入れる/"/>
    </mc:Choice>
  </mc:AlternateContent>
  <xr:revisionPtr revIDLastSave="50" documentId="8_{5D7FCCAF-60A7-442B-B5DB-83AA14F71C8F}" xr6:coauthVersionLast="47" xr6:coauthVersionMax="47" xr10:uidLastSave="{5E056D71-9392-449B-85B5-2658BA79F17D}"/>
  <bookViews>
    <workbookView xWindow="28680" yWindow="-2430" windowWidth="19440" windowHeight="15000" tabRatio="734" activeTab="15" xr2:uid="{00000000-000D-0000-FFFF-FFFF00000000}"/>
  </bookViews>
  <sheets>
    <sheet name="20" sheetId="1" r:id="rId1"/>
    <sheet name="21" sheetId="2" r:id="rId2"/>
    <sheet name="22" sheetId="3" r:id="rId3"/>
    <sheet name="23" sheetId="4" r:id="rId4"/>
    <sheet name="24" sheetId="5" r:id="rId5"/>
    <sheet name="25" sheetId="6" r:id="rId6"/>
    <sheet name="26" sheetId="8" r:id="rId7"/>
    <sheet name="27" sheetId="9" r:id="rId8"/>
    <sheet name="28" sheetId="10" r:id="rId9"/>
    <sheet name="29" sheetId="11" r:id="rId10"/>
    <sheet name="30" sheetId="12" r:id="rId11"/>
    <sheet name="令和元年" sheetId="13" r:id="rId12"/>
    <sheet name="２" sheetId="14" r:id="rId13"/>
    <sheet name="３" sheetId="15" r:id="rId14"/>
    <sheet name="４" sheetId="16" r:id="rId15"/>
    <sheet name="５" sheetId="17" r:id="rId16"/>
  </sheets>
  <definedNames>
    <definedName name="_xlnm.Print_Area" localSheetId="12">'２'!$A$1:$F$42</definedName>
    <definedName name="_xlnm.Print_Area" localSheetId="0">'20'!$A$1:$F$32</definedName>
    <definedName name="_xlnm.Print_Area" localSheetId="1">'21'!$A$1:$F$33</definedName>
    <definedName name="_xlnm.Print_Area" localSheetId="2">'22'!$A$1:$F$31</definedName>
    <definedName name="_xlnm.Print_Area" localSheetId="3">'23'!$A$1:$F$30</definedName>
    <definedName name="_xlnm.Print_Area" localSheetId="4">'24'!$A$1:$F$43</definedName>
    <definedName name="_xlnm.Print_Area" localSheetId="5">'25'!$A$1:$F$43</definedName>
    <definedName name="_xlnm.Print_Area" localSheetId="6">'26'!$A$1:$F$42</definedName>
    <definedName name="_xlnm.Print_Area" localSheetId="7">'27'!$A$1:$F$42</definedName>
    <definedName name="_xlnm.Print_Area" localSheetId="8">'28'!$A$1:$F$44</definedName>
    <definedName name="_xlnm.Print_Area" localSheetId="9">'29'!$A$1:$F$44</definedName>
    <definedName name="_xlnm.Print_Area" localSheetId="13">'３'!$A$1:$F$43</definedName>
    <definedName name="_xlnm.Print_Area" localSheetId="10">'30'!$A$1:$F$43</definedName>
    <definedName name="_xlnm.Print_Area" localSheetId="14">'４'!$A$1:$F$42</definedName>
    <definedName name="_xlnm.Print_Area" localSheetId="15">'５'!$A$1:$F$42</definedName>
    <definedName name="_xlnm.Print_Area" localSheetId="11">令和元年!$A$1:$F$42</definedName>
    <definedName name="_xlnm.Print_Titles" localSheetId="12">'２'!$2:$2</definedName>
    <definedName name="_xlnm.Print_Titles" localSheetId="0">'20'!$2:$2</definedName>
    <definedName name="_xlnm.Print_Titles" localSheetId="1">'21'!$2:$2</definedName>
    <definedName name="_xlnm.Print_Titles" localSheetId="2">'22'!$2:$2</definedName>
    <definedName name="_xlnm.Print_Titles" localSheetId="3">'23'!$2:$2</definedName>
    <definedName name="_xlnm.Print_Titles" localSheetId="4">'24'!$2:$2</definedName>
    <definedName name="_xlnm.Print_Titles" localSheetId="5">'25'!$2:$2</definedName>
    <definedName name="_xlnm.Print_Titles" localSheetId="6">'26'!$2:$2</definedName>
    <definedName name="_xlnm.Print_Titles" localSheetId="7">'27'!$2:$2</definedName>
    <definedName name="_xlnm.Print_Titles" localSheetId="8">'28'!$2:$2</definedName>
    <definedName name="_xlnm.Print_Titles" localSheetId="9">'29'!$2:$2</definedName>
    <definedName name="_xlnm.Print_Titles" localSheetId="13">'３'!$2:$2</definedName>
    <definedName name="_xlnm.Print_Titles" localSheetId="10">'30'!$2:$2</definedName>
    <definedName name="_xlnm.Print_Titles" localSheetId="14">'４'!$2:$2</definedName>
    <definedName name="_xlnm.Print_Titles" localSheetId="15">'５'!$2:$2</definedName>
    <definedName name="_xlnm.Print_Titles" localSheetId="11">令和元年!$2:$2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1" l="1"/>
  <c r="E35" i="11"/>
  <c r="D10" i="8"/>
  <c r="F32" i="8"/>
  <c r="D31" i="8"/>
  <c r="D33" i="8" s="1"/>
  <c r="F33" i="8" s="1"/>
  <c r="E17" i="8"/>
  <c r="E10" i="8"/>
  <c r="F10" i="8"/>
  <c r="F40" i="8" s="1"/>
  <c r="F36" i="8"/>
  <c r="F35" i="8"/>
  <c r="F29" i="8"/>
  <c r="F15" i="8"/>
  <c r="F14" i="8"/>
  <c r="F7" i="8"/>
  <c r="F39" i="8"/>
  <c r="F37" i="8"/>
  <c r="F34" i="8"/>
  <c r="E31" i="8"/>
  <c r="F31" i="8" s="1"/>
  <c r="F30" i="8"/>
  <c r="F28" i="8"/>
  <c r="F27" i="8"/>
  <c r="F26" i="8"/>
  <c r="F25" i="8"/>
  <c r="F24" i="8"/>
  <c r="F22" i="8"/>
  <c r="F21" i="8"/>
  <c r="F19" i="8"/>
  <c r="F18" i="8"/>
  <c r="D17" i="8"/>
  <c r="D40" i="8" s="1"/>
  <c r="F16" i="8"/>
  <c r="F13" i="8"/>
  <c r="F12" i="8"/>
  <c r="F9" i="8"/>
  <c r="F8" i="8"/>
  <c r="F6" i="8"/>
  <c r="F22" i="6"/>
  <c r="F37" i="6"/>
  <c r="F36" i="6"/>
  <c r="D32" i="6"/>
  <c r="F31" i="6"/>
  <c r="F26" i="6"/>
  <c r="F24" i="6"/>
  <c r="F16" i="6"/>
  <c r="F15" i="6"/>
  <c r="F9" i="6"/>
  <c r="F8" i="6"/>
  <c r="F7" i="6"/>
  <c r="F18" i="6"/>
  <c r="E17" i="6"/>
  <c r="D17" i="6"/>
  <c r="F40" i="6"/>
  <c r="F38" i="6"/>
  <c r="F35" i="6"/>
  <c r="F33" i="6"/>
  <c r="E32" i="6"/>
  <c r="E34" i="6"/>
  <c r="E41" i="6" s="1"/>
  <c r="D34" i="6"/>
  <c r="F30" i="6"/>
  <c r="F29" i="6"/>
  <c r="F28" i="6"/>
  <c r="F27" i="6"/>
  <c r="F25" i="6"/>
  <c r="F21" i="6"/>
  <c r="F19" i="6"/>
  <c r="F14" i="6"/>
  <c r="F13" i="6"/>
  <c r="F12" i="6"/>
  <c r="D10" i="6"/>
  <c r="D41" i="6"/>
  <c r="F6" i="6"/>
  <c r="F40" i="5"/>
  <c r="F39" i="5"/>
  <c r="F38" i="5"/>
  <c r="F37" i="5"/>
  <c r="F36" i="5"/>
  <c r="F35" i="5"/>
  <c r="F33" i="5"/>
  <c r="E32" i="5"/>
  <c r="F32" i="5" s="1"/>
  <c r="D32" i="5"/>
  <c r="D34" i="5" s="1"/>
  <c r="F31" i="5"/>
  <c r="F30" i="5"/>
  <c r="F29" i="5"/>
  <c r="F28" i="5"/>
  <c r="F27" i="5"/>
  <c r="F26" i="5"/>
  <c r="F25" i="5"/>
  <c r="F24" i="5"/>
  <c r="F22" i="5"/>
  <c r="F21" i="5"/>
  <c r="F19" i="5"/>
  <c r="F18" i="5"/>
  <c r="E17" i="5"/>
  <c r="D17" i="5"/>
  <c r="F15" i="5"/>
  <c r="F14" i="5"/>
  <c r="F13" i="5"/>
  <c r="F17" i="5" s="1"/>
  <c r="F12" i="5"/>
  <c r="E10" i="5"/>
  <c r="F10" i="5" s="1"/>
  <c r="D10" i="5"/>
  <c r="D41" i="5" s="1"/>
  <c r="F9" i="5"/>
  <c r="F8" i="5"/>
  <c r="F7" i="5"/>
  <c r="F6" i="5"/>
  <c r="F27" i="4"/>
  <c r="F26" i="4"/>
  <c r="F25" i="4"/>
  <c r="F24" i="4"/>
  <c r="F22" i="4"/>
  <c r="E21" i="4"/>
  <c r="E23" i="4"/>
  <c r="F23" i="4" s="1"/>
  <c r="D21" i="4"/>
  <c r="D23" i="4"/>
  <c r="F20" i="4"/>
  <c r="F19" i="4"/>
  <c r="F18" i="4"/>
  <c r="F17" i="4"/>
  <c r="F16" i="4"/>
  <c r="F15" i="4"/>
  <c r="F13" i="4"/>
  <c r="F11" i="4"/>
  <c r="F10" i="4"/>
  <c r="E9" i="4"/>
  <c r="F9" i="4" s="1"/>
  <c r="D9" i="4"/>
  <c r="F8" i="4"/>
  <c r="F7" i="4"/>
  <c r="F6" i="4"/>
  <c r="F30" i="2"/>
  <c r="E11" i="2"/>
  <c r="E24" i="2"/>
  <c r="F24" i="2"/>
  <c r="D11" i="2"/>
  <c r="F11" i="2" s="1"/>
  <c r="D24" i="2"/>
  <c r="D26" i="2"/>
  <c r="F29" i="2"/>
  <c r="F28" i="2"/>
  <c r="F27" i="2"/>
  <c r="F25" i="2"/>
  <c r="F23" i="2"/>
  <c r="F22" i="2"/>
  <c r="F21" i="2"/>
  <c r="F20" i="2"/>
  <c r="F19" i="2"/>
  <c r="F18" i="2"/>
  <c r="F17" i="2"/>
  <c r="F15" i="2"/>
  <c r="F12" i="2"/>
  <c r="F10" i="2"/>
  <c r="F9" i="2"/>
  <c r="F8" i="2"/>
  <c r="F7" i="2"/>
  <c r="F29" i="1"/>
  <c r="F26" i="1"/>
  <c r="F27" i="1"/>
  <c r="F28" i="1"/>
  <c r="E23" i="1"/>
  <c r="E25" i="1" s="1"/>
  <c r="F25" i="1" s="1"/>
  <c r="D23" i="1"/>
  <c r="D25" i="1"/>
  <c r="E10" i="1"/>
  <c r="D10" i="1"/>
  <c r="F8" i="1"/>
  <c r="F9" i="1"/>
  <c r="F11" i="1"/>
  <c r="F14" i="1"/>
  <c r="F16" i="1"/>
  <c r="F17" i="1"/>
  <c r="F18" i="1"/>
  <c r="F19" i="1"/>
  <c r="F20" i="1"/>
  <c r="F21" i="1"/>
  <c r="F22" i="1"/>
  <c r="F24" i="1"/>
  <c r="F7" i="1"/>
  <c r="F17" i="6"/>
  <c r="F41" i="6" s="1"/>
  <c r="E33" i="8"/>
  <c r="F34" i="6"/>
  <c r="F10" i="1"/>
  <c r="E26" i="2"/>
  <c r="F26" i="2" s="1"/>
  <c r="F10" i="6"/>
  <c r="E40" i="8"/>
  <c r="F21" i="4"/>
  <c r="F32" i="6"/>
  <c r="F23" i="1"/>
  <c r="F17" i="8"/>
  <c r="E34" i="5" l="1"/>
  <c r="F34" i="5" s="1"/>
  <c r="F41" i="5" s="1"/>
  <c r="E41" i="5"/>
</calcChain>
</file>

<file path=xl/sharedStrings.xml><?xml version="1.0" encoding="utf-8"?>
<sst xmlns="http://schemas.openxmlformats.org/spreadsheetml/2006/main" count="713" uniqueCount="89">
  <si>
    <t>（単位：千円）</t>
    <rPh sb="1" eb="3">
      <t>タンイ</t>
    </rPh>
    <rPh sb="4" eb="6">
      <t>センエン</t>
    </rPh>
    <phoneticPr fontId="1"/>
  </si>
  <si>
    <t>地方交付税交付金</t>
    <rPh sb="0" eb="2">
      <t>チホウ</t>
    </rPh>
    <rPh sb="2" eb="5">
      <t>コウフゼイ</t>
    </rPh>
    <rPh sb="5" eb="8">
      <t>コウフキン</t>
    </rPh>
    <phoneticPr fontId="1"/>
  </si>
  <si>
    <t>エネルギー対策費</t>
    <rPh sb="5" eb="8">
      <t>タイサクヒ</t>
    </rPh>
    <phoneticPr fontId="1"/>
  </si>
  <si>
    <t>主　　要　　経　　費　　別</t>
    <phoneticPr fontId="1"/>
  </si>
  <si>
    <t>地方特例交付金</t>
    <rPh sb="0" eb="2">
      <t>チホウ</t>
    </rPh>
    <rPh sb="2" eb="4">
      <t>トクレイ</t>
    </rPh>
    <rPh sb="4" eb="7">
      <t>コウフキン</t>
    </rPh>
    <phoneticPr fontId="1"/>
  </si>
  <si>
    <t>森林水産基盤整備事業費</t>
    <rPh sb="0" eb="2">
      <t>シンリン</t>
    </rPh>
    <rPh sb="2" eb="4">
      <t>スイサン</t>
    </rPh>
    <rPh sb="4" eb="6">
      <t>キバン</t>
    </rPh>
    <rPh sb="6" eb="8">
      <t>セイビ</t>
    </rPh>
    <rPh sb="8" eb="11">
      <t>ジギョウヒ</t>
    </rPh>
    <phoneticPr fontId="1"/>
  </si>
  <si>
    <t>食料安定供給関係費</t>
    <rPh sb="0" eb="2">
      <t>ショクリョウ</t>
    </rPh>
    <rPh sb="2" eb="4">
      <t>アンテイ</t>
    </rPh>
    <rPh sb="4" eb="6">
      <t>キョウキュウ</t>
    </rPh>
    <rPh sb="6" eb="9">
      <t>カンケイヒ</t>
    </rPh>
    <phoneticPr fontId="1"/>
  </si>
  <si>
    <t>平　　　　　成　　　　　20　　　　　年　　　　　度</t>
    <rPh sb="0" eb="1">
      <t>ヘイ</t>
    </rPh>
    <rPh sb="6" eb="7">
      <t>セイ</t>
    </rPh>
    <phoneticPr fontId="1"/>
  </si>
  <si>
    <t>計</t>
    <rPh sb="0" eb="1">
      <t>ケイ</t>
    </rPh>
    <phoneticPr fontId="1"/>
  </si>
  <si>
    <t>社会保障関係費</t>
    <rPh sb="0" eb="2">
      <t>シャカイ</t>
    </rPh>
    <rPh sb="2" eb="4">
      <t>ホショウ</t>
    </rPh>
    <rPh sb="4" eb="7">
      <t>カンケイヒ</t>
    </rPh>
    <phoneticPr fontId="1"/>
  </si>
  <si>
    <t>国債費</t>
    <rPh sb="0" eb="3">
      <t>コクサイヒ</t>
    </rPh>
    <phoneticPr fontId="1"/>
  </si>
  <si>
    <t>公共事業関係費</t>
    <rPh sb="0" eb="2">
      <t>コウキョウ</t>
    </rPh>
    <rPh sb="2" eb="4">
      <t>ジギョウ</t>
    </rPh>
    <rPh sb="4" eb="7">
      <t>カンケイヒ</t>
    </rPh>
    <phoneticPr fontId="1"/>
  </si>
  <si>
    <t>その他の事項経費</t>
    <rPh sb="2" eb="3">
      <t>タ</t>
    </rPh>
    <rPh sb="4" eb="6">
      <t>ジコウ</t>
    </rPh>
    <rPh sb="6" eb="8">
      <t>ケイヒ</t>
    </rPh>
    <phoneticPr fontId="1"/>
  </si>
  <si>
    <t>予備費</t>
    <rPh sb="0" eb="3">
      <t>ヨビヒ</t>
    </rPh>
    <phoneticPr fontId="1"/>
  </si>
  <si>
    <t>保健衛生対策費</t>
    <rPh sb="0" eb="2">
      <t>ホケン</t>
    </rPh>
    <rPh sb="2" eb="4">
      <t>エイセイ</t>
    </rPh>
    <rPh sb="4" eb="7">
      <t>タイサクヒ</t>
    </rPh>
    <phoneticPr fontId="1"/>
  </si>
  <si>
    <t>地方譲与税譲与金</t>
    <rPh sb="0" eb="2">
      <t>チホウ</t>
    </rPh>
    <rPh sb="2" eb="4">
      <t>ジョウヨ</t>
    </rPh>
    <rPh sb="4" eb="5">
      <t>ゼイ</t>
    </rPh>
    <rPh sb="5" eb="7">
      <t>ジョウヨ</t>
    </rPh>
    <rPh sb="7" eb="8">
      <t>キン</t>
    </rPh>
    <phoneticPr fontId="1"/>
  </si>
  <si>
    <t>治山治水対策事業費</t>
    <rPh sb="0" eb="1">
      <t>チ</t>
    </rPh>
    <rPh sb="1" eb="2">
      <t>ザン</t>
    </rPh>
    <rPh sb="2" eb="4">
      <t>チスイ</t>
    </rPh>
    <rPh sb="4" eb="6">
      <t>タイサク</t>
    </rPh>
    <rPh sb="6" eb="9">
      <t>ジギョウヒ</t>
    </rPh>
    <phoneticPr fontId="1"/>
  </si>
  <si>
    <t>道路整備事業費</t>
    <rPh sb="0" eb="2">
      <t>ドウロ</t>
    </rPh>
    <rPh sb="2" eb="4">
      <t>セイビ</t>
    </rPh>
    <rPh sb="4" eb="7">
      <t>ジギョウヒ</t>
    </rPh>
    <phoneticPr fontId="1"/>
  </si>
  <si>
    <t>港湾空港鉄道等整備事業費</t>
    <rPh sb="0" eb="2">
      <t>コウワン</t>
    </rPh>
    <rPh sb="2" eb="4">
      <t>クウコウ</t>
    </rPh>
    <rPh sb="4" eb="6">
      <t>テツドウ</t>
    </rPh>
    <rPh sb="6" eb="7">
      <t>トウ</t>
    </rPh>
    <rPh sb="7" eb="9">
      <t>セイビ</t>
    </rPh>
    <rPh sb="9" eb="12">
      <t>ジギョウヒ</t>
    </rPh>
    <phoneticPr fontId="1"/>
  </si>
  <si>
    <t>農業農村整備事業費</t>
    <rPh sb="0" eb="2">
      <t>ノウギョウ</t>
    </rPh>
    <rPh sb="2" eb="4">
      <t>ノウソン</t>
    </rPh>
    <rPh sb="4" eb="6">
      <t>セイビ</t>
    </rPh>
    <rPh sb="6" eb="9">
      <t>ジギョウヒ</t>
    </rPh>
    <phoneticPr fontId="1"/>
  </si>
  <si>
    <t>調整費等</t>
    <rPh sb="0" eb="4">
      <t>チョウセイヒトウ</t>
    </rPh>
    <phoneticPr fontId="1"/>
  </si>
  <si>
    <t>災害復旧等事業費</t>
    <rPh sb="0" eb="2">
      <t>サイガイ</t>
    </rPh>
    <rPh sb="2" eb="5">
      <t>フッキュウナド</t>
    </rPh>
    <rPh sb="5" eb="8">
      <t>ジギョウヒ</t>
    </rPh>
    <phoneticPr fontId="1"/>
  </si>
  <si>
    <t>合　　　　　　　　計</t>
  </si>
  <si>
    <t>-</t>
    <phoneticPr fontId="1"/>
  </si>
  <si>
    <t>予算現額</t>
    <rPh sb="0" eb="1">
      <t>ヨ</t>
    </rPh>
    <rPh sb="1" eb="2">
      <t>サン</t>
    </rPh>
    <rPh sb="2" eb="3">
      <t>ゲン</t>
    </rPh>
    <rPh sb="3" eb="4">
      <t>ガク</t>
    </rPh>
    <phoneticPr fontId="1"/>
  </si>
  <si>
    <t>決算額</t>
    <rPh sb="0" eb="2">
      <t>ケッサン</t>
    </rPh>
    <rPh sb="2" eb="3">
      <t>ガク</t>
    </rPh>
    <phoneticPr fontId="1"/>
  </si>
  <si>
    <t>差引額</t>
    <rPh sb="0" eb="2">
      <t>サシヒキ</t>
    </rPh>
    <rPh sb="2" eb="3">
      <t>ガク</t>
    </rPh>
    <phoneticPr fontId="1"/>
  </si>
  <si>
    <t>社会保険費</t>
    <rPh sb="0" eb="2">
      <t>シャカイ</t>
    </rPh>
    <rPh sb="2" eb="4">
      <t>ホケン</t>
    </rPh>
    <rPh sb="4" eb="5">
      <t>ヒ</t>
    </rPh>
    <phoneticPr fontId="1"/>
  </si>
  <si>
    <t>失業対策費</t>
    <rPh sb="0" eb="2">
      <t>シツギョウ</t>
    </rPh>
    <rPh sb="2" eb="5">
      <t>タイサクヒ</t>
    </rPh>
    <phoneticPr fontId="1"/>
  </si>
  <si>
    <t>住宅都市環境整備事業費</t>
    <rPh sb="0" eb="2">
      <t>ジュウタク</t>
    </rPh>
    <rPh sb="2" eb="4">
      <t>トシ</t>
    </rPh>
    <rPh sb="4" eb="6">
      <t>カンキョウ</t>
    </rPh>
    <rPh sb="6" eb="8">
      <t>セイビ</t>
    </rPh>
    <rPh sb="8" eb="11">
      <t>ジギョウヒ</t>
    </rPh>
    <phoneticPr fontId="1"/>
  </si>
  <si>
    <t>-</t>
    <phoneticPr fontId="1"/>
  </si>
  <si>
    <t>小　　　計</t>
    <rPh sb="0" eb="1">
      <t>ショウ</t>
    </rPh>
    <rPh sb="4" eb="5">
      <t>ケイ</t>
    </rPh>
    <phoneticPr fontId="1"/>
  </si>
  <si>
    <t>平　　　　　成　　　　　21　　　　　年　　　　　度</t>
    <rPh sb="0" eb="1">
      <t>ヘイ</t>
    </rPh>
    <rPh sb="6" eb="7">
      <t>セイ</t>
    </rPh>
    <phoneticPr fontId="1"/>
  </si>
  <si>
    <t>-</t>
    <phoneticPr fontId="1"/>
  </si>
  <si>
    <t>年金医療介護保険給付費</t>
    <rPh sb="0" eb="2">
      <t>ネンキン</t>
    </rPh>
    <rPh sb="2" eb="4">
      <t>イリョウ</t>
    </rPh>
    <rPh sb="4" eb="6">
      <t>カイゴ</t>
    </rPh>
    <rPh sb="6" eb="8">
      <t>ホケン</t>
    </rPh>
    <rPh sb="8" eb="10">
      <t>キュウフ</t>
    </rPh>
    <rPh sb="10" eb="11">
      <t>ヒ</t>
    </rPh>
    <phoneticPr fontId="1"/>
  </si>
  <si>
    <t>雇用労災対策費</t>
    <rPh sb="0" eb="2">
      <t>コヨウ</t>
    </rPh>
    <rPh sb="2" eb="4">
      <t>ロウサイ</t>
    </rPh>
    <rPh sb="4" eb="7">
      <t>タイサクヒ</t>
    </rPh>
    <phoneticPr fontId="1"/>
  </si>
  <si>
    <t>（注）予算現額は、当年度予算額に前年度繰越額、予備費使用額及び流用等増減額を加えたもの、決算額は支出済歳出額、
　　差引額は翌年度繰越額と不用額の合計である。</t>
    <rPh sb="1" eb="2">
      <t>チュウ</t>
    </rPh>
    <rPh sb="9" eb="10">
      <t>トウ</t>
    </rPh>
    <rPh sb="10" eb="12">
      <t>ネンド</t>
    </rPh>
    <phoneticPr fontId="1"/>
  </si>
  <si>
    <t>第22表　平成20年度以降主要経費別分類による特別会計歳出予算現額及び決算額</t>
    <rPh sb="11" eb="13">
      <t>イコウ</t>
    </rPh>
    <rPh sb="23" eb="25">
      <t>トクベツ</t>
    </rPh>
    <rPh sb="25" eb="26">
      <t>カイ</t>
    </rPh>
    <rPh sb="26" eb="27">
      <t>ケイ</t>
    </rPh>
    <rPh sb="27" eb="29">
      <t>サイシュツ</t>
    </rPh>
    <rPh sb="29" eb="30">
      <t>ヨ</t>
    </rPh>
    <rPh sb="30" eb="31">
      <t>サン</t>
    </rPh>
    <rPh sb="31" eb="32">
      <t>ゲン</t>
    </rPh>
    <rPh sb="32" eb="33">
      <t>ガク</t>
    </rPh>
    <rPh sb="33" eb="34">
      <t>オヨ</t>
    </rPh>
    <rPh sb="35" eb="37">
      <t>ケッサン</t>
    </rPh>
    <rPh sb="37" eb="38">
      <t>ガク</t>
    </rPh>
    <phoneticPr fontId="1"/>
  </si>
  <si>
    <t>平　　　　　成　　　　　22　　　　　年　　　　　度</t>
    <rPh sb="0" eb="1">
      <t>ヘイ</t>
    </rPh>
    <rPh sb="6" eb="7">
      <t>セイ</t>
    </rPh>
    <phoneticPr fontId="1"/>
  </si>
  <si>
    <t>社会福祉費</t>
    <rPh sb="0" eb="2">
      <t>シャカイ</t>
    </rPh>
    <rPh sb="2" eb="4">
      <t>フクシ</t>
    </rPh>
    <rPh sb="4" eb="5">
      <t>ヒ</t>
    </rPh>
    <phoneticPr fontId="1"/>
  </si>
  <si>
    <t>農林水産基盤整備事業費</t>
    <rPh sb="0" eb="2">
      <t>ノウリン</t>
    </rPh>
    <rPh sb="2" eb="4">
      <t>スイサン</t>
    </rPh>
    <rPh sb="4" eb="6">
      <t>キバン</t>
    </rPh>
    <rPh sb="6" eb="8">
      <t>セイビ</t>
    </rPh>
    <rPh sb="8" eb="11">
      <t>ジギョウヒ</t>
    </rPh>
    <phoneticPr fontId="1"/>
  </si>
  <si>
    <t>推進費等</t>
    <rPh sb="0" eb="2">
      <t>スイシン</t>
    </rPh>
    <rPh sb="2" eb="3">
      <t>ヒ</t>
    </rPh>
    <rPh sb="3" eb="4">
      <t>トウ</t>
    </rPh>
    <phoneticPr fontId="1"/>
  </si>
  <si>
    <t>-</t>
  </si>
  <si>
    <t>平　　　　　成　　　　　23　　　　　年　　　　　度</t>
    <rPh sb="0" eb="1">
      <t>ヘイ</t>
    </rPh>
    <rPh sb="6" eb="7">
      <t>セイ</t>
    </rPh>
    <phoneticPr fontId="1"/>
  </si>
  <si>
    <t>主　　要　　経　　費　　別</t>
    <phoneticPr fontId="1"/>
  </si>
  <si>
    <t>推進費等</t>
    <rPh sb="0" eb="2">
      <t>スイシン</t>
    </rPh>
    <rPh sb="2" eb="3">
      <t>ヒ</t>
    </rPh>
    <rPh sb="3" eb="4">
      <t>ナド</t>
    </rPh>
    <phoneticPr fontId="1"/>
  </si>
  <si>
    <t>-</t>
    <phoneticPr fontId="1"/>
  </si>
  <si>
    <t>-</t>
    <phoneticPr fontId="1"/>
  </si>
  <si>
    <t>主　　要　　経　　費　　別</t>
    <phoneticPr fontId="1"/>
  </si>
  <si>
    <t>文教及び科学振興費</t>
    <rPh sb="0" eb="2">
      <t>ブンキョウ</t>
    </rPh>
    <rPh sb="2" eb="3">
      <t>オヨ</t>
    </rPh>
    <rPh sb="4" eb="6">
      <t>カガク</t>
    </rPh>
    <rPh sb="6" eb="8">
      <t>シンコウ</t>
    </rPh>
    <rPh sb="8" eb="9">
      <t>ヒ</t>
    </rPh>
    <phoneticPr fontId="1"/>
  </si>
  <si>
    <t>義務教育費国庫負担金</t>
    <rPh sb="0" eb="2">
      <t>ギム</t>
    </rPh>
    <rPh sb="2" eb="5">
      <t>キョウイクヒ</t>
    </rPh>
    <rPh sb="5" eb="7">
      <t>コッコ</t>
    </rPh>
    <rPh sb="7" eb="10">
      <t>フタンキン</t>
    </rPh>
    <phoneticPr fontId="1"/>
  </si>
  <si>
    <t>科学技術振興費</t>
    <rPh sb="0" eb="2">
      <t>カガク</t>
    </rPh>
    <rPh sb="2" eb="4">
      <t>ギジュツ</t>
    </rPh>
    <rPh sb="4" eb="6">
      <t>シンコウ</t>
    </rPh>
    <rPh sb="6" eb="7">
      <t>ヒ</t>
    </rPh>
    <phoneticPr fontId="1"/>
  </si>
  <si>
    <t>文教施設費</t>
    <rPh sb="0" eb="2">
      <t>ブンキョウ</t>
    </rPh>
    <rPh sb="2" eb="4">
      <t>シセツ</t>
    </rPh>
    <rPh sb="4" eb="5">
      <t>ヒ</t>
    </rPh>
    <phoneticPr fontId="1"/>
  </si>
  <si>
    <t>教育振興助成費</t>
    <rPh sb="0" eb="2">
      <t>キョウイク</t>
    </rPh>
    <rPh sb="2" eb="4">
      <t>シンコウ</t>
    </rPh>
    <rPh sb="4" eb="7">
      <t>ジョセイヒ</t>
    </rPh>
    <phoneticPr fontId="1"/>
  </si>
  <si>
    <t>育英事業費</t>
    <rPh sb="0" eb="2">
      <t>イクエイ</t>
    </rPh>
    <rPh sb="2" eb="5">
      <t>ジギョウヒ</t>
    </rPh>
    <phoneticPr fontId="1"/>
  </si>
  <si>
    <t>-</t>
    <phoneticPr fontId="1"/>
  </si>
  <si>
    <t>防衛関係費</t>
    <rPh sb="0" eb="2">
      <t>ボウエイ</t>
    </rPh>
    <rPh sb="2" eb="5">
      <t>カンケイヒ</t>
    </rPh>
    <phoneticPr fontId="1"/>
  </si>
  <si>
    <t>公園水道廃棄物処理等施設整備費</t>
    <rPh sb="0" eb="2">
      <t>コウエン</t>
    </rPh>
    <rPh sb="2" eb="4">
      <t>スイドウ</t>
    </rPh>
    <rPh sb="4" eb="7">
      <t>ハイキブツ</t>
    </rPh>
    <rPh sb="7" eb="9">
      <t>ショリ</t>
    </rPh>
    <rPh sb="9" eb="10">
      <t>トウ</t>
    </rPh>
    <rPh sb="10" eb="12">
      <t>シセツ</t>
    </rPh>
    <rPh sb="12" eb="15">
      <t>セイビヒ</t>
    </rPh>
    <phoneticPr fontId="1"/>
  </si>
  <si>
    <t>社会資本総合整備事業費</t>
    <rPh sb="0" eb="2">
      <t>シャカイ</t>
    </rPh>
    <rPh sb="2" eb="4">
      <t>シホン</t>
    </rPh>
    <rPh sb="4" eb="6">
      <t>ソウゴウ</t>
    </rPh>
    <rPh sb="6" eb="8">
      <t>セイビ</t>
    </rPh>
    <rPh sb="8" eb="10">
      <t>ジギョウ</t>
    </rPh>
    <rPh sb="10" eb="11">
      <t>ヒ</t>
    </rPh>
    <phoneticPr fontId="1"/>
  </si>
  <si>
    <t>中小企業対策費</t>
    <rPh sb="0" eb="2">
      <t>チュウショウ</t>
    </rPh>
    <rPh sb="2" eb="4">
      <t>キギョウ</t>
    </rPh>
    <rPh sb="4" eb="6">
      <t>タイサク</t>
    </rPh>
    <rPh sb="6" eb="7">
      <t>ヒ</t>
    </rPh>
    <phoneticPr fontId="1"/>
  </si>
  <si>
    <t>-</t>
    <phoneticPr fontId="1"/>
  </si>
  <si>
    <t>経済協力費</t>
    <rPh sb="0" eb="2">
      <t>ケイザイ</t>
    </rPh>
    <rPh sb="2" eb="5">
      <t>キョウリョクヒ</t>
    </rPh>
    <phoneticPr fontId="1"/>
  </si>
  <si>
    <t>平　　　　　成　　　　　24　　　　　年　　　　　度</t>
    <rPh sb="0" eb="1">
      <t>ヘイ</t>
    </rPh>
    <rPh sb="6" eb="7">
      <t>セイ</t>
    </rPh>
    <phoneticPr fontId="1"/>
  </si>
  <si>
    <t>復興加速化・福島再生予備費</t>
    <rPh sb="0" eb="2">
      <t>フッコウ</t>
    </rPh>
    <rPh sb="2" eb="5">
      <t>カソクカ</t>
    </rPh>
    <rPh sb="6" eb="8">
      <t>フクシマ</t>
    </rPh>
    <rPh sb="8" eb="10">
      <t>サイセイ</t>
    </rPh>
    <rPh sb="10" eb="13">
      <t>ヨビヒ</t>
    </rPh>
    <phoneticPr fontId="1"/>
  </si>
  <si>
    <t>平　　　　　成　　　　　25　　　　　年　　　　　度</t>
    <rPh sb="0" eb="1">
      <t>ヘイ</t>
    </rPh>
    <rPh sb="6" eb="7">
      <t>セイ</t>
    </rPh>
    <phoneticPr fontId="1"/>
  </si>
  <si>
    <t>平　　　　　成　　　　　26　　　　　年　　　　　度</t>
    <rPh sb="0" eb="1">
      <t>ヘイ</t>
    </rPh>
    <rPh sb="6" eb="7">
      <t>セイ</t>
    </rPh>
    <phoneticPr fontId="1"/>
  </si>
  <si>
    <t>平　　　　　成　　　　　27　　　　　年　　　　　度</t>
    <rPh sb="0" eb="1">
      <t>ヘイ</t>
    </rPh>
    <rPh sb="6" eb="7">
      <t>セイ</t>
    </rPh>
    <phoneticPr fontId="1"/>
  </si>
  <si>
    <t>平　　　　　成　　　　　28　　　　　年　　　　　度</t>
    <rPh sb="0" eb="1">
      <t>ヘイ</t>
    </rPh>
    <rPh sb="6" eb="7">
      <t>セイ</t>
    </rPh>
    <phoneticPr fontId="1"/>
  </si>
  <si>
    <t>年金給付費</t>
    <rPh sb="0" eb="2">
      <t>ネンキン</t>
    </rPh>
    <rPh sb="2" eb="4">
      <t>キュウフ</t>
    </rPh>
    <rPh sb="4" eb="5">
      <t>ヒ</t>
    </rPh>
    <phoneticPr fontId="1"/>
  </si>
  <si>
    <t>医療給付費</t>
    <rPh sb="0" eb="2">
      <t>イリョウ</t>
    </rPh>
    <rPh sb="2" eb="4">
      <t>キュウフ</t>
    </rPh>
    <rPh sb="4" eb="5">
      <t>ヒ</t>
    </rPh>
    <phoneticPr fontId="1"/>
  </si>
  <si>
    <t>少子化対策費</t>
    <rPh sb="0" eb="3">
      <t>ショウシカ</t>
    </rPh>
    <rPh sb="3" eb="5">
      <t>タイサク</t>
    </rPh>
    <rPh sb="5" eb="6">
      <t>ヒ</t>
    </rPh>
    <phoneticPr fontId="1"/>
  </si>
  <si>
    <t>生活扶助等社会福祉費</t>
    <rPh sb="0" eb="2">
      <t>セイカツ</t>
    </rPh>
    <rPh sb="2" eb="4">
      <t>フジョ</t>
    </rPh>
    <rPh sb="4" eb="5">
      <t>トウ</t>
    </rPh>
    <rPh sb="5" eb="7">
      <t>シャカイ</t>
    </rPh>
    <rPh sb="7" eb="9">
      <t>フクシ</t>
    </rPh>
    <rPh sb="9" eb="10">
      <t>ヒ</t>
    </rPh>
    <phoneticPr fontId="1"/>
  </si>
  <si>
    <t>-</t>
    <phoneticPr fontId="1"/>
  </si>
  <si>
    <t>-</t>
    <phoneticPr fontId="1"/>
  </si>
  <si>
    <t>平　　　　　成　　　　　29　　　　　年　　　　　度</t>
    <rPh sb="0" eb="1">
      <t>ヘイ</t>
    </rPh>
    <rPh sb="6" eb="7">
      <t>セイ</t>
    </rPh>
    <phoneticPr fontId="1"/>
  </si>
  <si>
    <t>－</t>
    <phoneticPr fontId="1"/>
  </si>
  <si>
    <t>平　　　　　成　　　　　30　　　　　年　　　　　度</t>
    <rPh sb="0" eb="1">
      <t>ヘイ</t>
    </rPh>
    <rPh sb="6" eb="7">
      <t>セイ</t>
    </rPh>
    <phoneticPr fontId="1"/>
  </si>
  <si>
    <t>令　　　　　和　　　　　元　　　　　年　　　　　度</t>
    <rPh sb="0" eb="1">
      <t>レイ</t>
    </rPh>
    <rPh sb="6" eb="7">
      <t>ワ</t>
    </rPh>
    <rPh sb="12" eb="13">
      <t>ガン</t>
    </rPh>
    <phoneticPr fontId="1"/>
  </si>
  <si>
    <t>産業投資予備費</t>
    <rPh sb="0" eb="2">
      <t>サンギョウ</t>
    </rPh>
    <rPh sb="2" eb="4">
      <t>トウシ</t>
    </rPh>
    <rPh sb="4" eb="7">
      <t>ヨビヒ</t>
    </rPh>
    <phoneticPr fontId="1"/>
  </si>
  <si>
    <t>保健衛生対策費</t>
    <phoneticPr fontId="1"/>
  </si>
  <si>
    <t>-</t>
    <phoneticPr fontId="1"/>
  </si>
  <si>
    <t>令　　　　　和　　　　　２　　　　　年　　　　　度</t>
    <rPh sb="0" eb="1">
      <t>レイ</t>
    </rPh>
    <rPh sb="6" eb="7">
      <t>ワ</t>
    </rPh>
    <phoneticPr fontId="1"/>
  </si>
  <si>
    <t>令　　　　　和　　　　　３　　　　　年　　　　　度</t>
    <rPh sb="0" eb="1">
      <t>レイ</t>
    </rPh>
    <rPh sb="6" eb="7">
      <t>ワ</t>
    </rPh>
    <phoneticPr fontId="1"/>
  </si>
  <si>
    <t>住宅都市環境整備事業費</t>
    <phoneticPr fontId="1"/>
  </si>
  <si>
    <t>令　　　　　和　　　　　４　　　　　年　　　　　度</t>
    <rPh sb="0" eb="1">
      <t>レイ</t>
    </rPh>
    <rPh sb="6" eb="7">
      <t>ワ</t>
    </rPh>
    <phoneticPr fontId="1"/>
  </si>
  <si>
    <t>ー</t>
    <phoneticPr fontId="1"/>
  </si>
  <si>
    <t>令　　　　　和　　　　　５　　　　　年　　　　　度</t>
    <rPh sb="0" eb="1">
      <t>レイ</t>
    </rPh>
    <rPh sb="6" eb="7">
      <t>ワ</t>
    </rPh>
    <phoneticPr fontId="1"/>
  </si>
  <si>
    <t xml:space="preserve">                              －</t>
  </si>
  <si>
    <t>道路整備事業費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</si>
</sst>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* #,##0;_ &quot;△&quot;* #,##0;* &quot;0&quot;;* &quot;－&quot;"/>
    <numFmt numFmtId="177" formatCode="* #,##0;_ \ \ \ \ \ \ \ &quot;△&quot;* #,##0;* &quot;0&quot;;* &quot;－&quot;"/>
  </numFmts>
  <fonts count="11" x14ac:knownFonts="1"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0" fillId="2" borderId="0" xfId="0" applyFont="1" applyFill="1" applyBorder="1" applyAlignment="1">
      <alignment horizontal="right" vertical="top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horizontal="distributed" vertical="center"/>
    </xf>
    <xf numFmtId="49" fontId="0" fillId="2" borderId="0" xfId="0" applyNumberFormat="1" applyFont="1" applyFill="1">
      <alignment vertical="center"/>
    </xf>
    <xf numFmtId="176" fontId="4" fillId="2" borderId="3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49" fontId="0" fillId="2" borderId="0" xfId="0" applyNumberFormat="1" applyFont="1" applyFill="1" applyBorder="1" applyAlignment="1">
      <alignment vertical="center"/>
    </xf>
    <xf numFmtId="176" fontId="0" fillId="2" borderId="4" xfId="0" applyNumberFormat="1" applyFont="1" applyFill="1" applyBorder="1" applyAlignment="1">
      <alignment vertical="center"/>
    </xf>
    <xf numFmtId="176" fontId="0" fillId="2" borderId="0" xfId="0" applyNumberFormat="1" applyFont="1" applyFill="1" applyBorder="1" applyAlignment="1">
      <alignment vertical="center"/>
    </xf>
    <xf numFmtId="0" fontId="0" fillId="2" borderId="0" xfId="0" applyFont="1" applyFill="1" applyAlignment="1">
      <alignment vertical="top"/>
    </xf>
    <xf numFmtId="0" fontId="0" fillId="2" borderId="0" xfId="0" applyFont="1" applyFill="1" applyBorder="1">
      <alignment vertical="center"/>
    </xf>
    <xf numFmtId="176" fontId="4" fillId="2" borderId="0" xfId="0" applyNumberFormat="1" applyFont="1" applyFill="1" applyBorder="1" applyAlignment="1">
      <alignment vertical="center"/>
    </xf>
    <xf numFmtId="0" fontId="4" fillId="2" borderId="0" xfId="0" applyFont="1" applyFill="1">
      <alignment vertical="center"/>
    </xf>
    <xf numFmtId="49" fontId="0" fillId="2" borderId="0" xfId="0" applyNumberFormat="1" applyFont="1" applyFill="1" applyBorder="1" applyAlignment="1">
      <alignment horizontal="distributed" vertical="center"/>
    </xf>
    <xf numFmtId="49" fontId="0" fillId="2" borderId="5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right" vertical="top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49" fontId="0" fillId="2" borderId="0" xfId="0" applyNumberFormat="1" applyFont="1" applyFill="1" applyBorder="1" applyAlignment="1">
      <alignment horizontal="distributed" vertical="center"/>
    </xf>
    <xf numFmtId="49" fontId="0" fillId="2" borderId="0" xfId="0" applyNumberFormat="1" applyFont="1" applyFill="1" applyBorder="1" applyAlignment="1">
      <alignment horizontal="distributed" vertical="center"/>
    </xf>
    <xf numFmtId="49" fontId="0" fillId="2" borderId="0" xfId="0" applyNumberFormat="1" applyFont="1" applyFill="1" applyBorder="1" applyAlignment="1">
      <alignment horizontal="distributed" vertical="center"/>
    </xf>
    <xf numFmtId="177" fontId="3" fillId="2" borderId="4" xfId="0" applyNumberFormat="1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horizontal="right" vertical="center"/>
    </xf>
    <xf numFmtId="177" fontId="4" fillId="2" borderId="6" xfId="0" applyNumberFormat="1" applyFont="1" applyFill="1" applyBorder="1" applyAlignment="1">
      <alignment vertical="center"/>
    </xf>
    <xf numFmtId="177" fontId="4" fillId="2" borderId="3" xfId="0" applyNumberFormat="1" applyFont="1" applyFill="1" applyBorder="1" applyAlignment="1">
      <alignment vertical="center"/>
    </xf>
    <xf numFmtId="177" fontId="8" fillId="2" borderId="4" xfId="0" applyNumberFormat="1" applyFont="1" applyFill="1" applyBorder="1" applyAlignment="1">
      <alignment vertical="center"/>
    </xf>
    <xf numFmtId="177" fontId="8" fillId="2" borderId="0" xfId="0" applyNumberFormat="1" applyFont="1" applyFill="1" applyBorder="1" applyAlignment="1">
      <alignment vertical="center"/>
    </xf>
    <xf numFmtId="177" fontId="8" fillId="2" borderId="0" xfId="0" applyNumberFormat="1" applyFont="1" applyFill="1" applyBorder="1" applyAlignment="1">
      <alignment horizontal="right" vertical="center"/>
    </xf>
    <xf numFmtId="177" fontId="9" fillId="2" borderId="6" xfId="0" applyNumberFormat="1" applyFont="1" applyFill="1" applyBorder="1" applyAlignment="1">
      <alignment vertical="center"/>
    </xf>
    <xf numFmtId="177" fontId="9" fillId="2" borderId="3" xfId="0" applyNumberFormat="1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horizontal="distributed" vertical="center"/>
    </xf>
    <xf numFmtId="49" fontId="0" fillId="2" borderId="0" xfId="0" applyNumberFormat="1" applyFont="1" applyFill="1" applyBorder="1" applyAlignment="1">
      <alignment horizontal="distributed" vertical="center"/>
    </xf>
    <xf numFmtId="177" fontId="0" fillId="2" borderId="0" xfId="0" applyNumberFormat="1" applyFont="1" applyFill="1">
      <alignment vertical="center"/>
    </xf>
    <xf numFmtId="49" fontId="0" fillId="2" borderId="0" xfId="0" applyNumberFormat="1" applyFont="1" applyFill="1" applyBorder="1" applyAlignment="1">
      <alignment horizontal="distributed" vertical="center"/>
    </xf>
    <xf numFmtId="49" fontId="0" fillId="2" borderId="0" xfId="0" applyNumberFormat="1" applyFont="1" applyFill="1" applyBorder="1" applyAlignment="1">
      <alignment horizontal="distributed" vertical="center"/>
    </xf>
    <xf numFmtId="49" fontId="0" fillId="2" borderId="0" xfId="0" applyNumberFormat="1" applyFont="1" applyFill="1" applyBorder="1" applyAlignment="1">
      <alignment horizontal="distributed" vertical="center"/>
    </xf>
    <xf numFmtId="49" fontId="0" fillId="2" borderId="0" xfId="0" applyNumberFormat="1" applyFont="1" applyFill="1" applyBorder="1" applyAlignment="1">
      <alignment horizontal="distributed" vertical="center"/>
    </xf>
    <xf numFmtId="49" fontId="0" fillId="2" borderId="0" xfId="0" applyNumberFormat="1" applyFont="1" applyFill="1" applyBorder="1" applyAlignment="1">
      <alignment horizontal="distributed" vertical="center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/>
    </xf>
    <xf numFmtId="49" fontId="0" fillId="2" borderId="0" xfId="0" applyNumberFormat="1" applyFont="1" applyFill="1" applyBorder="1" applyAlignment="1">
      <alignment horizontal="distributed" vertical="center"/>
    </xf>
    <xf numFmtId="49" fontId="4" fillId="2" borderId="3" xfId="0" applyNumberFormat="1" applyFont="1" applyFill="1" applyBorder="1" applyAlignment="1">
      <alignment horizontal="distributed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49" fontId="0" fillId="2" borderId="8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distributed" vertical="center"/>
    </xf>
    <xf numFmtId="49" fontId="0" fillId="2" borderId="0" xfId="0" applyNumberFormat="1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distributed" vertical="center"/>
    </xf>
    <xf numFmtId="177" fontId="3" fillId="3" borderId="0" xfId="0" applyNumberFormat="1" applyFont="1" applyFill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view="pageBreakPreview" zoomScaleNormal="100" zoomScaleSheetLayoutView="100" workbookViewId="0">
      <selection activeCell="B8" sqref="B8"/>
    </sheetView>
  </sheetViews>
  <sheetFormatPr defaultColWidth="9.42578125" defaultRowHeight="9.6" x14ac:dyDescent="0.15"/>
  <cols>
    <col min="1" max="1" width="1.85546875" style="1" customWidth="1"/>
    <col min="2" max="2" width="34.42578125" style="1" customWidth="1"/>
    <col min="3" max="3" width="1.140625" style="1" customWidth="1"/>
    <col min="4" max="6" width="20.140625" style="1" customWidth="1"/>
    <col min="7" max="16384" width="9.42578125" style="1"/>
  </cols>
  <sheetData>
    <row r="1" spans="1:15" ht="19.5" customHeight="1" x14ac:dyDescent="0.15">
      <c r="B1" s="55" t="s">
        <v>37</v>
      </c>
      <c r="C1" s="55"/>
      <c r="D1" s="55"/>
      <c r="E1" s="55"/>
      <c r="F1" s="55"/>
    </row>
    <row r="2" spans="1:15" s="12" customFormat="1" ht="12" customHeight="1" x14ac:dyDescent="0.15">
      <c r="A2" s="11"/>
      <c r="B2" s="11"/>
      <c r="C2" s="11"/>
      <c r="D2" s="11"/>
      <c r="E2" s="11"/>
      <c r="F2" s="4" t="s">
        <v>0</v>
      </c>
    </row>
    <row r="3" spans="1:15" ht="18" customHeight="1" x14ac:dyDescent="0.15">
      <c r="A3" s="53" t="s">
        <v>7</v>
      </c>
      <c r="B3" s="53"/>
      <c r="C3" s="53"/>
      <c r="D3" s="53"/>
      <c r="E3" s="53"/>
      <c r="F3" s="53"/>
    </row>
    <row r="4" spans="1:15" ht="18" customHeight="1" x14ac:dyDescent="0.15">
      <c r="A4" s="54" t="s">
        <v>3</v>
      </c>
      <c r="B4" s="54"/>
      <c r="C4" s="54"/>
      <c r="D4" s="5" t="s">
        <v>24</v>
      </c>
      <c r="E4" s="5" t="s">
        <v>25</v>
      </c>
      <c r="F4" s="6" t="s">
        <v>26</v>
      </c>
    </row>
    <row r="5" spans="1:15" ht="6" customHeight="1" x14ac:dyDescent="0.15">
      <c r="A5" s="13"/>
      <c r="B5" s="13"/>
      <c r="C5" s="13"/>
      <c r="D5" s="14"/>
      <c r="E5" s="15"/>
      <c r="F5" s="15"/>
    </row>
    <row r="6" spans="1:15" s="16" customFormat="1" ht="21" customHeight="1" x14ac:dyDescent="0.15">
      <c r="A6" s="51" t="s">
        <v>9</v>
      </c>
      <c r="B6" s="51"/>
      <c r="C6" s="7"/>
      <c r="D6" s="30"/>
      <c r="E6" s="31"/>
      <c r="F6" s="31"/>
      <c r="G6" s="7"/>
      <c r="H6" s="7"/>
      <c r="I6" s="7"/>
      <c r="J6" s="7"/>
      <c r="K6" s="7"/>
      <c r="L6" s="7"/>
      <c r="M6" s="7"/>
      <c r="N6" s="7"/>
      <c r="O6" s="7"/>
    </row>
    <row r="7" spans="1:15" s="9" customFormat="1" ht="21" customHeight="1" x14ac:dyDescent="0.15">
      <c r="A7" s="8"/>
      <c r="B7" s="8" t="s">
        <v>27</v>
      </c>
      <c r="C7" s="7">
        <v>70022026</v>
      </c>
      <c r="D7" s="30">
        <v>73637422352</v>
      </c>
      <c r="E7" s="31">
        <v>71046274268</v>
      </c>
      <c r="F7" s="31">
        <f>SUM(D7,-E7)</f>
        <v>2591148084</v>
      </c>
      <c r="G7" s="7"/>
      <c r="H7" s="7"/>
      <c r="I7" s="7"/>
      <c r="J7" s="7"/>
      <c r="K7" s="7"/>
      <c r="L7" s="7"/>
      <c r="M7" s="7"/>
      <c r="N7" s="7"/>
      <c r="O7" s="7"/>
    </row>
    <row r="8" spans="1:15" s="9" customFormat="1" ht="21" customHeight="1" x14ac:dyDescent="0.15">
      <c r="A8" s="8"/>
      <c r="B8" s="8" t="s">
        <v>14</v>
      </c>
      <c r="C8" s="7">
        <v>1337119</v>
      </c>
      <c r="D8" s="30">
        <v>153715501</v>
      </c>
      <c r="E8" s="31">
        <v>134852967</v>
      </c>
      <c r="F8" s="31">
        <f t="shared" ref="F8:F28" si="0">SUM(D8,-E8)</f>
        <v>18862534</v>
      </c>
      <c r="G8" s="7"/>
      <c r="H8" s="7"/>
      <c r="I8" s="7"/>
      <c r="J8" s="7"/>
      <c r="K8" s="7"/>
      <c r="L8" s="7"/>
      <c r="M8" s="7"/>
      <c r="N8" s="7"/>
      <c r="O8" s="7"/>
    </row>
    <row r="9" spans="1:15" s="9" customFormat="1" ht="21" customHeight="1" x14ac:dyDescent="0.15">
      <c r="A9" s="8"/>
      <c r="B9" s="8" t="s">
        <v>28</v>
      </c>
      <c r="C9" s="7">
        <v>134144</v>
      </c>
      <c r="D9" s="30">
        <v>4665209134</v>
      </c>
      <c r="E9" s="31">
        <v>4491079632</v>
      </c>
      <c r="F9" s="31">
        <f t="shared" si="0"/>
        <v>174129502</v>
      </c>
      <c r="G9" s="7"/>
      <c r="H9" s="7"/>
      <c r="I9" s="7"/>
      <c r="J9" s="7"/>
      <c r="K9" s="7"/>
      <c r="L9" s="7"/>
      <c r="M9" s="7"/>
      <c r="N9" s="7"/>
      <c r="O9" s="7"/>
    </row>
    <row r="10" spans="1:15" s="9" customFormat="1" ht="21" customHeight="1" x14ac:dyDescent="0.15">
      <c r="A10" s="51" t="s">
        <v>8</v>
      </c>
      <c r="B10" s="51"/>
      <c r="C10" s="7">
        <v>78300027</v>
      </c>
      <c r="D10" s="30">
        <f>SUM(D7:D9)+1</f>
        <v>78456346988</v>
      </c>
      <c r="E10" s="31">
        <f>SUM(E7:E9)+1</f>
        <v>75672206868</v>
      </c>
      <c r="F10" s="31">
        <f t="shared" si="0"/>
        <v>2784140120</v>
      </c>
      <c r="G10" s="7"/>
      <c r="H10" s="7"/>
      <c r="I10" s="7"/>
      <c r="J10" s="7"/>
      <c r="K10" s="7"/>
      <c r="L10" s="7"/>
      <c r="M10" s="7"/>
      <c r="N10" s="7"/>
      <c r="O10" s="7"/>
    </row>
    <row r="11" spans="1:15" ht="21" customHeight="1" x14ac:dyDescent="0.15">
      <c r="A11" s="51" t="s">
        <v>10</v>
      </c>
      <c r="B11" s="51"/>
      <c r="C11" s="7">
        <v>250524587</v>
      </c>
      <c r="D11" s="30">
        <v>257593203041</v>
      </c>
      <c r="E11" s="31">
        <v>242898731856</v>
      </c>
      <c r="F11" s="31">
        <f t="shared" si="0"/>
        <v>14694471185</v>
      </c>
      <c r="G11" s="7"/>
      <c r="H11" s="7"/>
      <c r="I11" s="7"/>
      <c r="J11" s="7"/>
      <c r="K11" s="7"/>
      <c r="L11" s="7"/>
      <c r="M11" s="7"/>
      <c r="N11" s="7"/>
      <c r="O11" s="7"/>
    </row>
    <row r="12" spans="1:15" ht="21" customHeight="1" x14ac:dyDescent="0.15">
      <c r="A12" s="51" t="s">
        <v>1</v>
      </c>
      <c r="B12" s="56"/>
      <c r="C12" s="7">
        <v>15406082</v>
      </c>
      <c r="D12" s="30">
        <v>15406082097</v>
      </c>
      <c r="E12" s="31">
        <v>15406082097</v>
      </c>
      <c r="F12" s="32" t="s">
        <v>23</v>
      </c>
      <c r="G12" s="7"/>
      <c r="H12" s="7"/>
      <c r="I12" s="7"/>
      <c r="J12" s="7"/>
      <c r="K12" s="7"/>
      <c r="L12" s="7"/>
      <c r="M12" s="7"/>
      <c r="N12" s="7"/>
      <c r="O12" s="7"/>
    </row>
    <row r="13" spans="1:15" ht="21" customHeight="1" x14ac:dyDescent="0.15">
      <c r="A13" s="51" t="s">
        <v>4</v>
      </c>
      <c r="B13" s="56"/>
      <c r="C13" s="7">
        <v>473489</v>
      </c>
      <c r="D13" s="30">
        <v>539108000</v>
      </c>
      <c r="E13" s="31">
        <v>539108000</v>
      </c>
      <c r="F13" s="32" t="s">
        <v>23</v>
      </c>
      <c r="G13" s="7"/>
      <c r="H13" s="7"/>
      <c r="I13" s="7"/>
      <c r="J13" s="7"/>
      <c r="K13" s="7"/>
      <c r="L13" s="7"/>
      <c r="M13" s="7"/>
      <c r="N13" s="7"/>
      <c r="O13" s="7"/>
    </row>
    <row r="14" spans="1:15" ht="21" customHeight="1" x14ac:dyDescent="0.15">
      <c r="A14" s="51" t="s">
        <v>15</v>
      </c>
      <c r="B14" s="56"/>
      <c r="C14" s="7">
        <v>702700</v>
      </c>
      <c r="D14" s="30">
        <v>692600000</v>
      </c>
      <c r="E14" s="31">
        <v>678703650</v>
      </c>
      <c r="F14" s="31">
        <f t="shared" si="0"/>
        <v>13896350</v>
      </c>
      <c r="G14" s="7"/>
      <c r="H14" s="7"/>
      <c r="I14" s="7"/>
      <c r="J14" s="7"/>
      <c r="K14" s="7"/>
      <c r="L14" s="7"/>
      <c r="M14" s="7"/>
      <c r="N14" s="7"/>
      <c r="O14" s="7"/>
    </row>
    <row r="15" spans="1:15" ht="21" customHeight="1" x14ac:dyDescent="0.15">
      <c r="A15" s="51" t="s">
        <v>11</v>
      </c>
      <c r="B15" s="51"/>
      <c r="C15" s="7"/>
      <c r="D15" s="30"/>
      <c r="E15" s="31"/>
      <c r="F15" s="31"/>
      <c r="G15" s="7"/>
      <c r="H15" s="7"/>
      <c r="I15" s="7"/>
      <c r="J15" s="7"/>
      <c r="K15" s="7"/>
      <c r="L15" s="7"/>
      <c r="M15" s="7"/>
      <c r="N15" s="7"/>
      <c r="O15" s="7"/>
    </row>
    <row r="16" spans="1:15" ht="21" customHeight="1" x14ac:dyDescent="0.15">
      <c r="A16" s="8"/>
      <c r="B16" s="8" t="s">
        <v>16</v>
      </c>
      <c r="C16" s="7">
        <v>1030941</v>
      </c>
      <c r="D16" s="30">
        <v>1433454383</v>
      </c>
      <c r="E16" s="31">
        <v>1136365231</v>
      </c>
      <c r="F16" s="31">
        <f t="shared" si="0"/>
        <v>297089152</v>
      </c>
      <c r="G16" s="7"/>
      <c r="H16" s="7"/>
      <c r="I16" s="7"/>
      <c r="J16" s="7"/>
      <c r="K16" s="7"/>
      <c r="L16" s="7"/>
      <c r="M16" s="7"/>
      <c r="N16" s="7"/>
      <c r="O16" s="7"/>
    </row>
    <row r="17" spans="1:15" ht="21" customHeight="1" x14ac:dyDescent="0.15">
      <c r="A17" s="8"/>
      <c r="B17" s="8" t="s">
        <v>17</v>
      </c>
      <c r="C17" s="7">
        <v>2861910</v>
      </c>
      <c r="D17" s="30">
        <v>3691200641</v>
      </c>
      <c r="E17" s="31">
        <v>2949878747</v>
      </c>
      <c r="F17" s="31">
        <f t="shared" si="0"/>
        <v>741321894</v>
      </c>
      <c r="G17" s="7"/>
      <c r="H17" s="7"/>
      <c r="I17" s="7"/>
      <c r="J17" s="7"/>
      <c r="K17" s="7"/>
      <c r="L17" s="7"/>
      <c r="M17" s="7"/>
      <c r="N17" s="7"/>
      <c r="O17" s="7"/>
    </row>
    <row r="18" spans="1:15" ht="21" customHeight="1" x14ac:dyDescent="0.15">
      <c r="A18" s="8"/>
      <c r="B18" s="8" t="s">
        <v>18</v>
      </c>
      <c r="C18" s="7">
        <v>750769</v>
      </c>
      <c r="D18" s="30">
        <v>1017987749</v>
      </c>
      <c r="E18" s="31">
        <v>813736806</v>
      </c>
      <c r="F18" s="31">
        <f t="shared" si="0"/>
        <v>204250943</v>
      </c>
      <c r="G18" s="7"/>
      <c r="H18" s="7"/>
      <c r="I18" s="7"/>
      <c r="J18" s="7"/>
      <c r="K18" s="7"/>
      <c r="L18" s="7"/>
      <c r="M18" s="7"/>
      <c r="N18" s="7"/>
      <c r="O18" s="7"/>
    </row>
    <row r="19" spans="1:15" ht="21" customHeight="1" x14ac:dyDescent="0.15">
      <c r="A19" s="8"/>
      <c r="B19" s="8" t="s">
        <v>29</v>
      </c>
      <c r="C19" s="7">
        <v>775349</v>
      </c>
      <c r="D19" s="30">
        <v>1003858245</v>
      </c>
      <c r="E19" s="31">
        <v>771577112</v>
      </c>
      <c r="F19" s="31">
        <f t="shared" si="0"/>
        <v>232281133</v>
      </c>
      <c r="G19" s="7"/>
      <c r="H19" s="7"/>
      <c r="I19" s="7"/>
      <c r="J19" s="7"/>
      <c r="K19" s="7"/>
      <c r="L19" s="7"/>
      <c r="M19" s="7"/>
      <c r="N19" s="7"/>
      <c r="O19" s="7"/>
    </row>
    <row r="20" spans="1:15" ht="21" customHeight="1" x14ac:dyDescent="0.15">
      <c r="A20" s="8"/>
      <c r="B20" s="8" t="s">
        <v>19</v>
      </c>
      <c r="C20" s="7">
        <v>102496</v>
      </c>
      <c r="D20" s="30">
        <v>142732421</v>
      </c>
      <c r="E20" s="31">
        <v>105899878</v>
      </c>
      <c r="F20" s="31">
        <f t="shared" si="0"/>
        <v>36832543</v>
      </c>
      <c r="G20" s="7"/>
      <c r="H20" s="7"/>
      <c r="I20" s="7"/>
      <c r="J20" s="7"/>
      <c r="K20" s="7"/>
      <c r="L20" s="7"/>
      <c r="M20" s="7"/>
      <c r="N20" s="7"/>
      <c r="O20" s="7"/>
    </row>
    <row r="21" spans="1:15" ht="21" customHeight="1" x14ac:dyDescent="0.15">
      <c r="A21" s="8"/>
      <c r="B21" s="8" t="s">
        <v>5</v>
      </c>
      <c r="C21" s="7">
        <v>88676187</v>
      </c>
      <c r="D21" s="30">
        <v>88676187</v>
      </c>
      <c r="E21" s="31">
        <v>54454191</v>
      </c>
      <c r="F21" s="31">
        <f t="shared" si="0"/>
        <v>34221996</v>
      </c>
      <c r="G21" s="7"/>
      <c r="H21" s="7"/>
      <c r="I21" s="7"/>
      <c r="J21" s="7"/>
      <c r="K21" s="7"/>
      <c r="L21" s="7"/>
      <c r="M21" s="7"/>
      <c r="N21" s="7"/>
      <c r="O21" s="7"/>
    </row>
    <row r="22" spans="1:15" ht="21" customHeight="1" x14ac:dyDescent="0.15">
      <c r="A22" s="8"/>
      <c r="B22" s="8" t="s">
        <v>20</v>
      </c>
      <c r="C22" s="7">
        <v>308266</v>
      </c>
      <c r="D22" s="30">
        <v>266774211</v>
      </c>
      <c r="E22" s="31">
        <v>244072602</v>
      </c>
      <c r="F22" s="31">
        <f t="shared" si="0"/>
        <v>22701609</v>
      </c>
      <c r="G22" s="7"/>
      <c r="H22" s="7"/>
      <c r="I22" s="7"/>
      <c r="J22" s="7"/>
      <c r="K22" s="7"/>
      <c r="L22" s="7"/>
      <c r="M22" s="7"/>
      <c r="N22" s="7"/>
      <c r="O22" s="7"/>
    </row>
    <row r="23" spans="1:15" ht="21" customHeight="1" x14ac:dyDescent="0.15">
      <c r="A23" s="8"/>
      <c r="B23" s="57" t="s">
        <v>31</v>
      </c>
      <c r="C23" s="58"/>
      <c r="D23" s="30">
        <f>SUM(D16:D22)+3</f>
        <v>7644683840</v>
      </c>
      <c r="E23" s="31">
        <f>SUM(E16:E22)+4</f>
        <v>6075984571</v>
      </c>
      <c r="F23" s="31">
        <f t="shared" si="0"/>
        <v>1568699269</v>
      </c>
      <c r="G23" s="7"/>
      <c r="H23" s="7"/>
      <c r="I23" s="7"/>
      <c r="J23" s="7"/>
      <c r="K23" s="7"/>
      <c r="L23" s="7"/>
      <c r="M23" s="7"/>
      <c r="N23" s="7"/>
      <c r="O23" s="7"/>
    </row>
    <row r="24" spans="1:15" ht="21" customHeight="1" x14ac:dyDescent="0.15">
      <c r="A24" s="8"/>
      <c r="B24" s="8" t="s">
        <v>21</v>
      </c>
      <c r="C24" s="7">
        <v>3473</v>
      </c>
      <c r="D24" s="30">
        <v>7896964</v>
      </c>
      <c r="E24" s="31">
        <v>4290024</v>
      </c>
      <c r="F24" s="31">
        <f t="shared" si="0"/>
        <v>3606940</v>
      </c>
      <c r="G24" s="7"/>
      <c r="H24" s="7"/>
      <c r="I24" s="7"/>
      <c r="J24" s="7"/>
      <c r="K24" s="7"/>
      <c r="L24" s="7"/>
      <c r="M24" s="7"/>
      <c r="N24" s="7"/>
      <c r="O24" s="7"/>
    </row>
    <row r="25" spans="1:15" ht="21" customHeight="1" x14ac:dyDescent="0.15">
      <c r="A25" s="51" t="s">
        <v>8</v>
      </c>
      <c r="B25" s="51"/>
      <c r="C25" s="7">
        <v>5899709</v>
      </c>
      <c r="D25" s="30">
        <f>SUM(D23:D24)+1</f>
        <v>7652580805</v>
      </c>
      <c r="E25" s="31">
        <f>SUM(E23:E24)</f>
        <v>6080274595</v>
      </c>
      <c r="F25" s="31">
        <f t="shared" si="0"/>
        <v>1572306210</v>
      </c>
      <c r="G25" s="7"/>
      <c r="H25" s="7"/>
      <c r="I25" s="7"/>
      <c r="J25" s="7"/>
      <c r="K25" s="7"/>
      <c r="L25" s="7"/>
      <c r="M25" s="7"/>
      <c r="N25" s="7"/>
      <c r="O25" s="7"/>
    </row>
    <row r="26" spans="1:15" ht="21" customHeight="1" x14ac:dyDescent="0.15">
      <c r="A26" s="51" t="s">
        <v>2</v>
      </c>
      <c r="B26" s="51"/>
      <c r="C26" s="7">
        <v>971752</v>
      </c>
      <c r="D26" s="30">
        <v>1071246160</v>
      </c>
      <c r="E26" s="31">
        <v>844540939</v>
      </c>
      <c r="F26" s="31">
        <f t="shared" si="0"/>
        <v>226705221</v>
      </c>
      <c r="G26" s="7"/>
      <c r="H26" s="7"/>
      <c r="I26" s="7"/>
      <c r="J26" s="7"/>
      <c r="K26" s="7"/>
      <c r="L26" s="7"/>
      <c r="M26" s="7"/>
      <c r="N26" s="7"/>
      <c r="O26" s="7"/>
    </row>
    <row r="27" spans="1:15" ht="21" customHeight="1" x14ac:dyDescent="0.15">
      <c r="A27" s="51" t="s">
        <v>6</v>
      </c>
      <c r="B27" s="51"/>
      <c r="C27" s="7">
        <v>2762542</v>
      </c>
      <c r="D27" s="30">
        <v>2662068857</v>
      </c>
      <c r="E27" s="31">
        <v>2053502486</v>
      </c>
      <c r="F27" s="31">
        <f t="shared" si="0"/>
        <v>608566371</v>
      </c>
      <c r="G27" s="7"/>
      <c r="H27" s="7"/>
      <c r="I27" s="7"/>
      <c r="J27" s="7"/>
      <c r="K27" s="7"/>
      <c r="L27" s="7"/>
      <c r="M27" s="7"/>
      <c r="N27" s="7"/>
      <c r="O27" s="7"/>
    </row>
    <row r="28" spans="1:15" ht="21" customHeight="1" x14ac:dyDescent="0.15">
      <c r="A28" s="51" t="s">
        <v>12</v>
      </c>
      <c r="B28" s="51"/>
      <c r="C28" s="7">
        <v>12514909</v>
      </c>
      <c r="D28" s="30">
        <v>18813440943</v>
      </c>
      <c r="E28" s="31">
        <v>15025073331</v>
      </c>
      <c r="F28" s="31">
        <f t="shared" si="0"/>
        <v>3788367612</v>
      </c>
      <c r="G28" s="7"/>
      <c r="H28" s="7"/>
      <c r="I28" s="7"/>
      <c r="J28" s="7"/>
      <c r="K28" s="7"/>
      <c r="L28" s="7"/>
      <c r="M28" s="7"/>
      <c r="N28" s="7"/>
      <c r="O28" s="7"/>
    </row>
    <row r="29" spans="1:15" ht="21" customHeight="1" x14ac:dyDescent="0.15">
      <c r="A29" s="51" t="s">
        <v>13</v>
      </c>
      <c r="B29" s="51"/>
      <c r="C29" s="7">
        <v>987297</v>
      </c>
      <c r="D29" s="30">
        <v>984296500</v>
      </c>
      <c r="E29" s="31" t="s">
        <v>30</v>
      </c>
      <c r="F29" s="31">
        <f>SUM(D29)</f>
        <v>984296500</v>
      </c>
      <c r="G29" s="7"/>
      <c r="H29" s="7"/>
      <c r="I29" s="7"/>
      <c r="J29" s="7"/>
      <c r="K29" s="7"/>
      <c r="L29" s="7"/>
      <c r="M29" s="7"/>
      <c r="N29" s="7"/>
      <c r="O29" s="7"/>
    </row>
    <row r="30" spans="1:15" s="19" customFormat="1" ht="21" customHeight="1" x14ac:dyDescent="0.15">
      <c r="A30" s="52" t="s">
        <v>22</v>
      </c>
      <c r="B30" s="52"/>
      <c r="C30" s="10">
        <v>368543093</v>
      </c>
      <c r="D30" s="33">
        <v>383870973393</v>
      </c>
      <c r="E30" s="34">
        <v>359198223825</v>
      </c>
      <c r="F30" s="34">
        <v>24672749568</v>
      </c>
      <c r="G30" s="18"/>
      <c r="H30" s="18"/>
      <c r="I30" s="18"/>
      <c r="J30" s="18"/>
      <c r="K30" s="18"/>
      <c r="L30" s="18"/>
      <c r="M30" s="18"/>
      <c r="N30" s="18"/>
      <c r="O30" s="18"/>
    </row>
    <row r="31" spans="1:15" s="17" customFormat="1" ht="6" customHeight="1" x14ac:dyDescent="0.15">
      <c r="A31" s="8"/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 ht="22.5" customHeight="1" x14ac:dyDescent="0.15">
      <c r="B32" s="49" t="s">
        <v>36</v>
      </c>
      <c r="C32" s="50"/>
      <c r="D32" s="50"/>
      <c r="E32" s="50"/>
      <c r="F32" s="50"/>
    </row>
  </sheetData>
  <mergeCells count="18">
    <mergeCell ref="B1:F1"/>
    <mergeCell ref="A27:B27"/>
    <mergeCell ref="A6:B6"/>
    <mergeCell ref="A10:B10"/>
    <mergeCell ref="A11:B11"/>
    <mergeCell ref="A12:B12"/>
    <mergeCell ref="A15:B15"/>
    <mergeCell ref="A13:B13"/>
    <mergeCell ref="A14:B14"/>
    <mergeCell ref="A25:B25"/>
    <mergeCell ref="A26:B26"/>
    <mergeCell ref="B23:C23"/>
    <mergeCell ref="B32:F32"/>
    <mergeCell ref="A28:B28"/>
    <mergeCell ref="A29:B29"/>
    <mergeCell ref="A30:B30"/>
    <mergeCell ref="A3:F3"/>
    <mergeCell ref="A4:C4"/>
  </mergeCells>
  <phoneticPr fontId="1"/>
  <pageMargins left="0.78740157480314965" right="0.78740157480314965" top="0.86614173228346458" bottom="0.86614173228346458" header="0.62992125984251968" footer="0.39370078740157483"/>
  <pageSetup paperSize="9" firstPageNumber="328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4"/>
  <sheetViews>
    <sheetView view="pageBreakPreview" topLeftCell="A6" zoomScaleNormal="100" zoomScaleSheetLayoutView="100" workbookViewId="0">
      <selection activeCell="B10" sqref="B10"/>
    </sheetView>
  </sheetViews>
  <sheetFormatPr defaultColWidth="9.42578125" defaultRowHeight="9.6" x14ac:dyDescent="0.15"/>
  <cols>
    <col min="1" max="1" width="1.85546875" style="1" customWidth="1"/>
    <col min="2" max="2" width="38.42578125" style="1" customWidth="1"/>
    <col min="3" max="3" width="1.140625" style="1" customWidth="1"/>
    <col min="4" max="6" width="20.140625" style="1" customWidth="1"/>
    <col min="7" max="16384" width="9.42578125" style="1"/>
  </cols>
  <sheetData>
    <row r="1" spans="1:6" ht="19.5" customHeight="1" x14ac:dyDescent="0.15">
      <c r="B1" s="55"/>
      <c r="C1" s="55"/>
      <c r="D1" s="55"/>
      <c r="E1" s="55"/>
      <c r="F1" s="55"/>
    </row>
    <row r="2" spans="1:6" x14ac:dyDescent="0.15">
      <c r="B2" s="2"/>
      <c r="C2" s="3"/>
      <c r="D2" s="3"/>
      <c r="E2" s="3"/>
      <c r="F2" s="4" t="s">
        <v>0</v>
      </c>
    </row>
    <row r="3" spans="1:6" ht="21" customHeight="1" x14ac:dyDescent="0.15">
      <c r="A3" s="53" t="s">
        <v>74</v>
      </c>
      <c r="B3" s="53"/>
      <c r="C3" s="53"/>
      <c r="D3" s="53"/>
      <c r="E3" s="53"/>
      <c r="F3" s="53"/>
    </row>
    <row r="4" spans="1:6" ht="21" customHeight="1" x14ac:dyDescent="0.15">
      <c r="A4" s="54" t="s">
        <v>3</v>
      </c>
      <c r="B4" s="54"/>
      <c r="C4" s="54"/>
      <c r="D4" s="5" t="s">
        <v>24</v>
      </c>
      <c r="E4" s="5" t="s">
        <v>25</v>
      </c>
      <c r="F4" s="6" t="s">
        <v>26</v>
      </c>
    </row>
    <row r="5" spans="1:6" ht="16.5" customHeight="1" x14ac:dyDescent="0.15">
      <c r="A5" s="51" t="s">
        <v>9</v>
      </c>
      <c r="B5" s="51"/>
      <c r="C5" s="7"/>
      <c r="D5" s="30"/>
      <c r="E5" s="31"/>
      <c r="F5" s="31"/>
    </row>
    <row r="6" spans="1:6" ht="16.5" customHeight="1" x14ac:dyDescent="0.15">
      <c r="A6" s="41"/>
      <c r="B6" s="41" t="s">
        <v>68</v>
      </c>
      <c r="C6" s="7"/>
      <c r="D6" s="30">
        <v>75663199093</v>
      </c>
      <c r="E6" s="31">
        <v>73889942146</v>
      </c>
      <c r="F6" s="31">
        <v>1773256946</v>
      </c>
    </row>
    <row r="7" spans="1:6" ht="16.5" customHeight="1" x14ac:dyDescent="0.15">
      <c r="A7" s="41"/>
      <c r="B7" s="41" t="s">
        <v>69</v>
      </c>
      <c r="C7" s="7"/>
      <c r="D7" s="30">
        <v>9761419036</v>
      </c>
      <c r="E7" s="31">
        <v>9761060415</v>
      </c>
      <c r="F7" s="31">
        <v>358621</v>
      </c>
    </row>
    <row r="8" spans="1:6" ht="16.5" customHeight="1" x14ac:dyDescent="0.15">
      <c r="A8" s="41"/>
      <c r="B8" s="41" t="s">
        <v>70</v>
      </c>
      <c r="C8" s="7"/>
      <c r="D8" s="30">
        <v>1988298792</v>
      </c>
      <c r="E8" s="31">
        <v>1877212506</v>
      </c>
      <c r="F8" s="31">
        <v>111086285</v>
      </c>
    </row>
    <row r="9" spans="1:6" ht="16.5" customHeight="1" x14ac:dyDescent="0.15">
      <c r="A9" s="41"/>
      <c r="B9" s="41" t="s">
        <v>71</v>
      </c>
      <c r="C9" s="7"/>
      <c r="D9" s="30">
        <v>949393036</v>
      </c>
      <c r="E9" s="31">
        <v>906848405</v>
      </c>
      <c r="F9" s="31">
        <v>42544631</v>
      </c>
    </row>
    <row r="10" spans="1:6" ht="16.5" customHeight="1" x14ac:dyDescent="0.15">
      <c r="A10" s="41"/>
      <c r="B10" s="41" t="s">
        <v>79</v>
      </c>
      <c r="C10" s="7"/>
      <c r="D10" s="30">
        <v>25766103</v>
      </c>
      <c r="E10" s="31">
        <v>25428602</v>
      </c>
      <c r="F10" s="31">
        <v>337501</v>
      </c>
    </row>
    <row r="11" spans="1:6" ht="16.5" customHeight="1" x14ac:dyDescent="0.15">
      <c r="A11" s="41"/>
      <c r="B11" s="41" t="s">
        <v>35</v>
      </c>
      <c r="C11" s="7">
        <v>134144</v>
      </c>
      <c r="D11" s="30">
        <v>5433520429</v>
      </c>
      <c r="E11" s="31">
        <v>5114606525</v>
      </c>
      <c r="F11" s="31">
        <v>318913904</v>
      </c>
    </row>
    <row r="12" spans="1:6" ht="16.5" customHeight="1" x14ac:dyDescent="0.15">
      <c r="A12" s="51" t="s">
        <v>8</v>
      </c>
      <c r="B12" s="51"/>
      <c r="C12" s="7">
        <v>78300027</v>
      </c>
      <c r="D12" s="30">
        <v>93821596490</v>
      </c>
      <c r="E12" s="31">
        <v>91575098600</v>
      </c>
      <c r="F12" s="31">
        <v>2246497889</v>
      </c>
    </row>
    <row r="13" spans="1:6" ht="16.5" customHeight="1" x14ac:dyDescent="0.15">
      <c r="A13" s="51" t="s">
        <v>49</v>
      </c>
      <c r="B13" s="51"/>
      <c r="C13" s="7"/>
      <c r="D13" s="30"/>
      <c r="E13" s="31"/>
      <c r="F13" s="31"/>
    </row>
    <row r="14" spans="1:6" ht="16.5" customHeight="1" x14ac:dyDescent="0.15">
      <c r="A14" s="41"/>
      <c r="B14" s="41" t="s">
        <v>50</v>
      </c>
      <c r="C14" s="7"/>
      <c r="D14" s="30">
        <v>2108317</v>
      </c>
      <c r="E14" s="31">
        <v>2107622</v>
      </c>
      <c r="F14" s="31">
        <v>694</v>
      </c>
    </row>
    <row r="15" spans="1:6" ht="16.5" customHeight="1" x14ac:dyDescent="0.15">
      <c r="A15" s="41"/>
      <c r="B15" s="41" t="s">
        <v>51</v>
      </c>
      <c r="C15" s="7"/>
      <c r="D15" s="30">
        <v>5514327</v>
      </c>
      <c r="E15" s="31">
        <v>5394533</v>
      </c>
      <c r="F15" s="31">
        <v>119793</v>
      </c>
    </row>
    <row r="16" spans="1:6" ht="16.5" customHeight="1" x14ac:dyDescent="0.15">
      <c r="A16" s="41"/>
      <c r="B16" s="41" t="s">
        <v>52</v>
      </c>
      <c r="C16" s="7"/>
      <c r="D16" s="30">
        <v>31868148</v>
      </c>
      <c r="E16" s="31">
        <v>21377626</v>
      </c>
      <c r="F16" s="31">
        <v>10490522</v>
      </c>
    </row>
    <row r="17" spans="1:6" ht="16.5" customHeight="1" x14ac:dyDescent="0.15">
      <c r="A17" s="41"/>
      <c r="B17" s="41" t="s">
        <v>53</v>
      </c>
      <c r="C17" s="7"/>
      <c r="D17" s="30">
        <v>13023772</v>
      </c>
      <c r="E17" s="31">
        <v>11587607</v>
      </c>
      <c r="F17" s="31">
        <v>1436164</v>
      </c>
    </row>
    <row r="18" spans="1:6" ht="16.5" customHeight="1" x14ac:dyDescent="0.15">
      <c r="A18" s="41"/>
      <c r="B18" s="41" t="s">
        <v>54</v>
      </c>
      <c r="C18" s="7"/>
      <c r="D18" s="30">
        <v>1121681</v>
      </c>
      <c r="E18" s="31">
        <v>1121681</v>
      </c>
      <c r="F18" s="32" t="s">
        <v>23</v>
      </c>
    </row>
    <row r="19" spans="1:6" ht="16.5" customHeight="1" x14ac:dyDescent="0.15">
      <c r="A19" s="51" t="s">
        <v>8</v>
      </c>
      <c r="B19" s="51"/>
      <c r="C19" s="7">
        <v>16582271</v>
      </c>
      <c r="D19" s="30">
        <v>53636246</v>
      </c>
      <c r="E19" s="31">
        <v>41589071</v>
      </c>
      <c r="F19" s="31">
        <v>12047175</v>
      </c>
    </row>
    <row r="20" spans="1:6" ht="16.5" customHeight="1" x14ac:dyDescent="0.15">
      <c r="A20" s="51" t="s">
        <v>10</v>
      </c>
      <c r="B20" s="51"/>
      <c r="C20" s="7">
        <v>250524587</v>
      </c>
      <c r="D20" s="30">
        <v>263137603023</v>
      </c>
      <c r="E20" s="31">
        <v>245700159962</v>
      </c>
      <c r="F20" s="31">
        <v>17437443061</v>
      </c>
    </row>
    <row r="21" spans="1:6" ht="16.5" customHeight="1" x14ac:dyDescent="0.15">
      <c r="A21" s="51" t="s">
        <v>1</v>
      </c>
      <c r="B21" s="60"/>
      <c r="C21" s="7">
        <v>15406082</v>
      </c>
      <c r="D21" s="30">
        <v>17273542468</v>
      </c>
      <c r="E21" s="31">
        <v>17022399449</v>
      </c>
      <c r="F21" s="31">
        <v>251143019</v>
      </c>
    </row>
    <row r="22" spans="1:6" ht="16.5" customHeight="1" x14ac:dyDescent="0.15">
      <c r="A22" s="51" t="s">
        <v>4</v>
      </c>
      <c r="B22" s="60"/>
      <c r="C22" s="7">
        <v>473489</v>
      </c>
      <c r="D22" s="30">
        <v>132800000</v>
      </c>
      <c r="E22" s="31">
        <v>132800000</v>
      </c>
      <c r="F22" s="32" t="s">
        <v>23</v>
      </c>
    </row>
    <row r="23" spans="1:6" ht="16.5" customHeight="1" x14ac:dyDescent="0.15">
      <c r="A23" s="51" t="s">
        <v>15</v>
      </c>
      <c r="B23" s="60"/>
      <c r="C23" s="7">
        <v>702700</v>
      </c>
      <c r="D23" s="30">
        <v>2536402600</v>
      </c>
      <c r="E23" s="31">
        <v>2405223501</v>
      </c>
      <c r="F23" s="31">
        <v>131179098</v>
      </c>
    </row>
    <row r="24" spans="1:6" ht="16.5" customHeight="1" x14ac:dyDescent="0.15">
      <c r="A24" s="51" t="s">
        <v>56</v>
      </c>
      <c r="B24" s="51"/>
      <c r="C24" s="7"/>
      <c r="D24" s="30">
        <v>12803603</v>
      </c>
      <c r="E24" s="31">
        <v>10832744</v>
      </c>
      <c r="F24" s="31">
        <v>1970858</v>
      </c>
    </row>
    <row r="25" spans="1:6" ht="16.5" customHeight="1" x14ac:dyDescent="0.15">
      <c r="A25" s="51" t="s">
        <v>11</v>
      </c>
      <c r="B25" s="51"/>
      <c r="C25" s="7"/>
      <c r="D25" s="30"/>
      <c r="E25" s="31"/>
      <c r="F25" s="31"/>
    </row>
    <row r="26" spans="1:6" ht="16.5" customHeight="1" x14ac:dyDescent="0.15">
      <c r="A26" s="41"/>
      <c r="B26" s="41" t="s">
        <v>16</v>
      </c>
      <c r="C26" s="7">
        <v>1030941</v>
      </c>
      <c r="D26" s="30">
        <v>32493055</v>
      </c>
      <c r="E26" s="31">
        <v>20771887</v>
      </c>
      <c r="F26" s="31">
        <v>11721168</v>
      </c>
    </row>
    <row r="27" spans="1:6" ht="16.5" customHeight="1" x14ac:dyDescent="0.15">
      <c r="A27" s="41"/>
      <c r="B27" s="41" t="s">
        <v>17</v>
      </c>
      <c r="C27" s="7">
        <v>2861910</v>
      </c>
      <c r="D27" s="30">
        <v>380795499</v>
      </c>
      <c r="E27" s="31">
        <v>300191234</v>
      </c>
      <c r="F27" s="31">
        <v>80604264</v>
      </c>
    </row>
    <row r="28" spans="1:6" ht="16.5" customHeight="1" x14ac:dyDescent="0.15">
      <c r="A28" s="41"/>
      <c r="B28" s="41" t="s">
        <v>18</v>
      </c>
      <c r="C28" s="7">
        <v>750769</v>
      </c>
      <c r="D28" s="30">
        <v>458143242</v>
      </c>
      <c r="E28" s="31">
        <v>363749048</v>
      </c>
      <c r="F28" s="31">
        <v>94394194</v>
      </c>
    </row>
    <row r="29" spans="1:6" ht="16.5" hidden="1" customHeight="1" x14ac:dyDescent="0.15">
      <c r="A29" s="41"/>
      <c r="B29" s="41" t="s">
        <v>29</v>
      </c>
      <c r="C29" s="7">
        <v>775349</v>
      </c>
      <c r="D29" s="40" t="s">
        <v>75</v>
      </c>
      <c r="E29" s="31" t="s">
        <v>23</v>
      </c>
      <c r="F29" s="31" t="s">
        <v>23</v>
      </c>
    </row>
    <row r="30" spans="1:6" ht="16.5" customHeight="1" x14ac:dyDescent="0.15">
      <c r="A30" s="41"/>
      <c r="B30" s="41" t="s">
        <v>57</v>
      </c>
      <c r="C30" s="7"/>
      <c r="D30" s="30">
        <v>16177782</v>
      </c>
      <c r="E30" s="31">
        <v>11870979</v>
      </c>
      <c r="F30" s="31">
        <v>4306803</v>
      </c>
    </row>
    <row r="31" spans="1:6" ht="16.5" customHeight="1" x14ac:dyDescent="0.15">
      <c r="A31" s="41"/>
      <c r="B31" s="41" t="s">
        <v>40</v>
      </c>
      <c r="C31" s="7">
        <v>102496</v>
      </c>
      <c r="D31" s="30">
        <v>101952442</v>
      </c>
      <c r="E31" s="31">
        <v>55753291</v>
      </c>
      <c r="F31" s="31">
        <v>46199150</v>
      </c>
    </row>
    <row r="32" spans="1:6" ht="16.5" customHeight="1" x14ac:dyDescent="0.15">
      <c r="A32" s="41"/>
      <c r="B32" s="41" t="s">
        <v>58</v>
      </c>
      <c r="C32" s="7"/>
      <c r="D32" s="30">
        <v>201869573</v>
      </c>
      <c r="E32" s="31">
        <v>110004719</v>
      </c>
      <c r="F32" s="31">
        <v>91864854</v>
      </c>
    </row>
    <row r="33" spans="1:6" ht="16.5" customHeight="1" x14ac:dyDescent="0.15">
      <c r="A33" s="41"/>
      <c r="B33" s="57" t="s">
        <v>31</v>
      </c>
      <c r="C33" s="58"/>
      <c r="D33" s="30">
        <v>1191431596</v>
      </c>
      <c r="E33" s="31">
        <v>862341160</v>
      </c>
      <c r="F33" s="31">
        <v>329090436</v>
      </c>
    </row>
    <row r="34" spans="1:6" ht="16.5" customHeight="1" x14ac:dyDescent="0.15">
      <c r="A34" s="41"/>
      <c r="B34" s="41" t="s">
        <v>21</v>
      </c>
      <c r="C34" s="7">
        <v>3473</v>
      </c>
      <c r="D34" s="30">
        <v>629575922</v>
      </c>
      <c r="E34" s="31">
        <v>319960991</v>
      </c>
      <c r="F34" s="31">
        <v>309614931</v>
      </c>
    </row>
    <row r="35" spans="1:6" ht="16.5" customHeight="1" x14ac:dyDescent="0.15">
      <c r="A35" s="51" t="s">
        <v>8</v>
      </c>
      <c r="B35" s="51"/>
      <c r="C35" s="7">
        <v>5899709</v>
      </c>
      <c r="D35" s="30">
        <v>1821007519</v>
      </c>
      <c r="E35" s="31">
        <f>E33+E34</f>
        <v>1182302151</v>
      </c>
      <c r="F35" s="31">
        <f>F33+F34</f>
        <v>638705367</v>
      </c>
    </row>
    <row r="36" spans="1:6" ht="16.5" customHeight="1" x14ac:dyDescent="0.15">
      <c r="A36" s="51" t="s">
        <v>59</v>
      </c>
      <c r="B36" s="51"/>
      <c r="C36" s="7"/>
      <c r="D36" s="30">
        <v>85015583</v>
      </c>
      <c r="E36" s="31">
        <v>20957083</v>
      </c>
      <c r="F36" s="31">
        <v>64058499</v>
      </c>
    </row>
    <row r="37" spans="1:6" ht="16.5" customHeight="1" x14ac:dyDescent="0.15">
      <c r="A37" s="51" t="s">
        <v>2</v>
      </c>
      <c r="B37" s="51"/>
      <c r="C37" s="7">
        <v>971752</v>
      </c>
      <c r="D37" s="30">
        <v>1307190120</v>
      </c>
      <c r="E37" s="31">
        <v>1072121415</v>
      </c>
      <c r="F37" s="31">
        <v>235068704</v>
      </c>
    </row>
    <row r="38" spans="1:6" ht="16.5" customHeight="1" x14ac:dyDescent="0.15">
      <c r="A38" s="51" t="s">
        <v>6</v>
      </c>
      <c r="B38" s="51"/>
      <c r="C38" s="7">
        <v>2762542</v>
      </c>
      <c r="D38" s="30">
        <v>1024734817</v>
      </c>
      <c r="E38" s="31">
        <v>743965158</v>
      </c>
      <c r="F38" s="31">
        <v>280769659</v>
      </c>
    </row>
    <row r="39" spans="1:6" ht="16.5" customHeight="1" x14ac:dyDescent="0.15">
      <c r="A39" s="51" t="s">
        <v>12</v>
      </c>
      <c r="B39" s="51"/>
      <c r="C39" s="7">
        <v>12514909</v>
      </c>
      <c r="D39" s="30">
        <v>15366617026</v>
      </c>
      <c r="E39" s="31">
        <v>14242761303</v>
      </c>
      <c r="F39" s="31">
        <v>1123855723</v>
      </c>
    </row>
    <row r="40" spans="1:6" ht="16.5" customHeight="1" x14ac:dyDescent="0.15">
      <c r="A40" s="51" t="s">
        <v>63</v>
      </c>
      <c r="B40" s="51"/>
      <c r="C40" s="21"/>
      <c r="D40" s="30">
        <v>100000000</v>
      </c>
      <c r="E40" s="31" t="s">
        <v>23</v>
      </c>
      <c r="F40" s="31">
        <v>100000000</v>
      </c>
    </row>
    <row r="41" spans="1:6" ht="16.5" customHeight="1" x14ac:dyDescent="0.15">
      <c r="A41" s="51" t="s">
        <v>13</v>
      </c>
      <c r="B41" s="51"/>
      <c r="C41" s="7">
        <v>987297</v>
      </c>
      <c r="D41" s="30">
        <v>668682500</v>
      </c>
      <c r="E41" s="31" t="s">
        <v>23</v>
      </c>
      <c r="F41" s="31">
        <v>668682500</v>
      </c>
    </row>
    <row r="42" spans="1:6" ht="16.5" customHeight="1" x14ac:dyDescent="0.15">
      <c r="A42" s="52" t="s">
        <v>22</v>
      </c>
      <c r="B42" s="52"/>
      <c r="C42" s="10">
        <v>368543093</v>
      </c>
      <c r="D42" s="33">
        <v>397341631998</v>
      </c>
      <c r="E42" s="34">
        <v>374150210442</v>
      </c>
      <c r="F42" s="34">
        <v>23191421556</v>
      </c>
    </row>
    <row r="43" spans="1:6" ht="6" customHeight="1" x14ac:dyDescent="0.15"/>
    <row r="44" spans="1:6" ht="21" customHeight="1" x14ac:dyDescent="0.15">
      <c r="B44" s="49" t="s">
        <v>36</v>
      </c>
      <c r="C44" s="50"/>
      <c r="D44" s="50"/>
      <c r="E44" s="50"/>
      <c r="F44" s="50"/>
    </row>
  </sheetData>
  <mergeCells count="23">
    <mergeCell ref="A39:B39"/>
    <mergeCell ref="A40:B40"/>
    <mergeCell ref="A41:B41"/>
    <mergeCell ref="A42:B42"/>
    <mergeCell ref="B44:F44"/>
    <mergeCell ref="A38:B38"/>
    <mergeCell ref="A19:B19"/>
    <mergeCell ref="A20:B20"/>
    <mergeCell ref="A21:B21"/>
    <mergeCell ref="A22:B22"/>
    <mergeCell ref="A23:B23"/>
    <mergeCell ref="A24:B24"/>
    <mergeCell ref="A25:B25"/>
    <mergeCell ref="B33:C33"/>
    <mergeCell ref="A35:B35"/>
    <mergeCell ref="A36:B36"/>
    <mergeCell ref="A37:B37"/>
    <mergeCell ref="A13:B13"/>
    <mergeCell ref="B1:F1"/>
    <mergeCell ref="A3:F3"/>
    <mergeCell ref="A4:C4"/>
    <mergeCell ref="A5:B5"/>
    <mergeCell ref="A12:B12"/>
  </mergeCells>
  <phoneticPr fontId="1"/>
  <pageMargins left="0.78740157480314965" right="0.78740157480314965" top="0.86614173228346458" bottom="0.86614173228346458" header="0.62992125984251968" footer="0.39370078740157483"/>
  <pageSetup paperSize="9" scale="105" firstPageNumber="328" fitToHeight="0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4"/>
  <sheetViews>
    <sheetView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19" sqref="F19"/>
    </sheetView>
  </sheetViews>
  <sheetFormatPr defaultColWidth="9.42578125" defaultRowHeight="9.6" x14ac:dyDescent="0.15"/>
  <cols>
    <col min="1" max="1" width="1.85546875" style="1" customWidth="1"/>
    <col min="2" max="2" width="38.42578125" style="1" customWidth="1"/>
    <col min="3" max="3" width="1.140625" style="1" customWidth="1"/>
    <col min="4" max="6" width="20.140625" style="1" customWidth="1"/>
    <col min="7" max="16384" width="9.42578125" style="1"/>
  </cols>
  <sheetData>
    <row r="1" spans="1:6" ht="19.5" customHeight="1" x14ac:dyDescent="0.15">
      <c r="B1" s="55"/>
      <c r="C1" s="55"/>
      <c r="D1" s="55"/>
      <c r="E1" s="55"/>
      <c r="F1" s="55"/>
    </row>
    <row r="2" spans="1:6" x14ac:dyDescent="0.15">
      <c r="B2" s="2"/>
      <c r="C2" s="3"/>
      <c r="D2" s="3"/>
      <c r="E2" s="3"/>
      <c r="F2" s="4" t="s">
        <v>0</v>
      </c>
    </row>
    <row r="3" spans="1:6" ht="21" customHeight="1" x14ac:dyDescent="0.15">
      <c r="A3" s="53" t="s">
        <v>76</v>
      </c>
      <c r="B3" s="53"/>
      <c r="C3" s="53"/>
      <c r="D3" s="53"/>
      <c r="E3" s="53"/>
      <c r="F3" s="53"/>
    </row>
    <row r="4" spans="1:6" ht="21" customHeight="1" x14ac:dyDescent="0.15">
      <c r="A4" s="54" t="s">
        <v>3</v>
      </c>
      <c r="B4" s="54"/>
      <c r="C4" s="54"/>
      <c r="D4" s="5" t="s">
        <v>24</v>
      </c>
      <c r="E4" s="5" t="s">
        <v>25</v>
      </c>
      <c r="F4" s="6" t="s">
        <v>26</v>
      </c>
    </row>
    <row r="5" spans="1:6" ht="16.5" customHeight="1" x14ac:dyDescent="0.15">
      <c r="A5" s="51" t="s">
        <v>9</v>
      </c>
      <c r="B5" s="51"/>
      <c r="C5" s="7"/>
      <c r="D5" s="30"/>
      <c r="E5" s="31"/>
      <c r="F5" s="31"/>
    </row>
    <row r="6" spans="1:6" ht="16.5" customHeight="1" x14ac:dyDescent="0.15">
      <c r="A6" s="42"/>
      <c r="B6" s="42" t="s">
        <v>68</v>
      </c>
      <c r="C6" s="7"/>
      <c r="D6" s="30">
        <v>76692537386</v>
      </c>
      <c r="E6" s="31">
        <v>74751670031</v>
      </c>
      <c r="F6" s="31">
        <v>1940867354</v>
      </c>
    </row>
    <row r="7" spans="1:6" ht="16.5" customHeight="1" x14ac:dyDescent="0.15">
      <c r="A7" s="42"/>
      <c r="B7" s="42" t="s">
        <v>69</v>
      </c>
      <c r="C7" s="7"/>
      <c r="D7" s="30">
        <v>10095686941</v>
      </c>
      <c r="E7" s="31">
        <v>9996938000</v>
      </c>
      <c r="F7" s="31">
        <v>98748941</v>
      </c>
    </row>
    <row r="8" spans="1:6" ht="16.5" customHeight="1" x14ac:dyDescent="0.15">
      <c r="A8" s="42"/>
      <c r="B8" s="42" t="s">
        <v>70</v>
      </c>
      <c r="C8" s="7"/>
      <c r="D8" s="30">
        <v>2932544870</v>
      </c>
      <c r="E8" s="31">
        <v>2823785337</v>
      </c>
      <c r="F8" s="31">
        <v>108759532</v>
      </c>
    </row>
    <row r="9" spans="1:6" ht="16.5" customHeight="1" x14ac:dyDescent="0.15">
      <c r="A9" s="42"/>
      <c r="B9" s="42" t="s">
        <v>71</v>
      </c>
      <c r="C9" s="7"/>
      <c r="D9" s="30">
        <v>1072971544</v>
      </c>
      <c r="E9" s="31">
        <v>971449043</v>
      </c>
      <c r="F9" s="31">
        <v>101522500</v>
      </c>
    </row>
    <row r="10" spans="1:6" ht="16.5" customHeight="1" x14ac:dyDescent="0.15">
      <c r="A10" s="42"/>
      <c r="B10" s="42" t="s">
        <v>79</v>
      </c>
      <c r="C10" s="7"/>
      <c r="D10" s="30">
        <v>2549040</v>
      </c>
      <c r="E10" s="31">
        <v>2046394</v>
      </c>
      <c r="F10" s="31">
        <v>502646</v>
      </c>
    </row>
    <row r="11" spans="1:6" ht="16.5" customHeight="1" x14ac:dyDescent="0.15">
      <c r="A11" s="42"/>
      <c r="B11" s="42" t="s">
        <v>35</v>
      </c>
      <c r="C11" s="7">
        <v>134144</v>
      </c>
      <c r="D11" s="30">
        <v>5431577905</v>
      </c>
      <c r="E11" s="31">
        <v>5137638088</v>
      </c>
      <c r="F11" s="31">
        <v>293939816</v>
      </c>
    </row>
    <row r="12" spans="1:6" ht="16.5" customHeight="1" x14ac:dyDescent="0.15">
      <c r="A12" s="51" t="s">
        <v>8</v>
      </c>
      <c r="B12" s="51"/>
      <c r="C12" s="7">
        <v>78300027</v>
      </c>
      <c r="D12" s="30">
        <v>96227867686</v>
      </c>
      <c r="E12" s="31">
        <v>93683526894</v>
      </c>
      <c r="F12" s="31">
        <v>2544340791</v>
      </c>
    </row>
    <row r="13" spans="1:6" ht="16.5" customHeight="1" x14ac:dyDescent="0.15">
      <c r="A13" s="51" t="s">
        <v>49</v>
      </c>
      <c r="B13" s="51"/>
      <c r="C13" s="7"/>
      <c r="D13" s="30"/>
      <c r="E13" s="31"/>
      <c r="F13" s="31"/>
    </row>
    <row r="14" spans="1:6" ht="16.5" customHeight="1" x14ac:dyDescent="0.15">
      <c r="A14" s="42"/>
      <c r="B14" s="42" t="s">
        <v>50</v>
      </c>
      <c r="C14" s="7"/>
      <c r="D14" s="30">
        <v>1883000</v>
      </c>
      <c r="E14" s="31">
        <v>1841107</v>
      </c>
      <c r="F14" s="31">
        <v>41892</v>
      </c>
    </row>
    <row r="15" spans="1:6" ht="16.5" customHeight="1" x14ac:dyDescent="0.15">
      <c r="A15" s="42"/>
      <c r="B15" s="42" t="s">
        <v>51</v>
      </c>
      <c r="C15" s="7"/>
      <c r="D15" s="30">
        <v>5147715</v>
      </c>
      <c r="E15" s="31">
        <v>4988115</v>
      </c>
      <c r="F15" s="31">
        <v>159599</v>
      </c>
    </row>
    <row r="16" spans="1:6" ht="16.5" customHeight="1" x14ac:dyDescent="0.15">
      <c r="A16" s="42"/>
      <c r="B16" s="42" t="s">
        <v>52</v>
      </c>
      <c r="C16" s="7"/>
      <c r="D16" s="30">
        <v>15863167</v>
      </c>
      <c r="E16" s="31">
        <v>10119434</v>
      </c>
      <c r="F16" s="31">
        <v>5743732</v>
      </c>
    </row>
    <row r="17" spans="1:6" ht="16.5" customHeight="1" x14ac:dyDescent="0.15">
      <c r="A17" s="42"/>
      <c r="B17" s="42" t="s">
        <v>53</v>
      </c>
      <c r="C17" s="7"/>
      <c r="D17" s="30">
        <v>10615994</v>
      </c>
      <c r="E17" s="31">
        <v>9362432</v>
      </c>
      <c r="F17" s="31">
        <v>1253562</v>
      </c>
    </row>
    <row r="18" spans="1:6" ht="16.5" customHeight="1" x14ac:dyDescent="0.15">
      <c r="A18" s="42"/>
      <c r="B18" s="42" t="s">
        <v>54</v>
      </c>
      <c r="C18" s="7"/>
      <c r="D18" s="30">
        <v>127691</v>
      </c>
      <c r="E18" s="31">
        <v>127691</v>
      </c>
      <c r="F18" s="32" t="s">
        <v>23</v>
      </c>
    </row>
    <row r="19" spans="1:6" ht="16.5" customHeight="1" x14ac:dyDescent="0.15">
      <c r="A19" s="51" t="s">
        <v>8</v>
      </c>
      <c r="B19" s="51"/>
      <c r="C19" s="7">
        <v>16582271</v>
      </c>
      <c r="D19" s="30">
        <v>33637567</v>
      </c>
      <c r="E19" s="31">
        <v>26438781</v>
      </c>
      <c r="F19" s="31">
        <v>7198786</v>
      </c>
    </row>
    <row r="20" spans="1:6" ht="16.5" customHeight="1" x14ac:dyDescent="0.15">
      <c r="A20" s="51" t="s">
        <v>10</v>
      </c>
      <c r="B20" s="51"/>
      <c r="C20" s="7">
        <v>250524587</v>
      </c>
      <c r="D20" s="30">
        <v>255812534617</v>
      </c>
      <c r="E20" s="31">
        <v>240079420027</v>
      </c>
      <c r="F20" s="31">
        <v>15733114590</v>
      </c>
    </row>
    <row r="21" spans="1:6" ht="16.5" customHeight="1" x14ac:dyDescent="0.15">
      <c r="A21" s="51" t="s">
        <v>1</v>
      </c>
      <c r="B21" s="60"/>
      <c r="C21" s="7">
        <v>15406082</v>
      </c>
      <c r="D21" s="30">
        <v>17441668102</v>
      </c>
      <c r="E21" s="31">
        <v>16873440021</v>
      </c>
      <c r="F21" s="31">
        <v>568228081</v>
      </c>
    </row>
    <row r="22" spans="1:6" ht="16.5" customHeight="1" x14ac:dyDescent="0.15">
      <c r="A22" s="51" t="s">
        <v>4</v>
      </c>
      <c r="B22" s="60"/>
      <c r="C22" s="7">
        <v>473489</v>
      </c>
      <c r="D22" s="30">
        <v>154400000</v>
      </c>
      <c r="E22" s="31">
        <v>154400000</v>
      </c>
      <c r="F22" s="32" t="s">
        <v>23</v>
      </c>
    </row>
    <row r="23" spans="1:6" ht="16.5" customHeight="1" x14ac:dyDescent="0.15">
      <c r="A23" s="51" t="s">
        <v>15</v>
      </c>
      <c r="B23" s="60"/>
      <c r="C23" s="7">
        <v>702700</v>
      </c>
      <c r="D23" s="30">
        <v>2659702600</v>
      </c>
      <c r="E23" s="31">
        <v>2650872746</v>
      </c>
      <c r="F23" s="31">
        <v>8829853</v>
      </c>
    </row>
    <row r="24" spans="1:6" ht="16.5" customHeight="1" x14ac:dyDescent="0.15">
      <c r="A24" s="51" t="s">
        <v>56</v>
      </c>
      <c r="B24" s="51"/>
      <c r="C24" s="7"/>
      <c r="D24" s="30">
        <v>415605</v>
      </c>
      <c r="E24" s="31">
        <v>415605</v>
      </c>
      <c r="F24" s="31" t="s">
        <v>23</v>
      </c>
    </row>
    <row r="25" spans="1:6" ht="16.5" customHeight="1" x14ac:dyDescent="0.15">
      <c r="A25" s="51" t="s">
        <v>11</v>
      </c>
      <c r="B25" s="51"/>
      <c r="C25" s="7"/>
      <c r="D25" s="30"/>
      <c r="E25" s="31"/>
      <c r="F25" s="31"/>
    </row>
    <row r="26" spans="1:6" ht="16.5" customHeight="1" x14ac:dyDescent="0.15">
      <c r="A26" s="42"/>
      <c r="B26" s="42" t="s">
        <v>16</v>
      </c>
      <c r="C26" s="7">
        <v>1030941</v>
      </c>
      <c r="D26" s="30">
        <v>27785483</v>
      </c>
      <c r="E26" s="31">
        <v>17858387</v>
      </c>
      <c r="F26" s="31">
        <v>9927095</v>
      </c>
    </row>
    <row r="27" spans="1:6" ht="16.5" customHeight="1" x14ac:dyDescent="0.15">
      <c r="A27" s="42"/>
      <c r="B27" s="42" t="s">
        <v>17</v>
      </c>
      <c r="C27" s="7">
        <v>2861910</v>
      </c>
      <c r="D27" s="30">
        <v>289555081</v>
      </c>
      <c r="E27" s="31">
        <v>232980288</v>
      </c>
      <c r="F27" s="31">
        <v>56574792</v>
      </c>
    </row>
    <row r="28" spans="1:6" ht="16.5" customHeight="1" x14ac:dyDescent="0.15">
      <c r="A28" s="42"/>
      <c r="B28" s="42" t="s">
        <v>18</v>
      </c>
      <c r="C28" s="7">
        <v>750769</v>
      </c>
      <c r="D28" s="30">
        <v>502990985</v>
      </c>
      <c r="E28" s="31">
        <v>390570053</v>
      </c>
      <c r="F28" s="31">
        <v>112420931</v>
      </c>
    </row>
    <row r="29" spans="1:6" ht="16.5" customHeight="1" x14ac:dyDescent="0.15">
      <c r="A29" s="42"/>
      <c r="B29" s="42" t="s">
        <v>57</v>
      </c>
      <c r="C29" s="7"/>
      <c r="D29" s="30">
        <v>29214574</v>
      </c>
      <c r="E29" s="31">
        <v>25148435</v>
      </c>
      <c r="F29" s="31">
        <v>4066138</v>
      </c>
    </row>
    <row r="30" spans="1:6" ht="16.5" customHeight="1" x14ac:dyDescent="0.15">
      <c r="A30" s="42"/>
      <c r="B30" s="42" t="s">
        <v>40</v>
      </c>
      <c r="C30" s="7">
        <v>102496</v>
      </c>
      <c r="D30" s="30">
        <v>87513756</v>
      </c>
      <c r="E30" s="31">
        <v>56981415</v>
      </c>
      <c r="F30" s="31">
        <v>30532341</v>
      </c>
    </row>
    <row r="31" spans="1:6" ht="16.5" customHeight="1" x14ac:dyDescent="0.15">
      <c r="A31" s="42"/>
      <c r="B31" s="42" t="s">
        <v>58</v>
      </c>
      <c r="C31" s="7"/>
      <c r="D31" s="30">
        <v>186339059</v>
      </c>
      <c r="E31" s="31">
        <v>104742934</v>
      </c>
      <c r="F31" s="31">
        <v>81596124</v>
      </c>
    </row>
    <row r="32" spans="1:6" ht="16.5" customHeight="1" x14ac:dyDescent="0.15">
      <c r="A32" s="42"/>
      <c r="B32" s="57" t="s">
        <v>31</v>
      </c>
      <c r="C32" s="58"/>
      <c r="D32" s="30">
        <v>1123398939</v>
      </c>
      <c r="E32" s="31">
        <v>828281515</v>
      </c>
      <c r="F32" s="31">
        <v>295117424</v>
      </c>
    </row>
    <row r="33" spans="1:6" ht="16.5" customHeight="1" x14ac:dyDescent="0.15">
      <c r="A33" s="42"/>
      <c r="B33" s="42" t="s">
        <v>21</v>
      </c>
      <c r="C33" s="7">
        <v>3473</v>
      </c>
      <c r="D33" s="30">
        <v>449800294</v>
      </c>
      <c r="E33" s="31">
        <v>262045759</v>
      </c>
      <c r="F33" s="31">
        <v>187754535</v>
      </c>
    </row>
    <row r="34" spans="1:6" ht="16.5" customHeight="1" x14ac:dyDescent="0.15">
      <c r="A34" s="51" t="s">
        <v>8</v>
      </c>
      <c r="B34" s="51"/>
      <c r="C34" s="7">
        <v>5899709</v>
      </c>
      <c r="D34" s="30">
        <v>1573199234</v>
      </c>
      <c r="E34" s="31">
        <v>1090327274</v>
      </c>
      <c r="F34" s="31">
        <v>482871959</v>
      </c>
    </row>
    <row r="35" spans="1:6" ht="16.5" customHeight="1" x14ac:dyDescent="0.15">
      <c r="A35" s="51" t="s">
        <v>59</v>
      </c>
      <c r="B35" s="51"/>
      <c r="C35" s="7"/>
      <c r="D35" s="30">
        <v>60503585</v>
      </c>
      <c r="E35" s="31">
        <v>14930593</v>
      </c>
      <c r="F35" s="31">
        <v>45572991</v>
      </c>
    </row>
    <row r="36" spans="1:6" ht="16.5" customHeight="1" x14ac:dyDescent="0.15">
      <c r="A36" s="51" t="s">
        <v>2</v>
      </c>
      <c r="B36" s="51"/>
      <c r="C36" s="7">
        <v>971752</v>
      </c>
      <c r="D36" s="30">
        <v>1235243140</v>
      </c>
      <c r="E36" s="31">
        <v>1022805301</v>
      </c>
      <c r="F36" s="31">
        <v>212437839</v>
      </c>
    </row>
    <row r="37" spans="1:6" ht="16.5" customHeight="1" x14ac:dyDescent="0.15">
      <c r="A37" s="51" t="s">
        <v>6</v>
      </c>
      <c r="B37" s="51"/>
      <c r="C37" s="7">
        <v>2762542</v>
      </c>
      <c r="D37" s="30">
        <v>1044441943</v>
      </c>
      <c r="E37" s="31">
        <v>714238828</v>
      </c>
      <c r="F37" s="31">
        <v>330203115</v>
      </c>
    </row>
    <row r="38" spans="1:6" ht="16.5" customHeight="1" x14ac:dyDescent="0.15">
      <c r="A38" s="51" t="s">
        <v>12</v>
      </c>
      <c r="B38" s="51"/>
      <c r="C38" s="7">
        <v>12514909</v>
      </c>
      <c r="D38" s="30">
        <v>14914366335</v>
      </c>
      <c r="E38" s="31">
        <v>12625196659</v>
      </c>
      <c r="F38" s="31">
        <v>2289169676</v>
      </c>
    </row>
    <row r="39" spans="1:6" ht="16.5" customHeight="1" x14ac:dyDescent="0.15">
      <c r="A39" s="51" t="s">
        <v>63</v>
      </c>
      <c r="B39" s="51"/>
      <c r="C39" s="21"/>
      <c r="D39" s="30">
        <v>100000000</v>
      </c>
      <c r="E39" s="31" t="s">
        <v>23</v>
      </c>
      <c r="F39" s="31">
        <v>100000000</v>
      </c>
    </row>
    <row r="40" spans="1:6" ht="16.5" customHeight="1" x14ac:dyDescent="0.15">
      <c r="A40" s="51" t="s">
        <v>13</v>
      </c>
      <c r="B40" s="51"/>
      <c r="C40" s="7">
        <v>987297</v>
      </c>
      <c r="D40" s="30">
        <v>671652500</v>
      </c>
      <c r="E40" s="31" t="s">
        <v>23</v>
      </c>
      <c r="F40" s="31">
        <v>671652500</v>
      </c>
    </row>
    <row r="41" spans="1:6" ht="16.5" customHeight="1" x14ac:dyDescent="0.15">
      <c r="A41" s="52" t="s">
        <v>22</v>
      </c>
      <c r="B41" s="52"/>
      <c r="C41" s="10">
        <v>368543093</v>
      </c>
      <c r="D41" s="33">
        <v>391929632918</v>
      </c>
      <c r="E41" s="34">
        <v>368936012733</v>
      </c>
      <c r="F41" s="34">
        <v>22993620184</v>
      </c>
    </row>
    <row r="42" spans="1:6" ht="6" customHeight="1" x14ac:dyDescent="0.15"/>
    <row r="43" spans="1:6" ht="21" customHeight="1" x14ac:dyDescent="0.15">
      <c r="B43" s="49" t="s">
        <v>36</v>
      </c>
      <c r="C43" s="50"/>
      <c r="D43" s="50"/>
      <c r="E43" s="50"/>
      <c r="F43" s="50"/>
    </row>
    <row r="44" spans="1:6" x14ac:dyDescent="0.15">
      <c r="D44" s="43"/>
    </row>
  </sheetData>
  <mergeCells count="23">
    <mergeCell ref="A38:B38"/>
    <mergeCell ref="A39:B39"/>
    <mergeCell ref="A40:B40"/>
    <mergeCell ref="A41:B41"/>
    <mergeCell ref="B43:F43"/>
    <mergeCell ref="A37:B37"/>
    <mergeCell ref="A19:B19"/>
    <mergeCell ref="A20:B20"/>
    <mergeCell ref="A21:B21"/>
    <mergeCell ref="A22:B22"/>
    <mergeCell ref="A23:B23"/>
    <mergeCell ref="A24:B24"/>
    <mergeCell ref="A25:B25"/>
    <mergeCell ref="B32:C32"/>
    <mergeCell ref="A34:B34"/>
    <mergeCell ref="A35:B35"/>
    <mergeCell ref="A36:B36"/>
    <mergeCell ref="A13:B13"/>
    <mergeCell ref="B1:F1"/>
    <mergeCell ref="A3:F3"/>
    <mergeCell ref="A4:C4"/>
    <mergeCell ref="A5:B5"/>
    <mergeCell ref="A12:B12"/>
  </mergeCells>
  <phoneticPr fontId="1"/>
  <pageMargins left="0.78740157480314965" right="0.78740157480314965" top="0.86614173228346458" bottom="0.86614173228346458" header="0.62992125984251968" footer="0.39370078740157483"/>
  <pageSetup paperSize="9" scale="105" firstPageNumber="328" fitToHeight="0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3"/>
  <sheetViews>
    <sheetView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7" sqref="D7"/>
    </sheetView>
  </sheetViews>
  <sheetFormatPr defaultColWidth="9.42578125" defaultRowHeight="9.6" x14ac:dyDescent="0.15"/>
  <cols>
    <col min="1" max="1" width="1.85546875" style="1" customWidth="1"/>
    <col min="2" max="2" width="38.42578125" style="1" customWidth="1"/>
    <col min="3" max="3" width="1.140625" style="1" customWidth="1"/>
    <col min="4" max="6" width="20.140625" style="1" customWidth="1"/>
    <col min="7" max="16384" width="9.42578125" style="1"/>
  </cols>
  <sheetData>
    <row r="1" spans="1:6" ht="19.5" customHeight="1" x14ac:dyDescent="0.15">
      <c r="B1" s="55"/>
      <c r="C1" s="55"/>
      <c r="D1" s="55"/>
      <c r="E1" s="55"/>
      <c r="F1" s="55"/>
    </row>
    <row r="2" spans="1:6" x14ac:dyDescent="0.15">
      <c r="B2" s="2"/>
      <c r="C2" s="3"/>
      <c r="D2" s="3"/>
      <c r="E2" s="3"/>
      <c r="F2" s="4" t="s">
        <v>0</v>
      </c>
    </row>
    <row r="3" spans="1:6" ht="21" customHeight="1" x14ac:dyDescent="0.15">
      <c r="A3" s="53" t="s">
        <v>77</v>
      </c>
      <c r="B3" s="53"/>
      <c r="C3" s="53"/>
      <c r="D3" s="53"/>
      <c r="E3" s="53"/>
      <c r="F3" s="53"/>
    </row>
    <row r="4" spans="1:6" ht="21" customHeight="1" x14ac:dyDescent="0.15">
      <c r="A4" s="54" t="s">
        <v>3</v>
      </c>
      <c r="B4" s="54"/>
      <c r="C4" s="54"/>
      <c r="D4" s="5" t="s">
        <v>24</v>
      </c>
      <c r="E4" s="5" t="s">
        <v>25</v>
      </c>
      <c r="F4" s="6" t="s">
        <v>26</v>
      </c>
    </row>
    <row r="5" spans="1:6" ht="16.5" customHeight="1" x14ac:dyDescent="0.15">
      <c r="A5" s="51" t="s">
        <v>9</v>
      </c>
      <c r="B5" s="51"/>
      <c r="C5" s="7"/>
      <c r="D5" s="30"/>
      <c r="E5" s="31"/>
      <c r="F5" s="31"/>
    </row>
    <row r="6" spans="1:6" ht="16.5" customHeight="1" x14ac:dyDescent="0.15">
      <c r="A6" s="44"/>
      <c r="B6" s="44" t="s">
        <v>68</v>
      </c>
      <c r="C6" s="7"/>
      <c r="D6" s="30">
        <v>77325955785</v>
      </c>
      <c r="E6" s="31">
        <v>75310523746</v>
      </c>
      <c r="F6" s="31">
        <v>2015432038</v>
      </c>
    </row>
    <row r="7" spans="1:6" ht="16.5" customHeight="1" x14ac:dyDescent="0.15">
      <c r="A7" s="44"/>
      <c r="B7" s="44" t="s">
        <v>69</v>
      </c>
      <c r="C7" s="7"/>
      <c r="D7" s="30">
        <v>10609784311</v>
      </c>
      <c r="E7" s="31">
        <v>10523691000</v>
      </c>
      <c r="F7" s="31">
        <v>86093311</v>
      </c>
    </row>
    <row r="8" spans="1:6" ht="16.5" customHeight="1" x14ac:dyDescent="0.15">
      <c r="A8" s="44"/>
      <c r="B8" s="44" t="s">
        <v>70</v>
      </c>
      <c r="C8" s="7"/>
      <c r="D8" s="30">
        <v>3290112884</v>
      </c>
      <c r="E8" s="31">
        <v>3143137192</v>
      </c>
      <c r="F8" s="31">
        <v>146975691</v>
      </c>
    </row>
    <row r="9" spans="1:6" ht="16.5" customHeight="1" x14ac:dyDescent="0.15">
      <c r="A9" s="44"/>
      <c r="B9" s="44" t="s">
        <v>71</v>
      </c>
      <c r="C9" s="7"/>
      <c r="D9" s="30">
        <v>1179421873</v>
      </c>
      <c r="E9" s="31">
        <v>1063277443</v>
      </c>
      <c r="F9" s="31">
        <v>116144429</v>
      </c>
    </row>
    <row r="10" spans="1:6" ht="16.5" customHeight="1" x14ac:dyDescent="0.15">
      <c r="A10" s="44"/>
      <c r="B10" s="44" t="s">
        <v>79</v>
      </c>
      <c r="C10" s="7"/>
      <c r="D10" s="30">
        <v>620370</v>
      </c>
      <c r="E10" s="31">
        <v>470414</v>
      </c>
      <c r="F10" s="31">
        <v>149956</v>
      </c>
    </row>
    <row r="11" spans="1:6" ht="16.5" customHeight="1" x14ac:dyDescent="0.15">
      <c r="A11" s="44"/>
      <c r="B11" s="44" t="s">
        <v>35</v>
      </c>
      <c r="C11" s="7">
        <v>134144</v>
      </c>
      <c r="D11" s="30">
        <v>5667705397</v>
      </c>
      <c r="E11" s="31">
        <v>5289783179</v>
      </c>
      <c r="F11" s="31">
        <v>377922218</v>
      </c>
    </row>
    <row r="12" spans="1:6" ht="16.5" customHeight="1" x14ac:dyDescent="0.15">
      <c r="A12" s="51" t="s">
        <v>8</v>
      </c>
      <c r="B12" s="51"/>
      <c r="C12" s="7">
        <v>78300027</v>
      </c>
      <c r="D12" s="30">
        <v>98073600620</v>
      </c>
      <c r="E12" s="31">
        <v>95330882976</v>
      </c>
      <c r="F12" s="31">
        <v>2742717644</v>
      </c>
    </row>
    <row r="13" spans="1:6" ht="16.5" customHeight="1" x14ac:dyDescent="0.15">
      <c r="A13" s="51" t="s">
        <v>49</v>
      </c>
      <c r="B13" s="51"/>
      <c r="C13" s="7"/>
      <c r="D13" s="30"/>
      <c r="E13" s="31"/>
      <c r="F13" s="31"/>
    </row>
    <row r="14" spans="1:6" ht="16.5" customHeight="1" x14ac:dyDescent="0.15">
      <c r="A14" s="44"/>
      <c r="B14" s="44" t="s">
        <v>50</v>
      </c>
      <c r="C14" s="7"/>
      <c r="D14" s="30">
        <v>1777194</v>
      </c>
      <c r="E14" s="31">
        <v>1698835</v>
      </c>
      <c r="F14" s="31">
        <v>78358</v>
      </c>
    </row>
    <row r="15" spans="1:6" ht="16.5" customHeight="1" x14ac:dyDescent="0.15">
      <c r="A15" s="44"/>
      <c r="B15" s="44" t="s">
        <v>51</v>
      </c>
      <c r="C15" s="7"/>
      <c r="D15" s="30">
        <v>4440175</v>
      </c>
      <c r="E15" s="31">
        <v>4391129</v>
      </c>
      <c r="F15" s="31">
        <v>49045</v>
      </c>
    </row>
    <row r="16" spans="1:6" ht="16.5" customHeight="1" x14ac:dyDescent="0.15">
      <c r="A16" s="44"/>
      <c r="B16" s="44" t="s">
        <v>52</v>
      </c>
      <c r="C16" s="7"/>
      <c r="D16" s="30">
        <v>11518427</v>
      </c>
      <c r="E16" s="31">
        <v>6885244</v>
      </c>
      <c r="F16" s="31">
        <v>4633182</v>
      </c>
    </row>
    <row r="17" spans="1:6" ht="16.5" customHeight="1" x14ac:dyDescent="0.15">
      <c r="A17" s="44"/>
      <c r="B17" s="44" t="s">
        <v>53</v>
      </c>
      <c r="C17" s="7"/>
      <c r="D17" s="30">
        <v>8698839</v>
      </c>
      <c r="E17" s="31">
        <v>7686562</v>
      </c>
      <c r="F17" s="31">
        <v>1012276</v>
      </c>
    </row>
    <row r="18" spans="1:6" ht="16.5" customHeight="1" x14ac:dyDescent="0.15">
      <c r="A18" s="51" t="s">
        <v>8</v>
      </c>
      <c r="B18" s="51"/>
      <c r="C18" s="7">
        <v>16582271</v>
      </c>
      <c r="D18" s="30">
        <v>26434635</v>
      </c>
      <c r="E18" s="31">
        <v>20661772</v>
      </c>
      <c r="F18" s="31">
        <v>5772862</v>
      </c>
    </row>
    <row r="19" spans="1:6" ht="16.5" customHeight="1" x14ac:dyDescent="0.15">
      <c r="A19" s="51" t="s">
        <v>10</v>
      </c>
      <c r="B19" s="51"/>
      <c r="C19" s="7">
        <v>250524587</v>
      </c>
      <c r="D19" s="30">
        <v>254341380588</v>
      </c>
      <c r="E19" s="31">
        <v>240997070453</v>
      </c>
      <c r="F19" s="31">
        <v>13344310134</v>
      </c>
    </row>
    <row r="20" spans="1:6" ht="16.5" customHeight="1" x14ac:dyDescent="0.15">
      <c r="A20" s="51" t="s">
        <v>1</v>
      </c>
      <c r="B20" s="60"/>
      <c r="C20" s="7">
        <v>15406082</v>
      </c>
      <c r="D20" s="30">
        <v>17173066515</v>
      </c>
      <c r="E20" s="31">
        <v>17114262454</v>
      </c>
      <c r="F20" s="31">
        <v>58804061</v>
      </c>
    </row>
    <row r="21" spans="1:6" ht="16.5" customHeight="1" x14ac:dyDescent="0.15">
      <c r="A21" s="51" t="s">
        <v>4</v>
      </c>
      <c r="B21" s="60"/>
      <c r="C21" s="7">
        <v>473489</v>
      </c>
      <c r="D21" s="30">
        <v>468270824</v>
      </c>
      <c r="E21" s="31">
        <v>468270824</v>
      </c>
      <c r="F21" s="32" t="s">
        <v>23</v>
      </c>
    </row>
    <row r="22" spans="1:6" ht="16.5" customHeight="1" x14ac:dyDescent="0.15">
      <c r="A22" s="51" t="s">
        <v>15</v>
      </c>
      <c r="B22" s="60"/>
      <c r="C22" s="7">
        <v>702700</v>
      </c>
      <c r="D22" s="30">
        <v>2712302600</v>
      </c>
      <c r="E22" s="31">
        <v>2613841633</v>
      </c>
      <c r="F22" s="31">
        <v>98460966</v>
      </c>
    </row>
    <row r="23" spans="1:6" ht="16.5" customHeight="1" x14ac:dyDescent="0.15">
      <c r="A23" s="51" t="s">
        <v>11</v>
      </c>
      <c r="B23" s="51"/>
      <c r="C23" s="7"/>
      <c r="D23" s="30"/>
      <c r="E23" s="31"/>
      <c r="F23" s="31"/>
    </row>
    <row r="24" spans="1:6" ht="16.5" customHeight="1" x14ac:dyDescent="0.15">
      <c r="A24" s="44"/>
      <c r="B24" s="44" t="s">
        <v>16</v>
      </c>
      <c r="C24" s="7">
        <v>1030941</v>
      </c>
      <c r="D24" s="30">
        <v>20214516</v>
      </c>
      <c r="E24" s="31">
        <v>11751888</v>
      </c>
      <c r="F24" s="31">
        <v>8462627</v>
      </c>
    </row>
    <row r="25" spans="1:6" ht="16.5" customHeight="1" x14ac:dyDescent="0.15">
      <c r="A25" s="44"/>
      <c r="B25" s="44" t="s">
        <v>17</v>
      </c>
      <c r="C25" s="7">
        <v>2861910</v>
      </c>
      <c r="D25" s="30">
        <v>282842661</v>
      </c>
      <c r="E25" s="31">
        <v>170967998</v>
      </c>
      <c r="F25" s="31">
        <v>111874662</v>
      </c>
    </row>
    <row r="26" spans="1:6" ht="16.5" customHeight="1" x14ac:dyDescent="0.15">
      <c r="A26" s="44"/>
      <c r="B26" s="44" t="s">
        <v>18</v>
      </c>
      <c r="C26" s="7">
        <v>750769</v>
      </c>
      <c r="D26" s="30">
        <v>532777426</v>
      </c>
      <c r="E26" s="31">
        <v>433312883</v>
      </c>
      <c r="F26" s="31">
        <v>99464542</v>
      </c>
    </row>
    <row r="27" spans="1:6" ht="16.5" customHeight="1" x14ac:dyDescent="0.15">
      <c r="A27" s="44"/>
      <c r="B27" s="44" t="s">
        <v>57</v>
      </c>
      <c r="C27" s="7"/>
      <c r="D27" s="30">
        <v>39837526</v>
      </c>
      <c r="E27" s="31">
        <v>24321305</v>
      </c>
      <c r="F27" s="31">
        <v>15516220</v>
      </c>
    </row>
    <row r="28" spans="1:6" ht="16.5" customHeight="1" x14ac:dyDescent="0.15">
      <c r="A28" s="44"/>
      <c r="B28" s="44" t="s">
        <v>40</v>
      </c>
      <c r="C28" s="7">
        <v>102496</v>
      </c>
      <c r="D28" s="30">
        <v>83242961</v>
      </c>
      <c r="E28" s="31">
        <v>52638753</v>
      </c>
      <c r="F28" s="31">
        <v>30604208</v>
      </c>
    </row>
    <row r="29" spans="1:6" ht="16.5" customHeight="1" x14ac:dyDescent="0.15">
      <c r="A29" s="44"/>
      <c r="B29" s="44" t="s">
        <v>58</v>
      </c>
      <c r="C29" s="7"/>
      <c r="D29" s="30">
        <v>219450862</v>
      </c>
      <c r="E29" s="31">
        <v>102298634</v>
      </c>
      <c r="F29" s="31">
        <v>117152227</v>
      </c>
    </row>
    <row r="30" spans="1:6" ht="16.5" customHeight="1" x14ac:dyDescent="0.15">
      <c r="A30" s="44"/>
      <c r="B30" s="57" t="s">
        <v>31</v>
      </c>
      <c r="C30" s="58"/>
      <c r="D30" s="30">
        <v>1178365954</v>
      </c>
      <c r="E30" s="31">
        <v>795291464</v>
      </c>
      <c r="F30" s="31">
        <v>383074489</v>
      </c>
    </row>
    <row r="31" spans="1:6" ht="16.5" customHeight="1" x14ac:dyDescent="0.15">
      <c r="A31" s="44"/>
      <c r="B31" s="44" t="s">
        <v>21</v>
      </c>
      <c r="C31" s="7">
        <v>3473</v>
      </c>
      <c r="D31" s="30">
        <v>375760363</v>
      </c>
      <c r="E31" s="31">
        <v>212377228</v>
      </c>
      <c r="F31" s="31">
        <v>163383134</v>
      </c>
    </row>
    <row r="32" spans="1:6" ht="16.5" customHeight="1" x14ac:dyDescent="0.15">
      <c r="A32" s="51" t="s">
        <v>8</v>
      </c>
      <c r="B32" s="51"/>
      <c r="C32" s="7">
        <v>5899709</v>
      </c>
      <c r="D32" s="30">
        <v>1554126317</v>
      </c>
      <c r="E32" s="31">
        <v>1007668693</v>
      </c>
      <c r="F32" s="31">
        <v>546457623</v>
      </c>
    </row>
    <row r="33" spans="1:6" ht="16.5" customHeight="1" x14ac:dyDescent="0.15">
      <c r="A33" s="51" t="s">
        <v>59</v>
      </c>
      <c r="B33" s="51"/>
      <c r="C33" s="7"/>
      <c r="D33" s="30">
        <v>44628619</v>
      </c>
      <c r="E33" s="31">
        <v>14141155</v>
      </c>
      <c r="F33" s="31">
        <v>30487463</v>
      </c>
    </row>
    <row r="34" spans="1:6" ht="16.5" customHeight="1" x14ac:dyDescent="0.15">
      <c r="A34" s="51" t="s">
        <v>2</v>
      </c>
      <c r="B34" s="51"/>
      <c r="C34" s="7">
        <v>971752</v>
      </c>
      <c r="D34" s="30">
        <v>1292606468</v>
      </c>
      <c r="E34" s="31">
        <v>1038907873</v>
      </c>
      <c r="F34" s="31">
        <v>253698595</v>
      </c>
    </row>
    <row r="35" spans="1:6" ht="16.5" customHeight="1" x14ac:dyDescent="0.15">
      <c r="A35" s="51" t="s">
        <v>6</v>
      </c>
      <c r="B35" s="51"/>
      <c r="C35" s="7">
        <v>2762542</v>
      </c>
      <c r="D35" s="30">
        <v>1049143343</v>
      </c>
      <c r="E35" s="31">
        <v>748900127</v>
      </c>
      <c r="F35" s="31">
        <v>300243215</v>
      </c>
    </row>
    <row r="36" spans="1:6" ht="16.5" customHeight="1" x14ac:dyDescent="0.15">
      <c r="A36" s="51" t="s">
        <v>12</v>
      </c>
      <c r="B36" s="51"/>
      <c r="C36" s="7">
        <v>12514909</v>
      </c>
      <c r="D36" s="30">
        <v>15718022796</v>
      </c>
      <c r="E36" s="31">
        <v>14815069294</v>
      </c>
      <c r="F36" s="31">
        <v>902953501</v>
      </c>
    </row>
    <row r="37" spans="1:6" ht="16.5" customHeight="1" x14ac:dyDescent="0.15">
      <c r="A37" s="51" t="s">
        <v>78</v>
      </c>
      <c r="B37" s="51"/>
      <c r="C37" s="7"/>
      <c r="D37" s="30">
        <v>70000000</v>
      </c>
      <c r="E37" s="31" t="s">
        <v>80</v>
      </c>
      <c r="F37" s="31">
        <v>70000000</v>
      </c>
    </row>
    <row r="38" spans="1:6" ht="16.5" customHeight="1" x14ac:dyDescent="0.15">
      <c r="A38" s="51" t="s">
        <v>63</v>
      </c>
      <c r="B38" s="51"/>
      <c r="C38" s="21"/>
      <c r="D38" s="30">
        <v>100000000</v>
      </c>
      <c r="E38" s="31" t="s">
        <v>23</v>
      </c>
      <c r="F38" s="31">
        <v>100000000</v>
      </c>
    </row>
    <row r="39" spans="1:6" ht="16.5" customHeight="1" x14ac:dyDescent="0.15">
      <c r="A39" s="51" t="s">
        <v>13</v>
      </c>
      <c r="B39" s="51"/>
      <c r="C39" s="7">
        <v>987297</v>
      </c>
      <c r="D39" s="30">
        <v>622052500</v>
      </c>
      <c r="E39" s="31" t="s">
        <v>23</v>
      </c>
      <c r="F39" s="31">
        <v>622052500</v>
      </c>
    </row>
    <row r="40" spans="1:6" ht="16.5" customHeight="1" x14ac:dyDescent="0.15">
      <c r="A40" s="52" t="s">
        <v>22</v>
      </c>
      <c r="B40" s="52"/>
      <c r="C40" s="10">
        <v>368543093</v>
      </c>
      <c r="D40" s="33">
        <v>393245635828</v>
      </c>
      <c r="E40" s="34">
        <v>374169677259</v>
      </c>
      <c r="F40" s="34">
        <v>19075958568</v>
      </c>
    </row>
    <row r="41" spans="1:6" ht="6" customHeight="1" x14ac:dyDescent="0.15"/>
    <row r="42" spans="1:6" ht="21" customHeight="1" x14ac:dyDescent="0.15">
      <c r="B42" s="49" t="s">
        <v>36</v>
      </c>
      <c r="C42" s="50"/>
      <c r="D42" s="50"/>
      <c r="E42" s="50"/>
      <c r="F42" s="50"/>
    </row>
    <row r="43" spans="1:6" x14ac:dyDescent="0.15">
      <c r="D43" s="43"/>
    </row>
  </sheetData>
  <mergeCells count="23">
    <mergeCell ref="A22:B22"/>
    <mergeCell ref="A23:B23"/>
    <mergeCell ref="A13:B13"/>
    <mergeCell ref="A18:B18"/>
    <mergeCell ref="A19:B19"/>
    <mergeCell ref="A20:B20"/>
    <mergeCell ref="A21:B21"/>
    <mergeCell ref="B42:F42"/>
    <mergeCell ref="A37:B37"/>
    <mergeCell ref="B30:C30"/>
    <mergeCell ref="A32:B32"/>
    <mergeCell ref="A33:B33"/>
    <mergeCell ref="A34:B34"/>
    <mergeCell ref="A35:B35"/>
    <mergeCell ref="A36:B36"/>
    <mergeCell ref="A38:B38"/>
    <mergeCell ref="A39:B39"/>
    <mergeCell ref="A40:B40"/>
    <mergeCell ref="B1:F1"/>
    <mergeCell ref="A3:F3"/>
    <mergeCell ref="A4:C4"/>
    <mergeCell ref="A5:B5"/>
    <mergeCell ref="A12:B12"/>
  </mergeCells>
  <phoneticPr fontId="1"/>
  <pageMargins left="0.78740157480314965" right="0.78740157480314965" top="0.86614173228346458" bottom="0.86614173228346458" header="0.62992125984251968" footer="0.39370078740157483"/>
  <pageSetup paperSize="9" scale="105" firstPageNumber="328" fitToHeight="0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3"/>
  <sheetViews>
    <sheetView view="pageBreakPreview" zoomScale="130" zoomScaleNormal="100" zoomScaleSheetLayoutView="130" workbookViewId="0">
      <pane xSplit="3" ySplit="4" topLeftCell="D15" activePane="bottomRight" state="frozen"/>
      <selection pane="topRight" activeCell="D1" sqref="D1"/>
      <selection pane="bottomLeft" activeCell="A5" sqref="A5"/>
      <selection pane="bottomRight" activeCell="H10" sqref="H10"/>
    </sheetView>
  </sheetViews>
  <sheetFormatPr defaultColWidth="9.42578125" defaultRowHeight="9.6" x14ac:dyDescent="0.15"/>
  <cols>
    <col min="1" max="1" width="1.85546875" style="1" customWidth="1"/>
    <col min="2" max="2" width="38.42578125" style="1" customWidth="1"/>
    <col min="3" max="3" width="1.140625" style="1" customWidth="1"/>
    <col min="4" max="6" width="20.140625" style="1" customWidth="1"/>
    <col min="7" max="16384" width="9.42578125" style="1"/>
  </cols>
  <sheetData>
    <row r="1" spans="1:6" ht="19.5" customHeight="1" x14ac:dyDescent="0.15">
      <c r="B1" s="55"/>
      <c r="C1" s="55"/>
      <c r="D1" s="55"/>
      <c r="E1" s="55"/>
      <c r="F1" s="55"/>
    </row>
    <row r="2" spans="1:6" x14ac:dyDescent="0.15">
      <c r="B2" s="2"/>
      <c r="C2" s="3"/>
      <c r="D2" s="3"/>
      <c r="E2" s="3"/>
      <c r="F2" s="4" t="s">
        <v>0</v>
      </c>
    </row>
    <row r="3" spans="1:6" ht="21" customHeight="1" x14ac:dyDescent="0.15">
      <c r="A3" s="53" t="s">
        <v>81</v>
      </c>
      <c r="B3" s="53"/>
      <c r="C3" s="53"/>
      <c r="D3" s="53"/>
      <c r="E3" s="53"/>
      <c r="F3" s="53"/>
    </row>
    <row r="4" spans="1:6" ht="21" customHeight="1" x14ac:dyDescent="0.15">
      <c r="A4" s="54" t="s">
        <v>3</v>
      </c>
      <c r="B4" s="54"/>
      <c r="C4" s="54"/>
      <c r="D4" s="5" t="s">
        <v>24</v>
      </c>
      <c r="E4" s="5" t="s">
        <v>25</v>
      </c>
      <c r="F4" s="6" t="s">
        <v>26</v>
      </c>
    </row>
    <row r="5" spans="1:6" ht="16.5" customHeight="1" x14ac:dyDescent="0.15">
      <c r="A5" s="51" t="s">
        <v>9</v>
      </c>
      <c r="B5" s="51"/>
      <c r="C5" s="7"/>
      <c r="D5" s="30"/>
      <c r="E5" s="31"/>
      <c r="F5" s="31"/>
    </row>
    <row r="6" spans="1:6" ht="16.5" customHeight="1" x14ac:dyDescent="0.15">
      <c r="A6" s="45"/>
      <c r="B6" s="45" t="s">
        <v>68</v>
      </c>
      <c r="C6" s="7"/>
      <c r="D6" s="30">
        <v>78522490689</v>
      </c>
      <c r="E6" s="31">
        <v>75988375890</v>
      </c>
      <c r="F6" s="31">
        <v>2534114798</v>
      </c>
    </row>
    <row r="7" spans="1:6" ht="16.5" customHeight="1" x14ac:dyDescent="0.15">
      <c r="A7" s="45"/>
      <c r="B7" s="45" t="s">
        <v>69</v>
      </c>
      <c r="C7" s="7"/>
      <c r="D7" s="30">
        <v>11015354372</v>
      </c>
      <c r="E7" s="31">
        <v>10447758226</v>
      </c>
      <c r="F7" s="31">
        <v>567596146</v>
      </c>
    </row>
    <row r="8" spans="1:6" ht="16.5" customHeight="1" x14ac:dyDescent="0.15">
      <c r="A8" s="45"/>
      <c r="B8" s="45" t="s">
        <v>70</v>
      </c>
      <c r="C8" s="7"/>
      <c r="D8" s="30">
        <v>3676720059</v>
      </c>
      <c r="E8" s="31">
        <v>3532088684</v>
      </c>
      <c r="F8" s="31">
        <v>144631374</v>
      </c>
    </row>
    <row r="9" spans="1:6" ht="16.5" customHeight="1" x14ac:dyDescent="0.15">
      <c r="A9" s="45"/>
      <c r="B9" s="45" t="s">
        <v>71</v>
      </c>
      <c r="C9" s="7"/>
      <c r="D9" s="30">
        <v>1183081364</v>
      </c>
      <c r="E9" s="31">
        <v>1109040086</v>
      </c>
      <c r="F9" s="31">
        <v>74041277</v>
      </c>
    </row>
    <row r="10" spans="1:6" ht="16.5" customHeight="1" x14ac:dyDescent="0.15">
      <c r="A10" s="45"/>
      <c r="B10" s="45" t="s">
        <v>79</v>
      </c>
      <c r="C10" s="7"/>
      <c r="D10" s="30">
        <v>613083</v>
      </c>
      <c r="E10" s="31">
        <v>490259</v>
      </c>
      <c r="F10" s="31">
        <v>122824</v>
      </c>
    </row>
    <row r="11" spans="1:6" ht="16.5" customHeight="1" x14ac:dyDescent="0.15">
      <c r="A11" s="45"/>
      <c r="B11" s="45" t="s">
        <v>35</v>
      </c>
      <c r="C11" s="7">
        <v>134144</v>
      </c>
      <c r="D11" s="30">
        <v>9709614759</v>
      </c>
      <c r="E11" s="31">
        <v>8730717497</v>
      </c>
      <c r="F11" s="31">
        <v>978897261</v>
      </c>
    </row>
    <row r="12" spans="1:6" ht="16.5" customHeight="1" x14ac:dyDescent="0.15">
      <c r="A12" s="51" t="s">
        <v>8</v>
      </c>
      <c r="B12" s="51"/>
      <c r="C12" s="7">
        <v>78300027</v>
      </c>
      <c r="D12" s="30">
        <v>104107874327</v>
      </c>
      <c r="E12" s="31">
        <v>99808470645</v>
      </c>
      <c r="F12" s="31">
        <v>4299403682</v>
      </c>
    </row>
    <row r="13" spans="1:6" ht="16.5" customHeight="1" x14ac:dyDescent="0.15">
      <c r="A13" s="51" t="s">
        <v>49</v>
      </c>
      <c r="B13" s="51"/>
      <c r="C13" s="7"/>
      <c r="D13" s="30"/>
      <c r="E13" s="31"/>
      <c r="F13" s="31"/>
    </row>
    <row r="14" spans="1:6" ht="16.5" customHeight="1" x14ac:dyDescent="0.15">
      <c r="A14" s="45"/>
      <c r="B14" s="45" t="s">
        <v>50</v>
      </c>
      <c r="C14" s="7"/>
      <c r="D14" s="30">
        <v>1599940</v>
      </c>
      <c r="E14" s="31">
        <v>1526955</v>
      </c>
      <c r="F14" s="31">
        <v>72984</v>
      </c>
    </row>
    <row r="15" spans="1:6" ht="16.5" customHeight="1" x14ac:dyDescent="0.15">
      <c r="A15" s="45"/>
      <c r="B15" s="45" t="s">
        <v>51</v>
      </c>
      <c r="C15" s="7"/>
      <c r="D15" s="30">
        <v>4418311</v>
      </c>
      <c r="E15" s="31">
        <v>4376588</v>
      </c>
      <c r="F15" s="31">
        <v>41722</v>
      </c>
    </row>
    <row r="16" spans="1:6" ht="16.5" customHeight="1" x14ac:dyDescent="0.15">
      <c r="A16" s="45"/>
      <c r="B16" s="45" t="s">
        <v>52</v>
      </c>
      <c r="C16" s="7"/>
      <c r="D16" s="30">
        <v>11646629</v>
      </c>
      <c r="E16" s="31">
        <v>7497112</v>
      </c>
      <c r="F16" s="31">
        <v>4149517</v>
      </c>
    </row>
    <row r="17" spans="1:6" ht="16.5" customHeight="1" x14ac:dyDescent="0.15">
      <c r="A17" s="45"/>
      <c r="B17" s="45" t="s">
        <v>53</v>
      </c>
      <c r="C17" s="7"/>
      <c r="D17" s="30">
        <v>7210820</v>
      </c>
      <c r="E17" s="31">
        <v>6099645</v>
      </c>
      <c r="F17" s="31">
        <v>1111174</v>
      </c>
    </row>
    <row r="18" spans="1:6" ht="16.5" customHeight="1" x14ac:dyDescent="0.15">
      <c r="A18" s="51" t="s">
        <v>8</v>
      </c>
      <c r="B18" s="51"/>
      <c r="C18" s="7">
        <v>16582271</v>
      </c>
      <c r="D18" s="30">
        <v>24875700</v>
      </c>
      <c r="E18" s="31">
        <v>19500301</v>
      </c>
      <c r="F18" s="31">
        <v>5375398</v>
      </c>
    </row>
    <row r="19" spans="1:6" ht="16.5" customHeight="1" x14ac:dyDescent="0.15">
      <c r="A19" s="51" t="s">
        <v>10</v>
      </c>
      <c r="B19" s="51"/>
      <c r="C19" s="7">
        <v>250524587</v>
      </c>
      <c r="D19" s="30">
        <v>254359488785</v>
      </c>
      <c r="E19" s="31">
        <v>240795062220</v>
      </c>
      <c r="F19" s="31">
        <v>13564426564</v>
      </c>
    </row>
    <row r="20" spans="1:6" ht="16.5" customHeight="1" x14ac:dyDescent="0.15">
      <c r="A20" s="51" t="s">
        <v>1</v>
      </c>
      <c r="B20" s="60"/>
      <c r="C20" s="7">
        <v>15406082</v>
      </c>
      <c r="D20" s="30">
        <v>17329186214</v>
      </c>
      <c r="E20" s="31">
        <v>17328768349</v>
      </c>
      <c r="F20" s="31">
        <v>417865</v>
      </c>
    </row>
    <row r="21" spans="1:6" ht="16.5" customHeight="1" x14ac:dyDescent="0.15">
      <c r="A21" s="51" t="s">
        <v>4</v>
      </c>
      <c r="B21" s="60"/>
      <c r="C21" s="7">
        <v>473489</v>
      </c>
      <c r="D21" s="30">
        <v>225609000</v>
      </c>
      <c r="E21" s="31">
        <v>225609000</v>
      </c>
      <c r="F21" s="32" t="s">
        <v>23</v>
      </c>
    </row>
    <row r="22" spans="1:6" ht="16.5" customHeight="1" x14ac:dyDescent="0.15">
      <c r="A22" s="51" t="s">
        <v>15</v>
      </c>
      <c r="B22" s="60"/>
      <c r="C22" s="7">
        <v>702700</v>
      </c>
      <c r="D22" s="30">
        <v>2321602500</v>
      </c>
      <c r="E22" s="31">
        <v>2232334538</v>
      </c>
      <c r="F22" s="31">
        <v>89267961</v>
      </c>
    </row>
    <row r="23" spans="1:6" ht="16.5" customHeight="1" x14ac:dyDescent="0.15">
      <c r="A23" s="51" t="s">
        <v>11</v>
      </c>
      <c r="B23" s="51"/>
      <c r="C23" s="7"/>
      <c r="D23" s="30"/>
      <c r="E23" s="31"/>
      <c r="F23" s="31"/>
    </row>
    <row r="24" spans="1:6" ht="16.5" customHeight="1" x14ac:dyDescent="0.15">
      <c r="A24" s="45"/>
      <c r="B24" s="45" t="s">
        <v>16</v>
      </c>
      <c r="C24" s="7">
        <v>1030941</v>
      </c>
      <c r="D24" s="30">
        <v>14424650</v>
      </c>
      <c r="E24" s="31">
        <v>9976603</v>
      </c>
      <c r="F24" s="31">
        <v>4448047</v>
      </c>
    </row>
    <row r="25" spans="1:6" ht="16.5" customHeight="1" x14ac:dyDescent="0.15">
      <c r="A25" s="45"/>
      <c r="B25" s="45" t="s">
        <v>17</v>
      </c>
      <c r="C25" s="7">
        <v>2861910</v>
      </c>
      <c r="D25" s="30">
        <v>277842435</v>
      </c>
      <c r="E25" s="31">
        <v>233251649</v>
      </c>
      <c r="F25" s="31">
        <v>44590786</v>
      </c>
    </row>
    <row r="26" spans="1:6" ht="16.5" customHeight="1" x14ac:dyDescent="0.15">
      <c r="A26" s="45"/>
      <c r="B26" s="45" t="s">
        <v>18</v>
      </c>
      <c r="C26" s="7">
        <v>750769</v>
      </c>
      <c r="D26" s="30">
        <v>513224616</v>
      </c>
      <c r="E26" s="31">
        <v>370532190</v>
      </c>
      <c r="F26" s="31">
        <v>142692426</v>
      </c>
    </row>
    <row r="27" spans="1:6" ht="16.5" customHeight="1" x14ac:dyDescent="0.15">
      <c r="A27" s="45"/>
      <c r="B27" s="45" t="s">
        <v>57</v>
      </c>
      <c r="C27" s="7"/>
      <c r="D27" s="30">
        <v>46457796</v>
      </c>
      <c r="E27" s="31">
        <v>28439857</v>
      </c>
      <c r="F27" s="31">
        <v>18017938</v>
      </c>
    </row>
    <row r="28" spans="1:6" ht="16.5" customHeight="1" x14ac:dyDescent="0.15">
      <c r="A28" s="45"/>
      <c r="B28" s="45" t="s">
        <v>40</v>
      </c>
      <c r="C28" s="7">
        <v>102496</v>
      </c>
      <c r="D28" s="30">
        <v>80701175</v>
      </c>
      <c r="E28" s="31">
        <v>46964824</v>
      </c>
      <c r="F28" s="31">
        <v>33736351</v>
      </c>
    </row>
    <row r="29" spans="1:6" ht="16.5" customHeight="1" x14ac:dyDescent="0.15">
      <c r="A29" s="45"/>
      <c r="B29" s="45" t="s">
        <v>58</v>
      </c>
      <c r="C29" s="7"/>
      <c r="D29" s="30">
        <v>236418188</v>
      </c>
      <c r="E29" s="31">
        <v>115458065</v>
      </c>
      <c r="F29" s="31">
        <v>120960123</v>
      </c>
    </row>
    <row r="30" spans="1:6" ht="16.5" customHeight="1" x14ac:dyDescent="0.15">
      <c r="A30" s="45"/>
      <c r="B30" s="57" t="s">
        <v>31</v>
      </c>
      <c r="C30" s="58"/>
      <c r="D30" s="30">
        <v>1169068863</v>
      </c>
      <c r="E30" s="31">
        <v>804623190</v>
      </c>
      <c r="F30" s="31">
        <v>364445672</v>
      </c>
    </row>
    <row r="31" spans="1:6" ht="16.5" customHeight="1" x14ac:dyDescent="0.15">
      <c r="A31" s="45"/>
      <c r="B31" s="45" t="s">
        <v>21</v>
      </c>
      <c r="C31" s="7">
        <v>3473</v>
      </c>
      <c r="D31" s="30">
        <v>284652256</v>
      </c>
      <c r="E31" s="31">
        <v>153091353</v>
      </c>
      <c r="F31" s="31">
        <v>131560902</v>
      </c>
    </row>
    <row r="32" spans="1:6" ht="16.5" customHeight="1" x14ac:dyDescent="0.15">
      <c r="A32" s="51" t="s">
        <v>8</v>
      </c>
      <c r="B32" s="51"/>
      <c r="C32" s="7">
        <v>5899709</v>
      </c>
      <c r="D32" s="30">
        <v>1453721120</v>
      </c>
      <c r="E32" s="31">
        <v>957714544</v>
      </c>
      <c r="F32" s="31">
        <v>496006575</v>
      </c>
    </row>
    <row r="33" spans="1:6" ht="16.5" customHeight="1" x14ac:dyDescent="0.15">
      <c r="A33" s="51" t="s">
        <v>59</v>
      </c>
      <c r="B33" s="51"/>
      <c r="C33" s="7"/>
      <c r="D33" s="30">
        <v>35914640</v>
      </c>
      <c r="E33" s="31">
        <v>14148059</v>
      </c>
      <c r="F33" s="31">
        <v>21766580</v>
      </c>
    </row>
    <row r="34" spans="1:6" ht="16.5" customHeight="1" x14ac:dyDescent="0.15">
      <c r="A34" s="51" t="s">
        <v>2</v>
      </c>
      <c r="B34" s="51"/>
      <c r="C34" s="7">
        <v>971752</v>
      </c>
      <c r="D34" s="30">
        <v>1334995663</v>
      </c>
      <c r="E34" s="31">
        <v>1002883221</v>
      </c>
      <c r="F34" s="31">
        <v>332112442</v>
      </c>
    </row>
    <row r="35" spans="1:6" ht="16.5" customHeight="1" x14ac:dyDescent="0.15">
      <c r="A35" s="51" t="s">
        <v>6</v>
      </c>
      <c r="B35" s="51"/>
      <c r="C35" s="7">
        <v>2762542</v>
      </c>
      <c r="D35" s="30">
        <v>1034903688</v>
      </c>
      <c r="E35" s="31">
        <v>713569994</v>
      </c>
      <c r="F35" s="31">
        <v>321333693</v>
      </c>
    </row>
    <row r="36" spans="1:6" ht="16.5" customHeight="1" x14ac:dyDescent="0.15">
      <c r="A36" s="51" t="s">
        <v>12</v>
      </c>
      <c r="B36" s="51"/>
      <c r="C36" s="7">
        <v>12514909</v>
      </c>
      <c r="D36" s="30">
        <v>43561050658</v>
      </c>
      <c r="E36" s="31">
        <v>41420822788</v>
      </c>
      <c r="F36" s="31">
        <v>2140227869</v>
      </c>
    </row>
    <row r="37" spans="1:6" ht="16.5" customHeight="1" x14ac:dyDescent="0.15">
      <c r="A37" s="51" t="s">
        <v>78</v>
      </c>
      <c r="B37" s="51"/>
      <c r="C37" s="7"/>
      <c r="D37" s="30">
        <v>13400000</v>
      </c>
      <c r="E37" s="31" t="s">
        <v>23</v>
      </c>
      <c r="F37" s="31">
        <v>13400000</v>
      </c>
    </row>
    <row r="38" spans="1:6" ht="16.5" customHeight="1" x14ac:dyDescent="0.15">
      <c r="A38" s="51" t="s">
        <v>63</v>
      </c>
      <c r="B38" s="51"/>
      <c r="C38" s="21"/>
      <c r="D38" s="30">
        <v>100000000</v>
      </c>
      <c r="E38" s="31" t="s">
        <v>23</v>
      </c>
      <c r="F38" s="31">
        <v>100000000</v>
      </c>
    </row>
    <row r="39" spans="1:6" ht="16.5" customHeight="1" x14ac:dyDescent="0.15">
      <c r="A39" s="51" t="s">
        <v>13</v>
      </c>
      <c r="B39" s="51"/>
      <c r="C39" s="7">
        <v>987297</v>
      </c>
      <c r="D39" s="30">
        <v>626042500</v>
      </c>
      <c r="E39" s="31" t="s">
        <v>23</v>
      </c>
      <c r="F39" s="31">
        <v>626042500</v>
      </c>
    </row>
    <row r="40" spans="1:6" ht="16.5" customHeight="1" x14ac:dyDescent="0.15">
      <c r="A40" s="52" t="s">
        <v>22</v>
      </c>
      <c r="B40" s="52"/>
      <c r="C40" s="10">
        <v>368543093</v>
      </c>
      <c r="D40" s="33">
        <v>426528664798</v>
      </c>
      <c r="E40" s="34">
        <v>404518883664</v>
      </c>
      <c r="F40" s="34">
        <v>22009781133</v>
      </c>
    </row>
    <row r="41" spans="1:6" ht="6" customHeight="1" x14ac:dyDescent="0.15"/>
    <row r="42" spans="1:6" ht="21" customHeight="1" x14ac:dyDescent="0.15">
      <c r="B42" s="49" t="s">
        <v>36</v>
      </c>
      <c r="C42" s="50"/>
      <c r="D42" s="50"/>
      <c r="E42" s="50"/>
      <c r="F42" s="50"/>
    </row>
    <row r="43" spans="1:6" x14ac:dyDescent="0.15">
      <c r="D43" s="43"/>
    </row>
  </sheetData>
  <mergeCells count="23">
    <mergeCell ref="A37:B37"/>
    <mergeCell ref="A38:B38"/>
    <mergeCell ref="A39:B39"/>
    <mergeCell ref="A40:B40"/>
    <mergeCell ref="B42:F42"/>
    <mergeCell ref="A36:B36"/>
    <mergeCell ref="A18:B18"/>
    <mergeCell ref="A19:B19"/>
    <mergeCell ref="A20:B20"/>
    <mergeCell ref="A21:B21"/>
    <mergeCell ref="A22:B22"/>
    <mergeCell ref="A23:B23"/>
    <mergeCell ref="B30:C30"/>
    <mergeCell ref="A32:B32"/>
    <mergeCell ref="A33:B33"/>
    <mergeCell ref="A34:B34"/>
    <mergeCell ref="A35:B35"/>
    <mergeCell ref="A13:B13"/>
    <mergeCell ref="B1:F1"/>
    <mergeCell ref="A3:F3"/>
    <mergeCell ref="A4:C4"/>
    <mergeCell ref="A5:B5"/>
    <mergeCell ref="A12:B12"/>
  </mergeCells>
  <phoneticPr fontId="1"/>
  <pageMargins left="0.78740157480314965" right="0.78740157480314965" top="0.86614173228346458" bottom="0.86614173228346458" header="0.62992125984251968" footer="0.39370078740157483"/>
  <pageSetup paperSize="9" scale="105" firstPageNumber="328" fitToHeight="0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4"/>
  <sheetViews>
    <sheetView view="pageBreakPreview" zoomScale="120" zoomScaleNormal="100" zoomScaleSheetLayoutView="12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4" sqref="A4:C4"/>
    </sheetView>
  </sheetViews>
  <sheetFormatPr defaultColWidth="9.42578125" defaultRowHeight="9.6" x14ac:dyDescent="0.15"/>
  <cols>
    <col min="1" max="1" width="1.85546875" style="1" customWidth="1"/>
    <col min="2" max="2" width="38.42578125" style="1" customWidth="1"/>
    <col min="3" max="3" width="1.140625" style="1" customWidth="1"/>
    <col min="4" max="6" width="20.140625" style="1" customWidth="1"/>
    <col min="7" max="16384" width="9.42578125" style="1"/>
  </cols>
  <sheetData>
    <row r="1" spans="1:6" ht="19.5" customHeight="1" x14ac:dyDescent="0.15">
      <c r="B1" s="55"/>
      <c r="C1" s="55"/>
      <c r="D1" s="55"/>
      <c r="E1" s="55"/>
      <c r="F1" s="55"/>
    </row>
    <row r="2" spans="1:6" x14ac:dyDescent="0.15">
      <c r="B2" s="2"/>
      <c r="C2" s="3"/>
      <c r="D2" s="3"/>
      <c r="E2" s="3"/>
      <c r="F2" s="4" t="s">
        <v>0</v>
      </c>
    </row>
    <row r="3" spans="1:6" ht="21" customHeight="1" x14ac:dyDescent="0.15">
      <c r="A3" s="53" t="s">
        <v>82</v>
      </c>
      <c r="B3" s="53"/>
      <c r="C3" s="53"/>
      <c r="D3" s="53"/>
      <c r="E3" s="53"/>
      <c r="F3" s="53"/>
    </row>
    <row r="4" spans="1:6" ht="21" customHeight="1" x14ac:dyDescent="0.15">
      <c r="A4" s="54" t="s">
        <v>3</v>
      </c>
      <c r="B4" s="54"/>
      <c r="C4" s="54"/>
      <c r="D4" s="5" t="s">
        <v>24</v>
      </c>
      <c r="E4" s="5" t="s">
        <v>25</v>
      </c>
      <c r="F4" s="6" t="s">
        <v>26</v>
      </c>
    </row>
    <row r="5" spans="1:6" ht="16.5" customHeight="1" x14ac:dyDescent="0.15">
      <c r="A5" s="51" t="s">
        <v>9</v>
      </c>
      <c r="B5" s="51"/>
      <c r="C5" s="7"/>
      <c r="D5" s="30"/>
      <c r="E5" s="31"/>
      <c r="F5" s="31"/>
    </row>
    <row r="6" spans="1:6" ht="16.5" customHeight="1" x14ac:dyDescent="0.15">
      <c r="A6" s="46"/>
      <c r="B6" s="46" t="s">
        <v>68</v>
      </c>
      <c r="C6" s="7"/>
      <c r="D6" s="30">
        <v>79825108591</v>
      </c>
      <c r="E6" s="31">
        <v>76505729351</v>
      </c>
      <c r="F6" s="31">
        <v>3319379239</v>
      </c>
    </row>
    <row r="7" spans="1:6" ht="16.5" customHeight="1" x14ac:dyDescent="0.15">
      <c r="A7" s="46"/>
      <c r="B7" s="46" t="s">
        <v>69</v>
      </c>
      <c r="C7" s="7"/>
      <c r="D7" s="30">
        <v>10926165260</v>
      </c>
      <c r="E7" s="31">
        <v>10878896106</v>
      </c>
      <c r="F7" s="31">
        <v>47269154</v>
      </c>
    </row>
    <row r="8" spans="1:6" ht="16.5" customHeight="1" x14ac:dyDescent="0.15">
      <c r="A8" s="46"/>
      <c r="B8" s="46" t="s">
        <v>70</v>
      </c>
      <c r="C8" s="7"/>
      <c r="D8" s="30">
        <v>3708718759</v>
      </c>
      <c r="E8" s="31">
        <v>3536710129</v>
      </c>
      <c r="F8" s="31">
        <v>172008629</v>
      </c>
    </row>
    <row r="9" spans="1:6" ht="16.5" customHeight="1" x14ac:dyDescent="0.15">
      <c r="A9" s="46"/>
      <c r="B9" s="46" t="s">
        <v>71</v>
      </c>
      <c r="C9" s="7"/>
      <c r="D9" s="30">
        <v>1260052027</v>
      </c>
      <c r="E9" s="31">
        <v>1073159839</v>
      </c>
      <c r="F9" s="31">
        <v>186892187</v>
      </c>
    </row>
    <row r="10" spans="1:6" ht="16.5" customHeight="1" x14ac:dyDescent="0.15">
      <c r="A10" s="46"/>
      <c r="B10" s="46" t="s">
        <v>79</v>
      </c>
      <c r="C10" s="7"/>
      <c r="D10" s="30">
        <v>6356852</v>
      </c>
      <c r="E10" s="31">
        <v>5457739</v>
      </c>
      <c r="F10" s="31">
        <v>899113</v>
      </c>
    </row>
    <row r="11" spans="1:6" ht="16.5" customHeight="1" x14ac:dyDescent="0.15">
      <c r="A11" s="46"/>
      <c r="B11" s="46" t="s">
        <v>35</v>
      </c>
      <c r="C11" s="7">
        <v>134144</v>
      </c>
      <c r="D11" s="30">
        <v>8637875417</v>
      </c>
      <c r="E11" s="31">
        <v>7826751116</v>
      </c>
      <c r="F11" s="31">
        <v>811124300</v>
      </c>
    </row>
    <row r="12" spans="1:6" ht="16.5" customHeight="1" x14ac:dyDescent="0.15">
      <c r="A12" s="51" t="s">
        <v>8</v>
      </c>
      <c r="B12" s="51"/>
      <c r="C12" s="7">
        <v>78300027</v>
      </c>
      <c r="D12" s="30">
        <v>104364276906</v>
      </c>
      <c r="E12" s="31">
        <v>99826704282</v>
      </c>
      <c r="F12" s="31">
        <v>4537572624</v>
      </c>
    </row>
    <row r="13" spans="1:6" ht="16.5" customHeight="1" x14ac:dyDescent="0.15">
      <c r="A13" s="51" t="s">
        <v>49</v>
      </c>
      <c r="B13" s="51"/>
      <c r="C13" s="7"/>
      <c r="D13" s="30"/>
      <c r="E13" s="31"/>
      <c r="F13" s="31"/>
    </row>
    <row r="14" spans="1:6" ht="16.5" customHeight="1" x14ac:dyDescent="0.15">
      <c r="A14" s="46"/>
      <c r="B14" s="46" t="s">
        <v>50</v>
      </c>
      <c r="C14" s="7"/>
      <c r="D14" s="30">
        <v>1468717</v>
      </c>
      <c r="E14" s="31">
        <v>1437255</v>
      </c>
      <c r="F14" s="31">
        <v>31461</v>
      </c>
    </row>
    <row r="15" spans="1:6" ht="16.5" customHeight="1" x14ac:dyDescent="0.15">
      <c r="A15" s="46"/>
      <c r="B15" s="46" t="s">
        <v>51</v>
      </c>
      <c r="C15" s="7"/>
      <c r="D15" s="30">
        <v>1455874</v>
      </c>
      <c r="E15" s="31">
        <v>1420271</v>
      </c>
      <c r="F15" s="31">
        <v>35602</v>
      </c>
    </row>
    <row r="16" spans="1:6" ht="16.5" customHeight="1" x14ac:dyDescent="0.15">
      <c r="A16" s="46"/>
      <c r="B16" s="46" t="s">
        <v>52</v>
      </c>
      <c r="C16" s="7"/>
      <c r="D16" s="30">
        <v>2870873</v>
      </c>
      <c r="E16" s="31">
        <v>2649853</v>
      </c>
      <c r="F16" s="31">
        <v>221020</v>
      </c>
    </row>
    <row r="17" spans="1:6" ht="16.5" customHeight="1" x14ac:dyDescent="0.15">
      <c r="A17" s="46"/>
      <c r="B17" s="46" t="s">
        <v>53</v>
      </c>
      <c r="C17" s="7"/>
      <c r="D17" s="30">
        <v>4330038</v>
      </c>
      <c r="E17" s="31">
        <v>3471159</v>
      </c>
      <c r="F17" s="31">
        <v>858878</v>
      </c>
    </row>
    <row r="18" spans="1:6" ht="16.5" customHeight="1" x14ac:dyDescent="0.15">
      <c r="A18" s="51" t="s">
        <v>8</v>
      </c>
      <c r="B18" s="51"/>
      <c r="C18" s="7">
        <v>16582271</v>
      </c>
      <c r="D18" s="30">
        <v>10125502</v>
      </c>
      <c r="E18" s="31">
        <v>8978540</v>
      </c>
      <c r="F18" s="31">
        <v>1146962</v>
      </c>
    </row>
    <row r="19" spans="1:6" ht="16.5" customHeight="1" x14ac:dyDescent="0.15">
      <c r="A19" s="51" t="s">
        <v>10</v>
      </c>
      <c r="B19" s="51"/>
      <c r="C19" s="7">
        <v>250524587</v>
      </c>
      <c r="D19" s="30">
        <v>317738782516</v>
      </c>
      <c r="E19" s="31">
        <v>304525718776</v>
      </c>
      <c r="F19" s="31">
        <v>13213063740</v>
      </c>
    </row>
    <row r="20" spans="1:6" ht="16.5" customHeight="1" x14ac:dyDescent="0.15">
      <c r="A20" s="51" t="s">
        <v>1</v>
      </c>
      <c r="B20" s="60"/>
      <c r="C20" s="7">
        <v>15406082</v>
      </c>
      <c r="D20" s="30">
        <v>20930168405</v>
      </c>
      <c r="E20" s="31">
        <v>19637417827</v>
      </c>
      <c r="F20" s="31">
        <v>1292750578</v>
      </c>
    </row>
    <row r="21" spans="1:6" ht="16.5" customHeight="1" x14ac:dyDescent="0.15">
      <c r="A21" s="51" t="s">
        <v>4</v>
      </c>
      <c r="B21" s="60"/>
      <c r="C21" s="7">
        <v>473489</v>
      </c>
      <c r="D21" s="30">
        <v>454707339</v>
      </c>
      <c r="E21" s="31">
        <v>454707339</v>
      </c>
      <c r="F21" s="32" t="s">
        <v>42</v>
      </c>
    </row>
    <row r="22" spans="1:6" ht="16.5" customHeight="1" x14ac:dyDescent="0.15">
      <c r="A22" s="51" t="s">
        <v>15</v>
      </c>
      <c r="B22" s="60"/>
      <c r="C22" s="7">
        <v>702700</v>
      </c>
      <c r="D22" s="30">
        <v>2446766814</v>
      </c>
      <c r="E22" s="31">
        <v>2446766812</v>
      </c>
      <c r="F22" s="31">
        <v>1</v>
      </c>
    </row>
    <row r="23" spans="1:6" ht="16.5" customHeight="1" x14ac:dyDescent="0.15">
      <c r="A23" s="51" t="s">
        <v>11</v>
      </c>
      <c r="B23" s="51"/>
      <c r="C23" s="7"/>
      <c r="D23" s="30"/>
      <c r="E23" s="31"/>
      <c r="F23" s="31"/>
    </row>
    <row r="24" spans="1:6" ht="16.5" customHeight="1" x14ac:dyDescent="0.15">
      <c r="A24" s="46"/>
      <c r="B24" s="46" t="s">
        <v>16</v>
      </c>
      <c r="C24" s="7">
        <v>1030941</v>
      </c>
      <c r="D24" s="30">
        <v>4524633</v>
      </c>
      <c r="E24" s="31">
        <v>3087677</v>
      </c>
      <c r="F24" s="31">
        <v>1436956</v>
      </c>
    </row>
    <row r="25" spans="1:6" ht="16.5" customHeight="1" x14ac:dyDescent="0.15">
      <c r="A25" s="46"/>
      <c r="B25" s="46" t="s">
        <v>17</v>
      </c>
      <c r="C25" s="7">
        <v>2861910</v>
      </c>
      <c r="D25" s="30">
        <v>44577219</v>
      </c>
      <c r="E25" s="31">
        <v>44542455</v>
      </c>
      <c r="F25" s="31">
        <v>34764</v>
      </c>
    </row>
    <row r="26" spans="1:6" ht="16.5" customHeight="1" x14ac:dyDescent="0.15">
      <c r="A26" s="46"/>
      <c r="B26" s="46" t="s">
        <v>18</v>
      </c>
      <c r="C26" s="7">
        <v>750769</v>
      </c>
      <c r="D26" s="30">
        <v>443209086</v>
      </c>
      <c r="E26" s="31">
        <v>311098617</v>
      </c>
      <c r="F26" s="31">
        <v>132110469</v>
      </c>
    </row>
    <row r="27" spans="1:6" ht="16.5" customHeight="1" x14ac:dyDescent="0.15">
      <c r="A27" s="46"/>
      <c r="B27" s="46" t="s">
        <v>83</v>
      </c>
      <c r="C27" s="7"/>
      <c r="D27" s="30">
        <v>22353000</v>
      </c>
      <c r="E27" s="31">
        <v>21962359</v>
      </c>
      <c r="F27" s="31">
        <v>390641</v>
      </c>
    </row>
    <row r="28" spans="1:6" ht="16.5" customHeight="1" x14ac:dyDescent="0.15">
      <c r="A28" s="46"/>
      <c r="B28" s="46" t="s">
        <v>57</v>
      </c>
      <c r="C28" s="7"/>
      <c r="D28" s="30">
        <v>18585595</v>
      </c>
      <c r="E28" s="31">
        <v>13049218</v>
      </c>
      <c r="F28" s="31">
        <v>5536377</v>
      </c>
    </row>
    <row r="29" spans="1:6" ht="16.5" customHeight="1" x14ac:dyDescent="0.15">
      <c r="A29" s="46"/>
      <c r="B29" s="46" t="s">
        <v>40</v>
      </c>
      <c r="C29" s="7">
        <v>102496</v>
      </c>
      <c r="D29" s="30">
        <v>49840125</v>
      </c>
      <c r="E29" s="31">
        <v>32756979</v>
      </c>
      <c r="F29" s="31">
        <v>17083145</v>
      </c>
    </row>
    <row r="30" spans="1:6" ht="16.5" customHeight="1" x14ac:dyDescent="0.15">
      <c r="A30" s="46"/>
      <c r="B30" s="46" t="s">
        <v>58</v>
      </c>
      <c r="C30" s="7"/>
      <c r="D30" s="30">
        <v>127968910</v>
      </c>
      <c r="E30" s="31">
        <v>87135655</v>
      </c>
      <c r="F30" s="31">
        <v>40833254</v>
      </c>
    </row>
    <row r="31" spans="1:6" ht="16.5" customHeight="1" x14ac:dyDescent="0.15">
      <c r="A31" s="46"/>
      <c r="B31" s="57" t="s">
        <v>31</v>
      </c>
      <c r="C31" s="58"/>
      <c r="D31" s="30">
        <v>711058571</v>
      </c>
      <c r="E31" s="31">
        <v>513632963</v>
      </c>
      <c r="F31" s="31">
        <v>197425608</v>
      </c>
    </row>
    <row r="32" spans="1:6" ht="16.5" customHeight="1" x14ac:dyDescent="0.15">
      <c r="A32" s="46"/>
      <c r="B32" s="46" t="s">
        <v>21</v>
      </c>
      <c r="C32" s="7">
        <v>3473</v>
      </c>
      <c r="D32" s="30">
        <v>131130942</v>
      </c>
      <c r="E32" s="31">
        <v>79612991</v>
      </c>
      <c r="F32" s="31">
        <v>51517951</v>
      </c>
    </row>
    <row r="33" spans="1:6" ht="16.5" customHeight="1" x14ac:dyDescent="0.15">
      <c r="A33" s="51" t="s">
        <v>8</v>
      </c>
      <c r="B33" s="51"/>
      <c r="C33" s="7">
        <v>5899709</v>
      </c>
      <c r="D33" s="30">
        <v>842189514</v>
      </c>
      <c r="E33" s="31">
        <v>593245954</v>
      </c>
      <c r="F33" s="31">
        <v>248943559</v>
      </c>
    </row>
    <row r="34" spans="1:6" ht="16.5" customHeight="1" x14ac:dyDescent="0.15">
      <c r="A34" s="51" t="s">
        <v>59</v>
      </c>
      <c r="B34" s="51"/>
      <c r="C34" s="7"/>
      <c r="D34" s="30">
        <v>22859879</v>
      </c>
      <c r="E34" s="31">
        <v>7017198</v>
      </c>
      <c r="F34" s="31">
        <v>15842680</v>
      </c>
    </row>
    <row r="35" spans="1:6" ht="16.5" customHeight="1" x14ac:dyDescent="0.15">
      <c r="A35" s="51" t="s">
        <v>2</v>
      </c>
      <c r="B35" s="51"/>
      <c r="C35" s="7">
        <v>971752</v>
      </c>
      <c r="D35" s="30">
        <v>1652188223</v>
      </c>
      <c r="E35" s="31">
        <v>1183550553</v>
      </c>
      <c r="F35" s="31">
        <v>468637670</v>
      </c>
    </row>
    <row r="36" spans="1:6" ht="16.5" customHeight="1" x14ac:dyDescent="0.15">
      <c r="A36" s="51" t="s">
        <v>6</v>
      </c>
      <c r="B36" s="51"/>
      <c r="C36" s="7">
        <v>2762542</v>
      </c>
      <c r="D36" s="30">
        <v>998899576</v>
      </c>
      <c r="E36" s="31">
        <v>795639302</v>
      </c>
      <c r="F36" s="31">
        <v>203260273</v>
      </c>
    </row>
    <row r="37" spans="1:6" ht="16.5" customHeight="1" x14ac:dyDescent="0.15">
      <c r="A37" s="51" t="s">
        <v>12</v>
      </c>
      <c r="B37" s="51"/>
      <c r="C37" s="7">
        <v>12514909</v>
      </c>
      <c r="D37" s="30">
        <v>16989856488</v>
      </c>
      <c r="E37" s="31">
        <v>11601680703</v>
      </c>
      <c r="F37" s="31">
        <v>5388175785</v>
      </c>
    </row>
    <row r="38" spans="1:6" ht="16.5" customHeight="1" x14ac:dyDescent="0.15">
      <c r="A38" s="51" t="s">
        <v>78</v>
      </c>
      <c r="B38" s="51"/>
      <c r="C38" s="7"/>
      <c r="D38" s="30">
        <v>70000000</v>
      </c>
      <c r="E38" s="31" t="s">
        <v>23</v>
      </c>
      <c r="F38" s="31">
        <v>70000000</v>
      </c>
    </row>
    <row r="39" spans="1:6" ht="16.5" customHeight="1" x14ac:dyDescent="0.15">
      <c r="A39" s="51" t="s">
        <v>63</v>
      </c>
      <c r="B39" s="51"/>
      <c r="C39" s="21"/>
      <c r="D39" s="30">
        <v>50000000</v>
      </c>
      <c r="E39" s="31" t="s">
        <v>23</v>
      </c>
      <c r="F39" s="31">
        <v>50000000</v>
      </c>
    </row>
    <row r="40" spans="1:6" ht="16.5" customHeight="1" x14ac:dyDescent="0.15">
      <c r="A40" s="51" t="s">
        <v>13</v>
      </c>
      <c r="B40" s="51"/>
      <c r="C40" s="7">
        <v>987297</v>
      </c>
      <c r="D40" s="30">
        <v>682942500</v>
      </c>
      <c r="E40" s="31" t="s">
        <v>23</v>
      </c>
      <c r="F40" s="31">
        <v>682942500</v>
      </c>
    </row>
    <row r="41" spans="1:6" ht="16.5" customHeight="1" x14ac:dyDescent="0.15">
      <c r="A41" s="52" t="s">
        <v>22</v>
      </c>
      <c r="B41" s="52"/>
      <c r="C41" s="10">
        <v>368543093</v>
      </c>
      <c r="D41" s="33">
        <v>467253763665</v>
      </c>
      <c r="E41" s="34">
        <v>441081427289</v>
      </c>
      <c r="F41" s="34">
        <v>26172336376</v>
      </c>
    </row>
    <row r="42" spans="1:6" ht="6" customHeight="1" x14ac:dyDescent="0.15"/>
    <row r="43" spans="1:6" ht="21" customHeight="1" x14ac:dyDescent="0.15">
      <c r="B43" s="49" t="s">
        <v>36</v>
      </c>
      <c r="C43" s="50"/>
      <c r="D43" s="50"/>
      <c r="E43" s="50"/>
      <c r="F43" s="50"/>
    </row>
    <row r="44" spans="1:6" x14ac:dyDescent="0.15">
      <c r="D44" s="43"/>
    </row>
  </sheetData>
  <mergeCells count="23">
    <mergeCell ref="B1:F1"/>
    <mergeCell ref="A3:F3"/>
    <mergeCell ref="A4:C4"/>
    <mergeCell ref="A5:B5"/>
    <mergeCell ref="A12:B12"/>
    <mergeCell ref="A13:B13"/>
    <mergeCell ref="A37:B37"/>
    <mergeCell ref="A18:B18"/>
    <mergeCell ref="A19:B19"/>
    <mergeCell ref="A20:B20"/>
    <mergeCell ref="A21:B21"/>
    <mergeCell ref="A22:B22"/>
    <mergeCell ref="A23:B23"/>
    <mergeCell ref="B31:C31"/>
    <mergeCell ref="A33:B33"/>
    <mergeCell ref="A34:B34"/>
    <mergeCell ref="A35:B35"/>
    <mergeCell ref="A36:B36"/>
    <mergeCell ref="A38:B38"/>
    <mergeCell ref="A39:B39"/>
    <mergeCell ref="A40:B40"/>
    <mergeCell ref="A41:B41"/>
    <mergeCell ref="B43:F43"/>
  </mergeCells>
  <phoneticPr fontId="1"/>
  <pageMargins left="0.78740157480314965" right="0.78740157480314965" top="0.86614173228346458" bottom="0.86614173228346458" header="0.62992125984251968" footer="0.39370078740157483"/>
  <pageSetup paperSize="9" scale="105" firstPageNumber="328" fitToHeight="0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3"/>
  <sheetViews>
    <sheetView view="pageBreakPreview" zoomScale="120" zoomScaleNormal="100" zoomScaleSheetLayoutView="12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3" sqref="A3:F3"/>
    </sheetView>
  </sheetViews>
  <sheetFormatPr defaultColWidth="9.42578125" defaultRowHeight="9.6" x14ac:dyDescent="0.15"/>
  <cols>
    <col min="1" max="1" width="1.85546875" style="1" customWidth="1"/>
    <col min="2" max="2" width="38.42578125" style="1" customWidth="1"/>
    <col min="3" max="3" width="1.140625" style="1" customWidth="1"/>
    <col min="4" max="6" width="20.140625" style="1" customWidth="1"/>
    <col min="7" max="16384" width="9.42578125" style="1"/>
  </cols>
  <sheetData>
    <row r="1" spans="1:6" ht="19.5" customHeight="1" x14ac:dyDescent="0.15">
      <c r="B1" s="55"/>
      <c r="C1" s="55"/>
      <c r="D1" s="55"/>
      <c r="E1" s="55"/>
      <c r="F1" s="55"/>
    </row>
    <row r="2" spans="1:6" x14ac:dyDescent="0.15">
      <c r="B2" s="2"/>
      <c r="C2" s="3"/>
      <c r="D2" s="3"/>
      <c r="E2" s="3"/>
      <c r="F2" s="4" t="s">
        <v>0</v>
      </c>
    </row>
    <row r="3" spans="1:6" ht="21" customHeight="1" x14ac:dyDescent="0.15">
      <c r="A3" s="53" t="s">
        <v>84</v>
      </c>
      <c r="B3" s="53"/>
      <c r="C3" s="53"/>
      <c r="D3" s="53"/>
      <c r="E3" s="53"/>
      <c r="F3" s="53"/>
    </row>
    <row r="4" spans="1:6" ht="21" customHeight="1" x14ac:dyDescent="0.15">
      <c r="A4" s="54" t="s">
        <v>3</v>
      </c>
      <c r="B4" s="54"/>
      <c r="C4" s="54"/>
      <c r="D4" s="5" t="s">
        <v>24</v>
      </c>
      <c r="E4" s="5" t="s">
        <v>25</v>
      </c>
      <c r="F4" s="6" t="s">
        <v>26</v>
      </c>
    </row>
    <row r="5" spans="1:6" ht="16.5" customHeight="1" x14ac:dyDescent="0.15">
      <c r="A5" s="51" t="s">
        <v>9</v>
      </c>
      <c r="B5" s="51"/>
      <c r="C5" s="7"/>
      <c r="D5" s="30"/>
      <c r="E5" s="31"/>
      <c r="F5" s="31"/>
    </row>
    <row r="6" spans="1:6" ht="16.5" customHeight="1" x14ac:dyDescent="0.15">
      <c r="A6" s="47"/>
      <c r="B6" s="47" t="s">
        <v>68</v>
      </c>
      <c r="C6" s="7"/>
      <c r="D6" s="30">
        <v>80243406080</v>
      </c>
      <c r="E6" s="31">
        <v>76518579255</v>
      </c>
      <c r="F6" s="31">
        <v>3724826824</v>
      </c>
    </row>
    <row r="7" spans="1:6" ht="16.5" customHeight="1" x14ac:dyDescent="0.15">
      <c r="A7" s="47"/>
      <c r="B7" s="47" t="s">
        <v>69</v>
      </c>
      <c r="C7" s="7"/>
      <c r="D7" s="30">
        <v>10910268563</v>
      </c>
      <c r="E7" s="31">
        <v>10910268563</v>
      </c>
      <c r="F7" s="31" t="s">
        <v>85</v>
      </c>
    </row>
    <row r="8" spans="1:6" ht="16.5" customHeight="1" x14ac:dyDescent="0.15">
      <c r="A8" s="47"/>
      <c r="B8" s="47" t="s">
        <v>70</v>
      </c>
      <c r="C8" s="7"/>
      <c r="D8" s="30">
        <v>3899541218</v>
      </c>
      <c r="E8" s="31">
        <v>3706335202</v>
      </c>
      <c r="F8" s="31">
        <v>193206015</v>
      </c>
    </row>
    <row r="9" spans="1:6" ht="16.5" customHeight="1" x14ac:dyDescent="0.15">
      <c r="A9" s="47"/>
      <c r="B9" s="47" t="s">
        <v>71</v>
      </c>
      <c r="C9" s="7"/>
      <c r="D9" s="30">
        <v>1212661093</v>
      </c>
      <c r="E9" s="31">
        <v>1089741418</v>
      </c>
      <c r="F9" s="31">
        <v>122919675</v>
      </c>
    </row>
    <row r="10" spans="1:6" ht="16.5" customHeight="1" x14ac:dyDescent="0.15">
      <c r="A10" s="47"/>
      <c r="B10" s="47" t="s">
        <v>79</v>
      </c>
      <c r="C10" s="7"/>
      <c r="D10" s="30">
        <v>3735608</v>
      </c>
      <c r="E10" s="31">
        <v>3384395</v>
      </c>
      <c r="F10" s="31">
        <v>351213</v>
      </c>
    </row>
    <row r="11" spans="1:6" ht="16.5" customHeight="1" x14ac:dyDescent="0.15">
      <c r="A11" s="47"/>
      <c r="B11" s="47" t="s">
        <v>35</v>
      </c>
      <c r="C11" s="7">
        <v>134144</v>
      </c>
      <c r="D11" s="30">
        <v>7635807419</v>
      </c>
      <c r="E11" s="31">
        <v>6734874703</v>
      </c>
      <c r="F11" s="31">
        <v>900932716</v>
      </c>
    </row>
    <row r="12" spans="1:6" ht="16.5" customHeight="1" x14ac:dyDescent="0.15">
      <c r="A12" s="51" t="s">
        <v>8</v>
      </c>
      <c r="B12" s="51"/>
      <c r="C12" s="7">
        <v>78300027</v>
      </c>
      <c r="D12" s="30">
        <v>103905419982</v>
      </c>
      <c r="E12" s="31">
        <v>98963183538</v>
      </c>
      <c r="F12" s="31">
        <v>4942236443</v>
      </c>
    </row>
    <row r="13" spans="1:6" ht="16.5" customHeight="1" x14ac:dyDescent="0.15">
      <c r="A13" s="51" t="s">
        <v>49</v>
      </c>
      <c r="B13" s="51"/>
      <c r="C13" s="7"/>
      <c r="D13" s="30"/>
      <c r="E13" s="31"/>
      <c r="F13" s="31"/>
    </row>
    <row r="14" spans="1:6" ht="16.5" customHeight="1" x14ac:dyDescent="0.15">
      <c r="A14" s="47"/>
      <c r="B14" s="47" t="s">
        <v>50</v>
      </c>
      <c r="C14" s="7"/>
      <c r="D14" s="30">
        <v>1320000</v>
      </c>
      <c r="E14" s="31">
        <v>1275297</v>
      </c>
      <c r="F14" s="31">
        <v>44702</v>
      </c>
    </row>
    <row r="15" spans="1:6" ht="16.5" customHeight="1" x14ac:dyDescent="0.15">
      <c r="A15" s="47"/>
      <c r="B15" s="47" t="s">
        <v>51</v>
      </c>
      <c r="C15" s="7"/>
      <c r="D15" s="30">
        <v>1940659</v>
      </c>
      <c r="E15" s="31">
        <v>1812263</v>
      </c>
      <c r="F15" s="31">
        <v>128395</v>
      </c>
    </row>
    <row r="16" spans="1:6" ht="16.5" customHeight="1" x14ac:dyDescent="0.15">
      <c r="A16" s="47"/>
      <c r="B16" s="47" t="s">
        <v>52</v>
      </c>
      <c r="C16" s="7"/>
      <c r="D16" s="30">
        <v>30598</v>
      </c>
      <c r="E16" s="31">
        <v>26265</v>
      </c>
      <c r="F16" s="31">
        <v>4333</v>
      </c>
    </row>
    <row r="17" spans="1:6" ht="16.5" customHeight="1" x14ac:dyDescent="0.15">
      <c r="A17" s="47"/>
      <c r="B17" s="47" t="s">
        <v>53</v>
      </c>
      <c r="C17" s="7"/>
      <c r="D17" s="30">
        <v>3544411</v>
      </c>
      <c r="E17" s="31">
        <v>3098754</v>
      </c>
      <c r="F17" s="31">
        <v>445656</v>
      </c>
    </row>
    <row r="18" spans="1:6" ht="16.5" customHeight="1" x14ac:dyDescent="0.15">
      <c r="A18" s="51" t="s">
        <v>8</v>
      </c>
      <c r="B18" s="51"/>
      <c r="C18" s="7">
        <v>16582271</v>
      </c>
      <c r="D18" s="30">
        <v>6835668</v>
      </c>
      <c r="E18" s="31">
        <v>6212581</v>
      </c>
      <c r="F18" s="31">
        <v>623086</v>
      </c>
    </row>
    <row r="19" spans="1:6" ht="16.5" customHeight="1" x14ac:dyDescent="0.15">
      <c r="A19" s="51" t="s">
        <v>10</v>
      </c>
      <c r="B19" s="51"/>
      <c r="C19" s="7">
        <v>250524587</v>
      </c>
      <c r="D19" s="30">
        <v>304421794943</v>
      </c>
      <c r="E19" s="31">
        <v>293316038280</v>
      </c>
      <c r="F19" s="31">
        <v>11105756662</v>
      </c>
    </row>
    <row r="20" spans="1:6" ht="16.5" customHeight="1" x14ac:dyDescent="0.15">
      <c r="A20" s="51" t="s">
        <v>1</v>
      </c>
      <c r="B20" s="60"/>
      <c r="C20" s="7">
        <v>15406082</v>
      </c>
      <c r="D20" s="30">
        <v>20196464107</v>
      </c>
      <c r="E20" s="31">
        <v>18722911678</v>
      </c>
      <c r="F20" s="31">
        <v>1473552429</v>
      </c>
    </row>
    <row r="21" spans="1:6" ht="16.5" customHeight="1" x14ac:dyDescent="0.15">
      <c r="A21" s="51" t="s">
        <v>4</v>
      </c>
      <c r="B21" s="60"/>
      <c r="C21" s="7">
        <v>473489</v>
      </c>
      <c r="D21" s="30">
        <v>222706721</v>
      </c>
      <c r="E21" s="31">
        <v>222706721</v>
      </c>
      <c r="F21" s="32" t="s">
        <v>85</v>
      </c>
    </row>
    <row r="22" spans="1:6" ht="16.5" customHeight="1" x14ac:dyDescent="0.15">
      <c r="A22" s="51" t="s">
        <v>15</v>
      </c>
      <c r="B22" s="60"/>
      <c r="C22" s="7">
        <v>702700</v>
      </c>
      <c r="D22" s="30">
        <v>2765100329</v>
      </c>
      <c r="E22" s="31">
        <v>2762111111</v>
      </c>
      <c r="F22" s="31">
        <v>2989217</v>
      </c>
    </row>
    <row r="23" spans="1:6" ht="16.5" customHeight="1" x14ac:dyDescent="0.15">
      <c r="A23" s="51" t="s">
        <v>11</v>
      </c>
      <c r="B23" s="51"/>
      <c r="C23" s="7"/>
      <c r="D23" s="30"/>
      <c r="E23" s="31"/>
      <c r="F23" s="31"/>
    </row>
    <row r="24" spans="1:6" ht="16.5" customHeight="1" x14ac:dyDescent="0.15">
      <c r="A24" s="47"/>
      <c r="B24" s="47" t="s">
        <v>16</v>
      </c>
      <c r="C24" s="7">
        <v>1030941</v>
      </c>
      <c r="D24" s="30">
        <v>1963251</v>
      </c>
      <c r="E24" s="31">
        <v>1612256</v>
      </c>
      <c r="F24" s="31">
        <v>350994</v>
      </c>
    </row>
    <row r="25" spans="1:6" ht="16.5" customHeight="1" x14ac:dyDescent="0.15">
      <c r="A25" s="47"/>
      <c r="B25" s="47" t="s">
        <v>18</v>
      </c>
      <c r="C25" s="7">
        <v>750769</v>
      </c>
      <c r="D25" s="30">
        <v>436443468</v>
      </c>
      <c r="E25" s="31">
        <v>338160351</v>
      </c>
      <c r="F25" s="31">
        <v>98283117</v>
      </c>
    </row>
    <row r="26" spans="1:6" ht="16.5" customHeight="1" x14ac:dyDescent="0.15">
      <c r="A26" s="47"/>
      <c r="B26" s="47" t="s">
        <v>83</v>
      </c>
      <c r="C26" s="7"/>
      <c r="D26" s="30">
        <v>22133000</v>
      </c>
      <c r="E26" s="31">
        <v>21872912</v>
      </c>
      <c r="F26" s="31">
        <v>260088</v>
      </c>
    </row>
    <row r="27" spans="1:6" ht="16.5" customHeight="1" x14ac:dyDescent="0.15">
      <c r="A27" s="47"/>
      <c r="B27" s="47" t="s">
        <v>57</v>
      </c>
      <c r="C27" s="7"/>
      <c r="D27" s="30">
        <v>5947958</v>
      </c>
      <c r="E27" s="31">
        <v>5255796</v>
      </c>
      <c r="F27" s="31">
        <v>692162</v>
      </c>
    </row>
    <row r="28" spans="1:6" ht="16.5" customHeight="1" x14ac:dyDescent="0.15">
      <c r="A28" s="47"/>
      <c r="B28" s="47" t="s">
        <v>40</v>
      </c>
      <c r="C28" s="7">
        <v>102496</v>
      </c>
      <c r="D28" s="30">
        <v>30329096</v>
      </c>
      <c r="E28" s="31">
        <v>22439280</v>
      </c>
      <c r="F28" s="31">
        <v>7889816</v>
      </c>
    </row>
    <row r="29" spans="1:6" ht="16.5" customHeight="1" x14ac:dyDescent="0.15">
      <c r="A29" s="47"/>
      <c r="B29" s="47" t="s">
        <v>58</v>
      </c>
      <c r="C29" s="7"/>
      <c r="D29" s="30">
        <v>49744487</v>
      </c>
      <c r="E29" s="31">
        <v>44571510</v>
      </c>
      <c r="F29" s="31">
        <v>5172977</v>
      </c>
    </row>
    <row r="30" spans="1:6" ht="16.5" customHeight="1" x14ac:dyDescent="0.15">
      <c r="A30" s="47"/>
      <c r="B30" s="57" t="s">
        <v>31</v>
      </c>
      <c r="C30" s="58"/>
      <c r="D30" s="30">
        <v>546561262</v>
      </c>
      <c r="E30" s="31">
        <v>433912107</v>
      </c>
      <c r="F30" s="31">
        <v>112649155</v>
      </c>
    </row>
    <row r="31" spans="1:6" ht="16.5" customHeight="1" x14ac:dyDescent="0.15">
      <c r="A31" s="47"/>
      <c r="B31" s="47" t="s">
        <v>21</v>
      </c>
      <c r="C31" s="7">
        <v>3473</v>
      </c>
      <c r="D31" s="30">
        <v>36603495</v>
      </c>
      <c r="E31" s="31">
        <v>30837303</v>
      </c>
      <c r="F31" s="31">
        <v>5766192</v>
      </c>
    </row>
    <row r="32" spans="1:6" ht="16.5" customHeight="1" x14ac:dyDescent="0.15">
      <c r="A32" s="51" t="s">
        <v>8</v>
      </c>
      <c r="B32" s="51"/>
      <c r="C32" s="7">
        <v>5899709</v>
      </c>
      <c r="D32" s="30">
        <v>583164757</v>
      </c>
      <c r="E32" s="31">
        <v>464749410</v>
      </c>
      <c r="F32" s="31">
        <v>118415347</v>
      </c>
    </row>
    <row r="33" spans="1:6" ht="16.5" customHeight="1" x14ac:dyDescent="0.15">
      <c r="A33" s="51" t="s">
        <v>59</v>
      </c>
      <c r="B33" s="51"/>
      <c r="C33" s="7"/>
      <c r="D33" s="30">
        <v>10472421</v>
      </c>
      <c r="E33" s="31">
        <v>4005455</v>
      </c>
      <c r="F33" s="31">
        <v>6466965</v>
      </c>
    </row>
    <row r="34" spans="1:6" ht="16.5" customHeight="1" x14ac:dyDescent="0.15">
      <c r="A34" s="51" t="s">
        <v>2</v>
      </c>
      <c r="B34" s="51"/>
      <c r="C34" s="7">
        <v>971752</v>
      </c>
      <c r="D34" s="30">
        <v>1673220173</v>
      </c>
      <c r="E34" s="31">
        <v>1118772964</v>
      </c>
      <c r="F34" s="31">
        <v>554447209</v>
      </c>
    </row>
    <row r="35" spans="1:6" ht="16.5" customHeight="1" x14ac:dyDescent="0.15">
      <c r="A35" s="51" t="s">
        <v>6</v>
      </c>
      <c r="B35" s="51"/>
      <c r="C35" s="7">
        <v>2762542</v>
      </c>
      <c r="D35" s="30">
        <v>1116976828</v>
      </c>
      <c r="E35" s="31">
        <v>975049784</v>
      </c>
      <c r="F35" s="31">
        <v>141927043</v>
      </c>
    </row>
    <row r="36" spans="1:6" ht="16.5" customHeight="1" x14ac:dyDescent="0.15">
      <c r="A36" s="51" t="s">
        <v>12</v>
      </c>
      <c r="B36" s="51"/>
      <c r="C36" s="7">
        <v>12514909</v>
      </c>
      <c r="D36" s="30">
        <v>18723065495</v>
      </c>
      <c r="E36" s="31">
        <v>15798191625</v>
      </c>
      <c r="F36" s="31">
        <v>2924873870</v>
      </c>
    </row>
    <row r="37" spans="1:6" ht="16.5" customHeight="1" x14ac:dyDescent="0.15">
      <c r="A37" s="51" t="s">
        <v>78</v>
      </c>
      <c r="B37" s="51"/>
      <c r="C37" s="7"/>
      <c r="D37" s="30">
        <v>70000000</v>
      </c>
      <c r="E37" s="31" t="s">
        <v>85</v>
      </c>
      <c r="F37" s="31">
        <v>70000000</v>
      </c>
    </row>
    <row r="38" spans="1:6" ht="16.5" customHeight="1" x14ac:dyDescent="0.15">
      <c r="A38" s="51" t="s">
        <v>63</v>
      </c>
      <c r="B38" s="51"/>
      <c r="C38" s="21"/>
      <c r="D38" s="30">
        <v>50000000</v>
      </c>
      <c r="E38" s="31" t="s">
        <v>85</v>
      </c>
      <c r="F38" s="31">
        <v>50000000</v>
      </c>
    </row>
    <row r="39" spans="1:6" ht="16.5" customHeight="1" x14ac:dyDescent="0.15">
      <c r="A39" s="51" t="s">
        <v>13</v>
      </c>
      <c r="B39" s="51"/>
      <c r="C39" s="7">
        <v>987297</v>
      </c>
      <c r="D39" s="30">
        <v>616028925</v>
      </c>
      <c r="E39" s="31" t="s">
        <v>85</v>
      </c>
      <c r="F39" s="31">
        <v>616028925</v>
      </c>
    </row>
    <row r="40" spans="1:6" ht="16.5" customHeight="1" x14ac:dyDescent="0.15">
      <c r="A40" s="52" t="s">
        <v>22</v>
      </c>
      <c r="B40" s="52"/>
      <c r="C40" s="10">
        <v>368543093</v>
      </c>
      <c r="D40" s="33">
        <v>454361250352</v>
      </c>
      <c r="E40" s="34">
        <v>432353933151</v>
      </c>
      <c r="F40" s="34">
        <v>22007317200</v>
      </c>
    </row>
    <row r="41" spans="1:6" ht="6" customHeight="1" x14ac:dyDescent="0.15"/>
    <row r="42" spans="1:6" ht="21" customHeight="1" x14ac:dyDescent="0.15">
      <c r="B42" s="49" t="s">
        <v>36</v>
      </c>
      <c r="C42" s="50"/>
      <c r="D42" s="50"/>
      <c r="E42" s="50"/>
      <c r="F42" s="50"/>
    </row>
    <row r="43" spans="1:6" x14ac:dyDescent="0.15">
      <c r="D43" s="43"/>
    </row>
  </sheetData>
  <mergeCells count="23">
    <mergeCell ref="A37:B37"/>
    <mergeCell ref="A38:B38"/>
    <mergeCell ref="A39:B39"/>
    <mergeCell ref="A40:B40"/>
    <mergeCell ref="B42:F42"/>
    <mergeCell ref="A36:B36"/>
    <mergeCell ref="A18:B18"/>
    <mergeCell ref="A19:B19"/>
    <mergeCell ref="A20:B20"/>
    <mergeCell ref="A21:B21"/>
    <mergeCell ref="A22:B22"/>
    <mergeCell ref="A23:B23"/>
    <mergeCell ref="B30:C30"/>
    <mergeCell ref="A32:B32"/>
    <mergeCell ref="A33:B33"/>
    <mergeCell ref="A34:B34"/>
    <mergeCell ref="A35:B35"/>
    <mergeCell ref="A13:B13"/>
    <mergeCell ref="B1:F1"/>
    <mergeCell ref="A3:F3"/>
    <mergeCell ref="A4:C4"/>
    <mergeCell ref="A5:B5"/>
    <mergeCell ref="A12:B12"/>
  </mergeCells>
  <phoneticPr fontId="1"/>
  <pageMargins left="0.78740157480314965" right="0.78740157480314965" top="0.86614173228346458" bottom="0.86614173228346458" header="0.62992125984251968" footer="0.39370078740157483"/>
  <pageSetup paperSize="9" scale="105" firstPageNumber="328" fitToHeight="0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41495-F981-4CC1-A349-23AA220FA10D}">
  <dimension ref="A1:F43"/>
  <sheetViews>
    <sheetView tabSelected="1" view="pageBreakPreview" zoomScale="120" zoomScaleNormal="100" zoomScaleSheetLayoutView="12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42578125" defaultRowHeight="9.6" x14ac:dyDescent="0.15"/>
  <cols>
    <col min="1" max="1" width="1.85546875" style="1" customWidth="1"/>
    <col min="2" max="2" width="38.42578125" style="1" customWidth="1"/>
    <col min="3" max="3" width="1.140625" style="1" customWidth="1"/>
    <col min="4" max="6" width="20.140625" style="1" customWidth="1"/>
    <col min="7" max="16384" width="9.42578125" style="1"/>
  </cols>
  <sheetData>
    <row r="1" spans="1:6" ht="19.5" customHeight="1" x14ac:dyDescent="0.15">
      <c r="B1" s="55"/>
      <c r="C1" s="55"/>
      <c r="D1" s="55"/>
      <c r="E1" s="55"/>
      <c r="F1" s="55"/>
    </row>
    <row r="2" spans="1:6" x14ac:dyDescent="0.15">
      <c r="B2" s="2"/>
      <c r="C2" s="3"/>
      <c r="D2" s="3"/>
      <c r="E2" s="3"/>
      <c r="F2" s="4" t="s">
        <v>0</v>
      </c>
    </row>
    <row r="3" spans="1:6" ht="21" customHeight="1" x14ac:dyDescent="0.15">
      <c r="A3" s="53" t="s">
        <v>86</v>
      </c>
      <c r="B3" s="53"/>
      <c r="C3" s="53"/>
      <c r="D3" s="53"/>
      <c r="E3" s="53"/>
      <c r="F3" s="53"/>
    </row>
    <row r="4" spans="1:6" ht="21" customHeight="1" x14ac:dyDescent="0.15">
      <c r="A4" s="54" t="s">
        <v>3</v>
      </c>
      <c r="B4" s="54"/>
      <c r="C4" s="54"/>
      <c r="D4" s="5" t="s">
        <v>24</v>
      </c>
      <c r="E4" s="5" t="s">
        <v>25</v>
      </c>
      <c r="F4" s="6" t="s">
        <v>26</v>
      </c>
    </row>
    <row r="5" spans="1:6" ht="16.5" customHeight="1" x14ac:dyDescent="0.15">
      <c r="A5" s="51" t="s">
        <v>9</v>
      </c>
      <c r="B5" s="51"/>
      <c r="C5" s="7"/>
      <c r="D5" s="30"/>
      <c r="E5" s="31"/>
      <c r="F5" s="31"/>
    </row>
    <row r="6" spans="1:6" ht="16.5" customHeight="1" x14ac:dyDescent="0.15">
      <c r="A6" s="48"/>
      <c r="B6" s="48" t="s">
        <v>68</v>
      </c>
      <c r="C6" s="7"/>
      <c r="D6" s="30">
        <v>82609423418</v>
      </c>
      <c r="E6" s="31">
        <v>74920454652</v>
      </c>
      <c r="F6" s="31">
        <v>7688968765</v>
      </c>
    </row>
    <row r="7" spans="1:6" ht="16.5" customHeight="1" x14ac:dyDescent="0.15">
      <c r="A7" s="48"/>
      <c r="B7" s="48" t="s">
        <v>69</v>
      </c>
      <c r="C7" s="7"/>
      <c r="D7" s="30">
        <v>11023400835</v>
      </c>
      <c r="E7" s="31">
        <v>11023400835</v>
      </c>
      <c r="F7" s="61" t="s">
        <v>87</v>
      </c>
    </row>
    <row r="8" spans="1:6" ht="16.5" customHeight="1" x14ac:dyDescent="0.15">
      <c r="A8" s="48"/>
      <c r="B8" s="48" t="s">
        <v>70</v>
      </c>
      <c r="C8" s="7"/>
      <c r="D8" s="30">
        <v>3921451014</v>
      </c>
      <c r="E8" s="31">
        <v>3713643497</v>
      </c>
      <c r="F8" s="31">
        <v>207807516</v>
      </c>
    </row>
    <row r="9" spans="1:6" ht="16.5" customHeight="1" x14ac:dyDescent="0.15">
      <c r="A9" s="48"/>
      <c r="B9" s="48" t="s">
        <v>71</v>
      </c>
      <c r="C9" s="7"/>
      <c r="D9" s="30">
        <v>1177125729</v>
      </c>
      <c r="E9" s="31">
        <v>1074971369</v>
      </c>
      <c r="F9" s="31">
        <v>102154359</v>
      </c>
    </row>
    <row r="10" spans="1:6" ht="16.5" customHeight="1" x14ac:dyDescent="0.15">
      <c r="A10" s="48"/>
      <c r="B10" s="48" t="s">
        <v>79</v>
      </c>
      <c r="C10" s="7"/>
      <c r="D10" s="30">
        <v>3178767</v>
      </c>
      <c r="E10" s="31">
        <v>3178767</v>
      </c>
      <c r="F10" s="61" t="s">
        <v>87</v>
      </c>
    </row>
    <row r="11" spans="1:6" ht="16.5" customHeight="1" x14ac:dyDescent="0.15">
      <c r="A11" s="48"/>
      <c r="B11" s="48" t="s">
        <v>35</v>
      </c>
      <c r="C11" s="7">
        <v>134144</v>
      </c>
      <c r="D11" s="30">
        <v>7816015417</v>
      </c>
      <c r="E11" s="31">
        <v>6890723354</v>
      </c>
      <c r="F11" s="31">
        <v>925292063</v>
      </c>
    </row>
    <row r="12" spans="1:6" ht="16.5" customHeight="1" x14ac:dyDescent="0.15">
      <c r="A12" s="51" t="s">
        <v>8</v>
      </c>
      <c r="B12" s="51"/>
      <c r="C12" s="7">
        <v>78300027</v>
      </c>
      <c r="D12" s="30">
        <v>106550595180</v>
      </c>
      <c r="E12" s="31">
        <v>97626372476</v>
      </c>
      <c r="F12" s="31">
        <v>8924222703</v>
      </c>
    </row>
    <row r="13" spans="1:6" ht="16.5" customHeight="1" x14ac:dyDescent="0.15">
      <c r="A13" s="51" t="s">
        <v>49</v>
      </c>
      <c r="B13" s="51"/>
      <c r="C13" s="7"/>
      <c r="D13" s="30"/>
      <c r="E13" s="31"/>
      <c r="F13" s="31"/>
    </row>
    <row r="14" spans="1:6" ht="16.5" customHeight="1" x14ac:dyDescent="0.15">
      <c r="A14" s="48"/>
      <c r="B14" s="48" t="s">
        <v>50</v>
      </c>
      <c r="C14" s="7"/>
      <c r="D14" s="30">
        <v>1226000</v>
      </c>
      <c r="E14" s="31">
        <v>1179801</v>
      </c>
      <c r="F14" s="31">
        <v>46198</v>
      </c>
    </row>
    <row r="15" spans="1:6" ht="16.5" customHeight="1" x14ac:dyDescent="0.15">
      <c r="A15" s="48"/>
      <c r="B15" s="48" t="s">
        <v>51</v>
      </c>
      <c r="C15" s="7"/>
      <c r="D15" s="30">
        <v>14385322</v>
      </c>
      <c r="E15" s="31">
        <v>7116998</v>
      </c>
      <c r="F15" s="31">
        <v>7268324</v>
      </c>
    </row>
    <row r="16" spans="1:6" ht="16.5" customHeight="1" x14ac:dyDescent="0.15">
      <c r="A16" s="48"/>
      <c r="B16" s="48" t="s">
        <v>52</v>
      </c>
      <c r="C16" s="7"/>
      <c r="D16" s="30">
        <v>13190</v>
      </c>
      <c r="E16" s="31">
        <v>12653</v>
      </c>
      <c r="F16" s="31">
        <v>537</v>
      </c>
    </row>
    <row r="17" spans="1:6" ht="16.5" customHeight="1" x14ac:dyDescent="0.15">
      <c r="A17" s="48"/>
      <c r="B17" s="48" t="s">
        <v>53</v>
      </c>
      <c r="C17" s="7"/>
      <c r="D17" s="30">
        <v>3291460</v>
      </c>
      <c r="E17" s="31">
        <v>2841471</v>
      </c>
      <c r="F17" s="31">
        <v>449988</v>
      </c>
    </row>
    <row r="18" spans="1:6" ht="16.5" customHeight="1" x14ac:dyDescent="0.15">
      <c r="A18" s="51" t="s">
        <v>8</v>
      </c>
      <c r="B18" s="51"/>
      <c r="C18" s="7">
        <v>16582271</v>
      </c>
      <c r="D18" s="30">
        <v>18915972</v>
      </c>
      <c r="E18" s="31">
        <v>11150924</v>
      </c>
      <c r="F18" s="31">
        <v>7765047</v>
      </c>
    </row>
    <row r="19" spans="1:6" ht="16.5" customHeight="1" x14ac:dyDescent="0.15">
      <c r="A19" s="51" t="s">
        <v>10</v>
      </c>
      <c r="B19" s="51"/>
      <c r="C19" s="7">
        <v>250524587</v>
      </c>
      <c r="D19" s="30">
        <v>293726130730</v>
      </c>
      <c r="E19" s="31">
        <v>283084627024</v>
      </c>
      <c r="F19" s="31">
        <v>10641503705</v>
      </c>
    </row>
    <row r="20" spans="1:6" ht="16.5" customHeight="1" x14ac:dyDescent="0.15">
      <c r="A20" s="51" t="s">
        <v>1</v>
      </c>
      <c r="B20" s="60"/>
      <c r="C20" s="7">
        <v>15406082</v>
      </c>
      <c r="D20" s="30">
        <v>19596568495</v>
      </c>
      <c r="E20" s="31">
        <v>19069201512</v>
      </c>
      <c r="F20" s="31">
        <v>527366983</v>
      </c>
    </row>
    <row r="21" spans="1:6" ht="16.5" customHeight="1" x14ac:dyDescent="0.15">
      <c r="A21" s="51" t="s">
        <v>4</v>
      </c>
      <c r="B21" s="60"/>
      <c r="C21" s="7">
        <v>473489</v>
      </c>
      <c r="D21" s="30">
        <v>216900000</v>
      </c>
      <c r="E21" s="31">
        <v>216900000</v>
      </c>
      <c r="F21" s="61" t="s">
        <v>87</v>
      </c>
    </row>
    <row r="22" spans="1:6" ht="16.5" customHeight="1" x14ac:dyDescent="0.15">
      <c r="A22" s="51" t="s">
        <v>15</v>
      </c>
      <c r="B22" s="60"/>
      <c r="C22" s="7">
        <v>702700</v>
      </c>
      <c r="D22" s="30">
        <v>2775155815</v>
      </c>
      <c r="E22" s="31">
        <v>2775155509</v>
      </c>
      <c r="F22" s="31">
        <v>305</v>
      </c>
    </row>
    <row r="23" spans="1:6" ht="16.5" customHeight="1" x14ac:dyDescent="0.15">
      <c r="A23" s="51" t="s">
        <v>11</v>
      </c>
      <c r="B23" s="51"/>
      <c r="C23" s="7"/>
      <c r="D23" s="30"/>
      <c r="E23" s="31"/>
      <c r="F23" s="31"/>
    </row>
    <row r="24" spans="1:6" ht="16.5" customHeight="1" x14ac:dyDescent="0.15">
      <c r="A24" s="48"/>
      <c r="B24" s="48" t="s">
        <v>16</v>
      </c>
      <c r="C24" s="7">
        <v>1030941</v>
      </c>
      <c r="D24" s="30">
        <v>813410</v>
      </c>
      <c r="E24" s="31">
        <v>595111</v>
      </c>
      <c r="F24" s="31">
        <v>218298</v>
      </c>
    </row>
    <row r="25" spans="1:6" ht="16.5" customHeight="1" x14ac:dyDescent="0.15">
      <c r="A25" s="48"/>
      <c r="B25" s="48" t="s">
        <v>88</v>
      </c>
      <c r="C25" s="7"/>
      <c r="D25" s="30">
        <v>3071</v>
      </c>
      <c r="E25" s="31">
        <v>3070</v>
      </c>
      <c r="F25" s="61">
        <v>0</v>
      </c>
    </row>
    <row r="26" spans="1:6" ht="16.5" customHeight="1" x14ac:dyDescent="0.15">
      <c r="A26" s="48"/>
      <c r="B26" s="48" t="s">
        <v>18</v>
      </c>
      <c r="C26" s="7">
        <v>750769</v>
      </c>
      <c r="D26" s="30">
        <v>434218766</v>
      </c>
      <c r="E26" s="31">
        <v>343330796</v>
      </c>
      <c r="F26" s="31">
        <v>90887970</v>
      </c>
    </row>
    <row r="27" spans="1:6" ht="16.5" customHeight="1" x14ac:dyDescent="0.15">
      <c r="A27" s="48"/>
      <c r="B27" s="48" t="s">
        <v>83</v>
      </c>
      <c r="C27" s="7"/>
      <c r="D27" s="30">
        <v>21910000</v>
      </c>
      <c r="E27" s="31">
        <v>21887387</v>
      </c>
      <c r="F27" s="31">
        <v>22613</v>
      </c>
    </row>
    <row r="28" spans="1:6" ht="16.5" customHeight="1" x14ac:dyDescent="0.15">
      <c r="A28" s="48"/>
      <c r="B28" s="48" t="s">
        <v>57</v>
      </c>
      <c r="C28" s="7"/>
      <c r="D28" s="30">
        <v>867947</v>
      </c>
      <c r="E28" s="31">
        <v>765302</v>
      </c>
      <c r="F28" s="31">
        <v>102644</v>
      </c>
    </row>
    <row r="29" spans="1:6" ht="16.5" customHeight="1" x14ac:dyDescent="0.15">
      <c r="A29" s="48"/>
      <c r="B29" s="48" t="s">
        <v>40</v>
      </c>
      <c r="C29" s="7">
        <v>102496</v>
      </c>
      <c r="D29" s="30">
        <v>18923472</v>
      </c>
      <c r="E29" s="31">
        <v>14462856</v>
      </c>
      <c r="F29" s="31">
        <v>4460615</v>
      </c>
    </row>
    <row r="30" spans="1:6" ht="16.5" customHeight="1" x14ac:dyDescent="0.15">
      <c r="A30" s="48"/>
      <c r="B30" s="48" t="s">
        <v>58</v>
      </c>
      <c r="C30" s="7"/>
      <c r="D30" s="30">
        <v>15943363</v>
      </c>
      <c r="E30" s="31">
        <v>8779001</v>
      </c>
      <c r="F30" s="31">
        <v>7164362</v>
      </c>
    </row>
    <row r="31" spans="1:6" ht="16.5" customHeight="1" x14ac:dyDescent="0.15">
      <c r="A31" s="48"/>
      <c r="B31" s="57" t="s">
        <v>31</v>
      </c>
      <c r="C31" s="58"/>
      <c r="D31" s="30">
        <v>492680030</v>
      </c>
      <c r="E31" s="31">
        <v>389823525</v>
      </c>
      <c r="F31" s="31">
        <v>102856504</v>
      </c>
    </row>
    <row r="32" spans="1:6" ht="16.5" customHeight="1" x14ac:dyDescent="0.15">
      <c r="A32" s="48"/>
      <c r="B32" s="48" t="s">
        <v>21</v>
      </c>
      <c r="C32" s="7">
        <v>3473</v>
      </c>
      <c r="D32" s="30">
        <v>9807064</v>
      </c>
      <c r="E32" s="31">
        <v>7203080</v>
      </c>
      <c r="F32" s="31">
        <v>2603984</v>
      </c>
    </row>
    <row r="33" spans="1:6" ht="16.5" customHeight="1" x14ac:dyDescent="0.15">
      <c r="A33" s="51" t="s">
        <v>8</v>
      </c>
      <c r="B33" s="51"/>
      <c r="C33" s="7">
        <v>5899709</v>
      </c>
      <c r="D33" s="30">
        <v>502487095</v>
      </c>
      <c r="E33" s="31">
        <v>397026605</v>
      </c>
      <c r="F33" s="31">
        <v>105460489</v>
      </c>
    </row>
    <row r="34" spans="1:6" ht="16.5" customHeight="1" x14ac:dyDescent="0.15">
      <c r="A34" s="51" t="s">
        <v>59</v>
      </c>
      <c r="B34" s="51"/>
      <c r="C34" s="7"/>
      <c r="D34" s="30">
        <v>4741252</v>
      </c>
      <c r="E34" s="31">
        <v>1080307</v>
      </c>
      <c r="F34" s="31">
        <v>3660944</v>
      </c>
    </row>
    <row r="35" spans="1:6" ht="16.5" customHeight="1" x14ac:dyDescent="0.15">
      <c r="A35" s="51" t="s">
        <v>2</v>
      </c>
      <c r="B35" s="51"/>
      <c r="C35" s="7">
        <v>971752</v>
      </c>
      <c r="D35" s="30">
        <v>3341058784</v>
      </c>
      <c r="E35" s="31">
        <v>2247849024</v>
      </c>
      <c r="F35" s="31">
        <v>1093209760</v>
      </c>
    </row>
    <row r="36" spans="1:6" ht="16.5" customHeight="1" x14ac:dyDescent="0.15">
      <c r="A36" s="51" t="s">
        <v>6</v>
      </c>
      <c r="B36" s="51"/>
      <c r="C36" s="7">
        <v>2762542</v>
      </c>
      <c r="D36" s="30">
        <v>1200599972</v>
      </c>
      <c r="E36" s="31">
        <v>866201374</v>
      </c>
      <c r="F36" s="31">
        <v>334398598</v>
      </c>
    </row>
    <row r="37" spans="1:6" ht="16.5" customHeight="1" x14ac:dyDescent="0.15">
      <c r="A37" s="51" t="s">
        <v>12</v>
      </c>
      <c r="B37" s="51"/>
      <c r="C37" s="7">
        <v>12514909</v>
      </c>
      <c r="D37" s="30">
        <v>8991725156</v>
      </c>
      <c r="E37" s="31">
        <v>6238897394</v>
      </c>
      <c r="F37" s="31">
        <v>2752827762</v>
      </c>
    </row>
    <row r="38" spans="1:6" ht="16.5" customHeight="1" x14ac:dyDescent="0.15">
      <c r="A38" s="51" t="s">
        <v>63</v>
      </c>
      <c r="B38" s="51"/>
      <c r="C38" s="21"/>
      <c r="D38" s="30">
        <v>35000000</v>
      </c>
      <c r="E38" s="61" t="s">
        <v>87</v>
      </c>
      <c r="F38" s="31">
        <v>35000000</v>
      </c>
    </row>
    <row r="39" spans="1:6" ht="16.5" customHeight="1" x14ac:dyDescent="0.15">
      <c r="A39" s="51" t="s">
        <v>13</v>
      </c>
      <c r="B39" s="51"/>
      <c r="C39" s="7">
        <v>987297</v>
      </c>
      <c r="D39" s="30">
        <v>691690223</v>
      </c>
      <c r="E39" s="61" t="s">
        <v>87</v>
      </c>
      <c r="F39" s="31">
        <v>691690223</v>
      </c>
    </row>
    <row r="40" spans="1:6" ht="16.5" customHeight="1" x14ac:dyDescent="0.15">
      <c r="A40" s="52" t="s">
        <v>22</v>
      </c>
      <c r="B40" s="52"/>
      <c r="C40" s="10">
        <v>368543093</v>
      </c>
      <c r="D40" s="33">
        <v>437651568678</v>
      </c>
      <c r="E40" s="34">
        <v>412534462154</v>
      </c>
      <c r="F40" s="34">
        <v>25117106524</v>
      </c>
    </row>
    <row r="41" spans="1:6" ht="6" customHeight="1" x14ac:dyDescent="0.15"/>
    <row r="42" spans="1:6" ht="21" customHeight="1" x14ac:dyDescent="0.15">
      <c r="B42" s="49" t="s">
        <v>36</v>
      </c>
      <c r="C42" s="50"/>
      <c r="D42" s="50"/>
      <c r="E42" s="50"/>
      <c r="F42" s="50"/>
    </row>
    <row r="43" spans="1:6" x14ac:dyDescent="0.15">
      <c r="D43" s="43"/>
    </row>
  </sheetData>
  <mergeCells count="22">
    <mergeCell ref="A23:B23"/>
    <mergeCell ref="B1:F1"/>
    <mergeCell ref="A3:F3"/>
    <mergeCell ref="A4:C4"/>
    <mergeCell ref="A5:B5"/>
    <mergeCell ref="A12:B12"/>
    <mergeCell ref="A13:B13"/>
    <mergeCell ref="A18:B18"/>
    <mergeCell ref="A19:B19"/>
    <mergeCell ref="A20:B20"/>
    <mergeCell ref="A21:B21"/>
    <mergeCell ref="A22:B22"/>
    <mergeCell ref="A38:B38"/>
    <mergeCell ref="A39:B39"/>
    <mergeCell ref="A40:B40"/>
    <mergeCell ref="B42:F42"/>
    <mergeCell ref="B31:C31"/>
    <mergeCell ref="A33:B33"/>
    <mergeCell ref="A34:B34"/>
    <mergeCell ref="A35:B35"/>
    <mergeCell ref="A36:B36"/>
    <mergeCell ref="A37:B37"/>
  </mergeCells>
  <phoneticPr fontId="1"/>
  <pageMargins left="0.78740157480314965" right="0.78740157480314965" top="0.86614173228346458" bottom="0.86614173228346458" header="0.62992125984251968" footer="0.39370078740157483"/>
  <pageSetup paperSize="9" scale="105" firstPageNumber="328" fitToHeight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view="pageBreakPreview" zoomScaleNormal="100" zoomScaleSheetLayoutView="100" workbookViewId="0"/>
  </sheetViews>
  <sheetFormatPr defaultColWidth="9.42578125" defaultRowHeight="9.6" x14ac:dyDescent="0.15"/>
  <cols>
    <col min="1" max="1" width="1.85546875" style="1" customWidth="1"/>
    <col min="2" max="2" width="34.42578125" style="1" customWidth="1"/>
    <col min="3" max="3" width="1.140625" style="1" customWidth="1"/>
    <col min="4" max="6" width="20.140625" style="1" customWidth="1"/>
    <col min="7" max="16384" width="9.42578125" style="1"/>
  </cols>
  <sheetData>
    <row r="1" spans="1:15" ht="19.5" customHeight="1" x14ac:dyDescent="0.15">
      <c r="B1" s="55"/>
      <c r="C1" s="55"/>
      <c r="D1" s="55"/>
      <c r="E1" s="55"/>
      <c r="F1" s="55"/>
    </row>
    <row r="2" spans="1:15" s="12" customFormat="1" ht="12" customHeight="1" x14ac:dyDescent="0.15">
      <c r="A2" s="11"/>
      <c r="B2" s="11"/>
      <c r="C2" s="11"/>
      <c r="D2" s="11"/>
      <c r="E2" s="11"/>
      <c r="F2" s="4" t="s">
        <v>0</v>
      </c>
    </row>
    <row r="3" spans="1:15" ht="18" customHeight="1" x14ac:dyDescent="0.15">
      <c r="A3" s="53" t="s">
        <v>32</v>
      </c>
      <c r="B3" s="53"/>
      <c r="C3" s="53"/>
      <c r="D3" s="53"/>
      <c r="E3" s="53"/>
      <c r="F3" s="53"/>
    </row>
    <row r="4" spans="1:15" ht="18" customHeight="1" x14ac:dyDescent="0.15">
      <c r="A4" s="54" t="s">
        <v>3</v>
      </c>
      <c r="B4" s="54"/>
      <c r="C4" s="54"/>
      <c r="D4" s="5" t="s">
        <v>24</v>
      </c>
      <c r="E4" s="5" t="s">
        <v>25</v>
      </c>
      <c r="F4" s="6" t="s">
        <v>26</v>
      </c>
    </row>
    <row r="5" spans="1:15" ht="6" customHeight="1" x14ac:dyDescent="0.15">
      <c r="A5" s="13"/>
      <c r="B5" s="13"/>
      <c r="C5" s="13"/>
      <c r="D5" s="14"/>
      <c r="E5" s="15"/>
      <c r="F5" s="15"/>
    </row>
    <row r="6" spans="1:15" s="16" customFormat="1" ht="21" customHeight="1" x14ac:dyDescent="0.15">
      <c r="A6" s="51" t="s">
        <v>9</v>
      </c>
      <c r="B6" s="51"/>
      <c r="C6" s="7"/>
      <c r="D6" s="30"/>
      <c r="E6" s="31"/>
      <c r="F6" s="31"/>
      <c r="G6" s="7"/>
      <c r="H6" s="7"/>
      <c r="I6" s="7"/>
      <c r="J6" s="7"/>
      <c r="K6" s="7"/>
      <c r="L6" s="7"/>
      <c r="M6" s="7"/>
      <c r="N6" s="7"/>
      <c r="O6" s="7"/>
    </row>
    <row r="7" spans="1:15" s="9" customFormat="1" ht="21" customHeight="1" x14ac:dyDescent="0.15">
      <c r="A7" s="8"/>
      <c r="B7" s="8" t="s">
        <v>34</v>
      </c>
      <c r="C7" s="7"/>
      <c r="D7" s="30">
        <v>71720455832</v>
      </c>
      <c r="E7" s="31">
        <v>70448701941</v>
      </c>
      <c r="F7" s="31">
        <f>SUM(D7,-E7)-1</f>
        <v>1271753890</v>
      </c>
      <c r="G7" s="7"/>
      <c r="H7" s="7"/>
      <c r="I7" s="7"/>
      <c r="J7" s="7"/>
      <c r="K7" s="7"/>
      <c r="L7" s="7"/>
      <c r="M7" s="7"/>
      <c r="N7" s="7"/>
      <c r="O7" s="7"/>
    </row>
    <row r="8" spans="1:15" s="9" customFormat="1" ht="21" customHeight="1" x14ac:dyDescent="0.15">
      <c r="A8" s="8"/>
      <c r="B8" s="8" t="s">
        <v>27</v>
      </c>
      <c r="C8" s="7">
        <v>70022026</v>
      </c>
      <c r="D8" s="30">
        <v>2812554683</v>
      </c>
      <c r="E8" s="31">
        <v>2705891957</v>
      </c>
      <c r="F8" s="31">
        <f>SUM(D8,-E8)-1</f>
        <v>106662725</v>
      </c>
      <c r="G8" s="7"/>
      <c r="H8" s="7"/>
      <c r="I8" s="7"/>
      <c r="J8" s="7"/>
      <c r="K8" s="7"/>
      <c r="L8" s="7"/>
      <c r="M8" s="7"/>
      <c r="N8" s="7"/>
      <c r="O8" s="7"/>
    </row>
    <row r="9" spans="1:15" s="9" customFormat="1" ht="21" customHeight="1" x14ac:dyDescent="0.15">
      <c r="A9" s="8"/>
      <c r="B9" s="8" t="s">
        <v>14</v>
      </c>
      <c r="C9" s="7">
        <v>1337119</v>
      </c>
      <c r="D9" s="30">
        <v>189996972</v>
      </c>
      <c r="E9" s="31">
        <v>149967192</v>
      </c>
      <c r="F9" s="31">
        <f>SUM(D9,-E9)</f>
        <v>40029780</v>
      </c>
      <c r="G9" s="7"/>
      <c r="H9" s="7"/>
      <c r="I9" s="7"/>
      <c r="J9" s="7"/>
      <c r="K9" s="7"/>
      <c r="L9" s="7"/>
      <c r="M9" s="7"/>
      <c r="N9" s="7"/>
      <c r="O9" s="7"/>
    </row>
    <row r="10" spans="1:15" s="9" customFormat="1" ht="21" customHeight="1" x14ac:dyDescent="0.15">
      <c r="A10" s="8"/>
      <c r="B10" s="8" t="s">
        <v>35</v>
      </c>
      <c r="C10" s="7">
        <v>134144</v>
      </c>
      <c r="D10" s="30">
        <v>7480266322</v>
      </c>
      <c r="E10" s="31">
        <v>6790585602</v>
      </c>
      <c r="F10" s="31">
        <f>SUM(D10,-E10)-1</f>
        <v>689680719</v>
      </c>
      <c r="G10" s="7"/>
      <c r="H10" s="7"/>
      <c r="I10" s="7"/>
      <c r="J10" s="7"/>
      <c r="K10" s="7"/>
      <c r="L10" s="7"/>
      <c r="M10" s="7"/>
      <c r="N10" s="7"/>
      <c r="O10" s="7"/>
    </row>
    <row r="11" spans="1:15" ht="21" customHeight="1" x14ac:dyDescent="0.15">
      <c r="A11" s="51" t="s">
        <v>8</v>
      </c>
      <c r="B11" s="51"/>
      <c r="C11" s="7">
        <v>78300027</v>
      </c>
      <c r="D11" s="30">
        <f>SUM(D7:D10)+1</f>
        <v>82203273810</v>
      </c>
      <c r="E11" s="31">
        <f>SUM(E7:E10)+2</f>
        <v>80095146694</v>
      </c>
      <c r="F11" s="31">
        <f>SUM(D11,-E11)-1</f>
        <v>2108127115</v>
      </c>
      <c r="G11" s="7"/>
      <c r="H11" s="7"/>
      <c r="I11" s="7"/>
      <c r="J11" s="7"/>
      <c r="K11" s="7"/>
      <c r="L11" s="7"/>
      <c r="M11" s="7"/>
      <c r="N11" s="7"/>
      <c r="O11" s="7"/>
    </row>
    <row r="12" spans="1:15" s="17" customFormat="1" ht="21" customHeight="1" x14ac:dyDescent="0.15">
      <c r="A12" s="51" t="s">
        <v>10</v>
      </c>
      <c r="B12" s="51"/>
      <c r="C12" s="7">
        <v>250524587</v>
      </c>
      <c r="D12" s="30">
        <v>240824832926</v>
      </c>
      <c r="E12" s="31">
        <v>223270085784</v>
      </c>
      <c r="F12" s="31">
        <f>SUM(D12,-E12)-1</f>
        <v>17554747141</v>
      </c>
      <c r="G12" s="7"/>
      <c r="H12" s="7"/>
      <c r="I12" s="7"/>
      <c r="J12" s="7"/>
      <c r="K12" s="7"/>
      <c r="L12" s="7"/>
      <c r="M12" s="7"/>
      <c r="N12" s="7"/>
      <c r="O12" s="7"/>
    </row>
    <row r="13" spans="1:15" ht="21" customHeight="1" x14ac:dyDescent="0.15">
      <c r="A13" s="51" t="s">
        <v>1</v>
      </c>
      <c r="B13" s="56"/>
      <c r="C13" s="7">
        <v>15406082</v>
      </c>
      <c r="D13" s="30">
        <v>15820237049</v>
      </c>
      <c r="E13" s="31">
        <v>15820237049</v>
      </c>
      <c r="F13" s="32" t="s">
        <v>33</v>
      </c>
      <c r="G13" s="7"/>
      <c r="H13" s="7"/>
      <c r="I13" s="7"/>
      <c r="J13" s="7"/>
      <c r="K13" s="7"/>
      <c r="L13" s="7"/>
      <c r="M13" s="7"/>
      <c r="N13" s="7"/>
      <c r="O13" s="7"/>
    </row>
    <row r="14" spans="1:15" ht="21" customHeight="1" x14ac:dyDescent="0.15">
      <c r="A14" s="51" t="s">
        <v>4</v>
      </c>
      <c r="B14" s="56"/>
      <c r="C14" s="7">
        <v>473489</v>
      </c>
      <c r="D14" s="30">
        <v>462011000</v>
      </c>
      <c r="E14" s="31">
        <v>462011000</v>
      </c>
      <c r="F14" s="32" t="s">
        <v>33</v>
      </c>
      <c r="G14" s="7"/>
      <c r="H14" s="7"/>
      <c r="I14" s="7"/>
      <c r="J14" s="7"/>
      <c r="K14" s="7"/>
      <c r="L14" s="7"/>
      <c r="M14" s="7"/>
      <c r="N14" s="7"/>
      <c r="O14" s="7"/>
    </row>
    <row r="15" spans="1:15" ht="21" customHeight="1" x14ac:dyDescent="0.15">
      <c r="A15" s="51" t="s">
        <v>15</v>
      </c>
      <c r="B15" s="56"/>
      <c r="C15" s="7">
        <v>702700</v>
      </c>
      <c r="D15" s="30">
        <v>1303321510</v>
      </c>
      <c r="E15" s="31">
        <v>1296550552</v>
      </c>
      <c r="F15" s="31">
        <f>SUM(D15,-E15)-1</f>
        <v>6770957</v>
      </c>
      <c r="G15" s="7"/>
      <c r="H15" s="7"/>
      <c r="I15" s="7"/>
      <c r="J15" s="7"/>
      <c r="K15" s="7"/>
      <c r="L15" s="7"/>
      <c r="M15" s="7"/>
      <c r="N15" s="7"/>
      <c r="O15" s="7"/>
    </row>
    <row r="16" spans="1:15" ht="21" customHeight="1" x14ac:dyDescent="0.15">
      <c r="A16" s="51" t="s">
        <v>11</v>
      </c>
      <c r="B16" s="51"/>
      <c r="C16" s="7"/>
      <c r="D16" s="30"/>
      <c r="E16" s="31"/>
      <c r="F16" s="31"/>
      <c r="G16" s="7"/>
      <c r="H16" s="7"/>
      <c r="I16" s="7"/>
      <c r="J16" s="7"/>
      <c r="K16" s="7"/>
      <c r="L16" s="7"/>
      <c r="M16" s="7"/>
      <c r="N16" s="7"/>
      <c r="O16" s="7"/>
    </row>
    <row r="17" spans="1:15" ht="21" customHeight="1" x14ac:dyDescent="0.15">
      <c r="A17" s="8"/>
      <c r="B17" s="8" t="s">
        <v>16</v>
      </c>
      <c r="C17" s="7">
        <v>1030941</v>
      </c>
      <c r="D17" s="30">
        <v>1641874363</v>
      </c>
      <c r="E17" s="31">
        <v>1311734083</v>
      </c>
      <c r="F17" s="31">
        <f>SUM(D17,-E17)</f>
        <v>330140280</v>
      </c>
      <c r="G17" s="7"/>
      <c r="H17" s="7"/>
      <c r="I17" s="7"/>
      <c r="J17" s="7"/>
      <c r="K17" s="7"/>
      <c r="L17" s="7"/>
      <c r="M17" s="7"/>
      <c r="N17" s="7"/>
      <c r="O17" s="7"/>
    </row>
    <row r="18" spans="1:15" ht="21" customHeight="1" x14ac:dyDescent="0.15">
      <c r="A18" s="8"/>
      <c r="B18" s="8" t="s">
        <v>17</v>
      </c>
      <c r="C18" s="7">
        <v>2861910</v>
      </c>
      <c r="D18" s="30">
        <v>2992842165</v>
      </c>
      <c r="E18" s="31">
        <v>2403476103</v>
      </c>
      <c r="F18" s="31">
        <f>SUM(D18,-E18)-1</f>
        <v>589366061</v>
      </c>
      <c r="G18" s="7"/>
      <c r="H18" s="7"/>
      <c r="I18" s="7"/>
      <c r="J18" s="7"/>
      <c r="K18" s="7"/>
      <c r="L18" s="7"/>
      <c r="M18" s="7"/>
      <c r="N18" s="7"/>
      <c r="O18" s="7"/>
    </row>
    <row r="19" spans="1:15" ht="21" customHeight="1" x14ac:dyDescent="0.15">
      <c r="A19" s="8"/>
      <c r="B19" s="8" t="s">
        <v>18</v>
      </c>
      <c r="C19" s="7">
        <v>750769</v>
      </c>
      <c r="D19" s="30">
        <v>1132675924</v>
      </c>
      <c r="E19" s="31">
        <v>867477124</v>
      </c>
      <c r="F19" s="31">
        <f>SUM(D19,-E19)-1</f>
        <v>265198799</v>
      </c>
      <c r="G19" s="7"/>
      <c r="H19" s="7"/>
      <c r="I19" s="7"/>
      <c r="J19" s="7"/>
      <c r="K19" s="7"/>
      <c r="L19" s="7"/>
      <c r="M19" s="7"/>
      <c r="N19" s="7"/>
      <c r="O19" s="7"/>
    </row>
    <row r="20" spans="1:15" ht="21" customHeight="1" x14ac:dyDescent="0.15">
      <c r="A20" s="8"/>
      <c r="B20" s="8" t="s">
        <v>29</v>
      </c>
      <c r="C20" s="7">
        <v>775349</v>
      </c>
      <c r="D20" s="30">
        <v>1037726010</v>
      </c>
      <c r="E20" s="31">
        <v>830614170</v>
      </c>
      <c r="F20" s="31">
        <f>SUM(D20,-E20)</f>
        <v>207111840</v>
      </c>
      <c r="G20" s="7"/>
      <c r="H20" s="7"/>
      <c r="I20" s="7"/>
      <c r="J20" s="7"/>
      <c r="K20" s="7"/>
      <c r="L20" s="7"/>
      <c r="M20" s="7"/>
      <c r="N20" s="7"/>
      <c r="O20" s="7"/>
    </row>
    <row r="21" spans="1:15" ht="21" customHeight="1" x14ac:dyDescent="0.15">
      <c r="A21" s="8"/>
      <c r="B21" s="8" t="s">
        <v>19</v>
      </c>
      <c r="C21" s="7">
        <v>102496</v>
      </c>
      <c r="D21" s="30">
        <v>136256825</v>
      </c>
      <c r="E21" s="31">
        <v>117076731</v>
      </c>
      <c r="F21" s="31">
        <f>SUM(D21,-E21)-1</f>
        <v>19180093</v>
      </c>
      <c r="G21" s="7"/>
      <c r="H21" s="7"/>
      <c r="I21" s="7"/>
      <c r="J21" s="7"/>
      <c r="K21" s="7"/>
      <c r="L21" s="7"/>
      <c r="M21" s="7"/>
      <c r="N21" s="7"/>
      <c r="O21" s="7"/>
    </row>
    <row r="22" spans="1:15" ht="21" customHeight="1" x14ac:dyDescent="0.15">
      <c r="A22" s="8"/>
      <c r="B22" s="8" t="s">
        <v>5</v>
      </c>
      <c r="C22" s="7">
        <v>88676187</v>
      </c>
      <c r="D22" s="30">
        <v>100774557</v>
      </c>
      <c r="E22" s="31">
        <v>77496049</v>
      </c>
      <c r="F22" s="31">
        <f>SUM(D22,-E22)-1</f>
        <v>23278507</v>
      </c>
      <c r="G22" s="7"/>
      <c r="H22" s="7"/>
      <c r="I22" s="7"/>
      <c r="J22" s="7"/>
      <c r="K22" s="7"/>
      <c r="L22" s="7"/>
      <c r="M22" s="7"/>
      <c r="N22" s="7"/>
      <c r="O22" s="7"/>
    </row>
    <row r="23" spans="1:15" ht="21" customHeight="1" x14ac:dyDescent="0.15">
      <c r="A23" s="8"/>
      <c r="B23" s="8" t="s">
        <v>20</v>
      </c>
      <c r="C23" s="7">
        <v>308266</v>
      </c>
      <c r="D23" s="30">
        <v>305851404</v>
      </c>
      <c r="E23" s="31">
        <v>241370690</v>
      </c>
      <c r="F23" s="31">
        <f>SUM(D23,-E23)-1</f>
        <v>64480713</v>
      </c>
      <c r="G23" s="7"/>
      <c r="H23" s="7"/>
      <c r="I23" s="7"/>
      <c r="J23" s="7"/>
      <c r="K23" s="7"/>
      <c r="L23" s="7"/>
      <c r="M23" s="7"/>
      <c r="N23" s="7"/>
      <c r="O23" s="7"/>
    </row>
    <row r="24" spans="1:15" ht="21" customHeight="1" x14ac:dyDescent="0.15">
      <c r="A24" s="8"/>
      <c r="B24" s="57" t="s">
        <v>31</v>
      </c>
      <c r="C24" s="58"/>
      <c r="D24" s="30">
        <f>SUM(D17:D23)+2</f>
        <v>7348001250</v>
      </c>
      <c r="E24" s="31">
        <f>SUM(E17:E23)+3</f>
        <v>5849244953</v>
      </c>
      <c r="F24" s="31">
        <f>SUM(D24,-E24)-1</f>
        <v>1498756296</v>
      </c>
      <c r="G24" s="7"/>
      <c r="H24" s="7"/>
      <c r="I24" s="7"/>
      <c r="J24" s="7"/>
      <c r="K24" s="7"/>
      <c r="L24" s="7"/>
      <c r="M24" s="7"/>
      <c r="N24" s="7"/>
      <c r="O24" s="7"/>
    </row>
    <row r="25" spans="1:15" ht="21" customHeight="1" x14ac:dyDescent="0.15">
      <c r="A25" s="8"/>
      <c r="B25" s="8" t="s">
        <v>21</v>
      </c>
      <c r="C25" s="7">
        <v>3473</v>
      </c>
      <c r="D25" s="30">
        <v>5660416</v>
      </c>
      <c r="E25" s="31">
        <v>2559076</v>
      </c>
      <c r="F25" s="31">
        <f>SUM(D25,-E25)-1</f>
        <v>3101339</v>
      </c>
      <c r="G25" s="7"/>
      <c r="H25" s="7"/>
      <c r="I25" s="7"/>
      <c r="J25" s="7"/>
      <c r="K25" s="7"/>
      <c r="L25" s="7"/>
      <c r="M25" s="7"/>
      <c r="N25" s="7"/>
      <c r="O25" s="7"/>
    </row>
    <row r="26" spans="1:15" ht="21" customHeight="1" x14ac:dyDescent="0.15">
      <c r="A26" s="51" t="s">
        <v>8</v>
      </c>
      <c r="B26" s="51"/>
      <c r="C26" s="7">
        <v>5899709</v>
      </c>
      <c r="D26" s="30">
        <f>SUM(D24:D25)+1</f>
        <v>7353661667</v>
      </c>
      <c r="E26" s="31">
        <f>SUM(E24:E25)</f>
        <v>5851804029</v>
      </c>
      <c r="F26" s="31">
        <f>SUM(D26,-E26)</f>
        <v>1501857638</v>
      </c>
      <c r="G26" s="7"/>
      <c r="H26" s="7"/>
      <c r="I26" s="7"/>
      <c r="J26" s="7"/>
      <c r="K26" s="7"/>
      <c r="L26" s="7"/>
      <c r="M26" s="7"/>
      <c r="N26" s="7"/>
      <c r="O26" s="7"/>
    </row>
    <row r="27" spans="1:15" ht="21" customHeight="1" x14ac:dyDescent="0.15">
      <c r="A27" s="51" t="s">
        <v>2</v>
      </c>
      <c r="B27" s="51"/>
      <c r="C27" s="7">
        <v>971752</v>
      </c>
      <c r="D27" s="30">
        <v>1181757150</v>
      </c>
      <c r="E27" s="31">
        <v>966423994</v>
      </c>
      <c r="F27" s="31">
        <f>SUM(D27,-E27)-1</f>
        <v>215333155</v>
      </c>
      <c r="G27" s="7"/>
      <c r="H27" s="7"/>
      <c r="I27" s="7"/>
      <c r="J27" s="7"/>
      <c r="K27" s="7"/>
      <c r="L27" s="7"/>
      <c r="M27" s="7"/>
      <c r="N27" s="7"/>
      <c r="O27" s="7"/>
    </row>
    <row r="28" spans="1:15" ht="21" customHeight="1" x14ac:dyDescent="0.15">
      <c r="A28" s="51" t="s">
        <v>6</v>
      </c>
      <c r="B28" s="51"/>
      <c r="C28" s="7">
        <v>2762542</v>
      </c>
      <c r="D28" s="30">
        <v>2881945562</v>
      </c>
      <c r="E28" s="31">
        <v>1733245026</v>
      </c>
      <c r="F28" s="31">
        <f>SUM(D28,-E28)-1</f>
        <v>1148700535</v>
      </c>
      <c r="G28" s="7"/>
      <c r="H28" s="7"/>
      <c r="I28" s="7"/>
      <c r="J28" s="7"/>
      <c r="K28" s="7"/>
      <c r="L28" s="7"/>
      <c r="M28" s="7"/>
      <c r="N28" s="7"/>
      <c r="O28" s="7"/>
    </row>
    <row r="29" spans="1:15" ht="21" customHeight="1" x14ac:dyDescent="0.15">
      <c r="A29" s="51" t="s">
        <v>12</v>
      </c>
      <c r="B29" s="51"/>
      <c r="C29" s="7">
        <v>12514909</v>
      </c>
      <c r="D29" s="30">
        <v>25548041579</v>
      </c>
      <c r="E29" s="31">
        <v>18564530578</v>
      </c>
      <c r="F29" s="31">
        <f>SUM(D29,-E29)</f>
        <v>6983511001</v>
      </c>
      <c r="G29" s="7"/>
      <c r="H29" s="7"/>
      <c r="I29" s="7"/>
      <c r="J29" s="7"/>
      <c r="K29" s="7"/>
      <c r="L29" s="7"/>
      <c r="M29" s="7"/>
      <c r="N29" s="7"/>
      <c r="O29" s="7"/>
    </row>
    <row r="30" spans="1:15" s="19" customFormat="1" ht="21" customHeight="1" x14ac:dyDescent="0.15">
      <c r="A30" s="51" t="s">
        <v>13</v>
      </c>
      <c r="B30" s="51"/>
      <c r="C30" s="7">
        <v>987297</v>
      </c>
      <c r="D30" s="30">
        <v>987368233</v>
      </c>
      <c r="E30" s="31" t="s">
        <v>23</v>
      </c>
      <c r="F30" s="31">
        <f>SUM(D30)</f>
        <v>987368233</v>
      </c>
      <c r="G30" s="18"/>
      <c r="H30" s="18"/>
      <c r="I30" s="18"/>
      <c r="J30" s="18"/>
      <c r="K30" s="18"/>
      <c r="L30" s="18"/>
      <c r="M30" s="18"/>
      <c r="N30" s="18"/>
      <c r="O30" s="18"/>
    </row>
    <row r="31" spans="1:15" s="17" customFormat="1" ht="21.75" customHeight="1" x14ac:dyDescent="0.15">
      <c r="A31" s="52" t="s">
        <v>22</v>
      </c>
      <c r="B31" s="52"/>
      <c r="C31" s="10">
        <v>368543093</v>
      </c>
      <c r="D31" s="33">
        <v>378566450486</v>
      </c>
      <c r="E31" s="34">
        <v>348060034709</v>
      </c>
      <c r="F31" s="34">
        <v>30506415777</v>
      </c>
      <c r="G31" s="7"/>
      <c r="H31" s="7"/>
      <c r="I31" s="7"/>
      <c r="J31" s="7"/>
      <c r="K31" s="7"/>
      <c r="L31" s="7"/>
      <c r="M31" s="7"/>
      <c r="N31" s="7"/>
      <c r="O31" s="7"/>
    </row>
    <row r="32" spans="1:15" ht="3" customHeight="1" x14ac:dyDescent="0.15">
      <c r="A32" s="8"/>
      <c r="B32" s="8"/>
      <c r="C32" s="7"/>
      <c r="D32" s="3"/>
      <c r="E32" s="3"/>
      <c r="F32" s="3"/>
    </row>
    <row r="33" spans="2:6" ht="21" customHeight="1" x14ac:dyDescent="0.15">
      <c r="B33" s="49" t="s">
        <v>36</v>
      </c>
      <c r="C33" s="50"/>
      <c r="D33" s="50"/>
      <c r="E33" s="50"/>
      <c r="F33" s="50"/>
    </row>
  </sheetData>
  <mergeCells count="18">
    <mergeCell ref="B33:F33"/>
    <mergeCell ref="A3:F3"/>
    <mergeCell ref="A4:C4"/>
    <mergeCell ref="A29:B29"/>
    <mergeCell ref="A30:B30"/>
    <mergeCell ref="A31:B31"/>
    <mergeCell ref="B1:F1"/>
    <mergeCell ref="A28:B28"/>
    <mergeCell ref="A6:B6"/>
    <mergeCell ref="A11:B11"/>
    <mergeCell ref="A12:B12"/>
    <mergeCell ref="A13:B13"/>
    <mergeCell ref="A14:B14"/>
    <mergeCell ref="A15:B15"/>
    <mergeCell ref="A16:B16"/>
    <mergeCell ref="A26:B26"/>
    <mergeCell ref="A27:B27"/>
    <mergeCell ref="B24:C24"/>
  </mergeCells>
  <phoneticPr fontId="1"/>
  <pageMargins left="0.78740157480314965" right="0.78740157480314965" top="0.86614173228346458" bottom="0.86614173228346458" header="0.62992125984251968" footer="0.39370078740157483"/>
  <pageSetup paperSize="9" firstPageNumber="328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1"/>
  <sheetViews>
    <sheetView view="pageBreakPreview" topLeftCell="A16" zoomScaleNormal="100" zoomScaleSheetLayoutView="100" workbookViewId="0"/>
  </sheetViews>
  <sheetFormatPr defaultColWidth="9.42578125" defaultRowHeight="9.6" x14ac:dyDescent="0.15"/>
  <cols>
    <col min="1" max="1" width="1.85546875" style="1" customWidth="1"/>
    <col min="2" max="2" width="34.42578125" style="1" customWidth="1"/>
    <col min="3" max="3" width="1.140625" style="1" customWidth="1"/>
    <col min="4" max="6" width="20.140625" style="1" customWidth="1"/>
    <col min="7" max="16384" width="9.42578125" style="1"/>
  </cols>
  <sheetData>
    <row r="1" spans="1:15" ht="19.5" customHeight="1" x14ac:dyDescent="0.15">
      <c r="B1" s="55"/>
      <c r="C1" s="55"/>
      <c r="D1" s="55"/>
      <c r="E1" s="55"/>
      <c r="F1" s="55"/>
    </row>
    <row r="2" spans="1:15" s="12" customFormat="1" ht="12" customHeight="1" x14ac:dyDescent="0.15">
      <c r="A2" s="11"/>
      <c r="B2" s="11"/>
      <c r="C2" s="11"/>
      <c r="D2" s="11"/>
      <c r="E2" s="11"/>
      <c r="F2" s="4" t="s">
        <v>0</v>
      </c>
    </row>
    <row r="3" spans="1:15" ht="18" customHeight="1" x14ac:dyDescent="0.15">
      <c r="A3" s="53" t="s">
        <v>38</v>
      </c>
      <c r="B3" s="53"/>
      <c r="C3" s="53"/>
      <c r="D3" s="53"/>
      <c r="E3" s="53"/>
      <c r="F3" s="53"/>
    </row>
    <row r="4" spans="1:15" ht="18" customHeight="1" x14ac:dyDescent="0.15">
      <c r="A4" s="54" t="s">
        <v>3</v>
      </c>
      <c r="B4" s="54"/>
      <c r="C4" s="54"/>
      <c r="D4" s="5" t="s">
        <v>24</v>
      </c>
      <c r="E4" s="5" t="s">
        <v>25</v>
      </c>
      <c r="F4" s="6" t="s">
        <v>26</v>
      </c>
    </row>
    <row r="5" spans="1:15" ht="6" customHeight="1" x14ac:dyDescent="0.15">
      <c r="A5" s="13"/>
      <c r="B5" s="13"/>
      <c r="C5" s="13"/>
      <c r="D5" s="14"/>
      <c r="E5" s="15"/>
      <c r="F5" s="15"/>
    </row>
    <row r="6" spans="1:15" s="16" customFormat="1" ht="21" customHeight="1" x14ac:dyDescent="0.15">
      <c r="A6" s="51" t="s">
        <v>9</v>
      </c>
      <c r="B6" s="51"/>
      <c r="C6" s="7"/>
      <c r="D6" s="30"/>
      <c r="E6" s="31"/>
      <c r="F6" s="31"/>
      <c r="G6" s="7"/>
      <c r="H6" s="7"/>
      <c r="I6" s="7"/>
      <c r="J6" s="7"/>
      <c r="K6" s="7"/>
      <c r="L6" s="7"/>
      <c r="M6" s="7"/>
      <c r="N6" s="7"/>
      <c r="O6" s="7"/>
    </row>
    <row r="7" spans="1:15" s="9" customFormat="1" ht="21" customHeight="1" x14ac:dyDescent="0.15">
      <c r="A7" s="8"/>
      <c r="B7" s="8" t="s">
        <v>34</v>
      </c>
      <c r="C7" s="7"/>
      <c r="D7" s="30">
        <v>73773113055</v>
      </c>
      <c r="E7" s="31">
        <v>71963662835</v>
      </c>
      <c r="F7" s="31">
        <v>1809450219</v>
      </c>
      <c r="G7" s="7"/>
      <c r="H7" s="7"/>
      <c r="I7" s="7"/>
      <c r="J7" s="7"/>
      <c r="K7" s="7"/>
      <c r="L7" s="7"/>
      <c r="M7" s="7"/>
      <c r="N7" s="7"/>
      <c r="O7" s="7"/>
    </row>
    <row r="8" spans="1:15" s="9" customFormat="1" ht="21" customHeight="1" x14ac:dyDescent="0.15">
      <c r="A8" s="8"/>
      <c r="B8" s="8" t="s">
        <v>39</v>
      </c>
      <c r="C8" s="7">
        <v>70022026</v>
      </c>
      <c r="D8" s="30">
        <v>2515186408</v>
      </c>
      <c r="E8" s="31">
        <v>2486300473</v>
      </c>
      <c r="F8" s="31">
        <v>28885934</v>
      </c>
      <c r="G8" s="7"/>
      <c r="H8" s="7"/>
      <c r="I8" s="7"/>
      <c r="J8" s="7"/>
      <c r="K8" s="7"/>
      <c r="L8" s="7"/>
      <c r="M8" s="7"/>
      <c r="N8" s="7"/>
      <c r="O8" s="7"/>
    </row>
    <row r="9" spans="1:15" s="9" customFormat="1" ht="21" customHeight="1" x14ac:dyDescent="0.15">
      <c r="A9" s="8"/>
      <c r="B9" s="8" t="s">
        <v>35</v>
      </c>
      <c r="C9" s="7">
        <v>134144</v>
      </c>
      <c r="D9" s="30">
        <v>8364680369</v>
      </c>
      <c r="E9" s="31">
        <v>6627118494</v>
      </c>
      <c r="F9" s="31">
        <v>1737561875</v>
      </c>
      <c r="G9" s="7"/>
      <c r="H9" s="7"/>
      <c r="I9" s="7"/>
      <c r="J9" s="7"/>
      <c r="K9" s="7"/>
      <c r="L9" s="7"/>
      <c r="M9" s="7"/>
      <c r="N9" s="7"/>
      <c r="O9" s="7"/>
    </row>
    <row r="10" spans="1:15" ht="21" customHeight="1" x14ac:dyDescent="0.15">
      <c r="A10" s="51" t="s">
        <v>8</v>
      </c>
      <c r="B10" s="51"/>
      <c r="C10" s="7">
        <v>78300027</v>
      </c>
      <c r="D10" s="30">
        <v>84652979832</v>
      </c>
      <c r="E10" s="31">
        <v>81077081802</v>
      </c>
      <c r="F10" s="31">
        <v>3575898030</v>
      </c>
      <c r="G10" s="7"/>
      <c r="H10" s="7"/>
      <c r="I10" s="7"/>
      <c r="J10" s="7"/>
      <c r="K10" s="7"/>
      <c r="L10" s="7"/>
      <c r="M10" s="7"/>
      <c r="N10" s="7"/>
      <c r="O10" s="7"/>
    </row>
    <row r="11" spans="1:15" s="17" customFormat="1" ht="21" customHeight="1" x14ac:dyDescent="0.15">
      <c r="A11" s="51" t="s">
        <v>10</v>
      </c>
      <c r="B11" s="51"/>
      <c r="C11" s="7">
        <v>250524587</v>
      </c>
      <c r="D11" s="30">
        <v>243151906724</v>
      </c>
      <c r="E11" s="31">
        <v>222826152173</v>
      </c>
      <c r="F11" s="31">
        <v>20325754551</v>
      </c>
      <c r="G11" s="7"/>
      <c r="H11" s="7"/>
      <c r="I11" s="7"/>
      <c r="J11" s="7"/>
      <c r="K11" s="7"/>
      <c r="L11" s="7"/>
      <c r="M11" s="7"/>
      <c r="N11" s="7"/>
      <c r="O11" s="7"/>
    </row>
    <row r="12" spans="1:15" ht="21" customHeight="1" x14ac:dyDescent="0.15">
      <c r="A12" s="51" t="s">
        <v>1</v>
      </c>
      <c r="B12" s="56"/>
      <c r="C12" s="7">
        <v>15406082</v>
      </c>
      <c r="D12" s="30">
        <v>18206143491</v>
      </c>
      <c r="E12" s="31">
        <v>17193551097</v>
      </c>
      <c r="F12" s="32">
        <v>1012592394</v>
      </c>
      <c r="G12" s="7"/>
      <c r="H12" s="7"/>
      <c r="I12" s="7"/>
      <c r="J12" s="7"/>
      <c r="K12" s="7"/>
      <c r="L12" s="7"/>
      <c r="M12" s="7"/>
      <c r="N12" s="7"/>
      <c r="O12" s="7"/>
    </row>
    <row r="13" spans="1:15" ht="21" customHeight="1" x14ac:dyDescent="0.15">
      <c r="A13" s="51" t="s">
        <v>4</v>
      </c>
      <c r="B13" s="56"/>
      <c r="C13" s="7">
        <v>473489</v>
      </c>
      <c r="D13" s="30">
        <v>383165000</v>
      </c>
      <c r="E13" s="31">
        <v>383165000</v>
      </c>
      <c r="F13" s="32" t="s">
        <v>42</v>
      </c>
      <c r="G13" s="7"/>
      <c r="H13" s="7"/>
      <c r="I13" s="7"/>
      <c r="J13" s="7"/>
      <c r="K13" s="7"/>
      <c r="L13" s="7"/>
      <c r="M13" s="7"/>
      <c r="N13" s="7"/>
      <c r="O13" s="7"/>
    </row>
    <row r="14" spans="1:15" ht="21" customHeight="1" x14ac:dyDescent="0.15">
      <c r="A14" s="51" t="s">
        <v>15</v>
      </c>
      <c r="B14" s="56"/>
      <c r="C14" s="7">
        <v>702700</v>
      </c>
      <c r="D14" s="30">
        <v>2069189309</v>
      </c>
      <c r="E14" s="31">
        <v>2069189307</v>
      </c>
      <c r="F14" s="31">
        <v>1</v>
      </c>
      <c r="G14" s="7"/>
      <c r="H14" s="7"/>
      <c r="I14" s="7"/>
      <c r="J14" s="7"/>
      <c r="K14" s="7"/>
      <c r="L14" s="7"/>
      <c r="M14" s="7"/>
      <c r="N14" s="7"/>
      <c r="O14" s="7"/>
    </row>
    <row r="15" spans="1:15" ht="21" customHeight="1" x14ac:dyDescent="0.15">
      <c r="A15" s="51" t="s">
        <v>11</v>
      </c>
      <c r="B15" s="51"/>
      <c r="C15" s="7"/>
      <c r="D15" s="30"/>
      <c r="E15" s="31"/>
      <c r="F15" s="31"/>
      <c r="G15" s="7"/>
      <c r="H15" s="7"/>
      <c r="I15" s="7"/>
      <c r="J15" s="7"/>
      <c r="K15" s="7"/>
      <c r="L15" s="7"/>
      <c r="M15" s="7"/>
      <c r="N15" s="7"/>
      <c r="O15" s="7"/>
    </row>
    <row r="16" spans="1:15" ht="21" customHeight="1" x14ac:dyDescent="0.15">
      <c r="A16" s="8"/>
      <c r="B16" s="8" t="s">
        <v>16</v>
      </c>
      <c r="C16" s="7">
        <v>1030941</v>
      </c>
      <c r="D16" s="30">
        <v>1154985446</v>
      </c>
      <c r="E16" s="31">
        <v>951166796</v>
      </c>
      <c r="F16" s="31">
        <v>203818650</v>
      </c>
      <c r="G16" s="7"/>
      <c r="H16" s="7"/>
      <c r="I16" s="7"/>
      <c r="J16" s="7"/>
      <c r="K16" s="7"/>
      <c r="L16" s="7"/>
      <c r="M16" s="7"/>
      <c r="N16" s="7"/>
      <c r="O16" s="7"/>
    </row>
    <row r="17" spans="1:15" ht="21" customHeight="1" x14ac:dyDescent="0.15">
      <c r="A17" s="8"/>
      <c r="B17" s="8" t="s">
        <v>17</v>
      </c>
      <c r="C17" s="7">
        <v>2861910</v>
      </c>
      <c r="D17" s="30">
        <v>2193409356</v>
      </c>
      <c r="E17" s="31">
        <v>1676270610</v>
      </c>
      <c r="F17" s="31">
        <v>517138745</v>
      </c>
      <c r="G17" s="7"/>
      <c r="H17" s="7"/>
      <c r="I17" s="7"/>
      <c r="J17" s="7"/>
      <c r="K17" s="7"/>
      <c r="L17" s="7"/>
      <c r="M17" s="7"/>
      <c r="N17" s="7"/>
      <c r="O17" s="7"/>
    </row>
    <row r="18" spans="1:15" ht="21" customHeight="1" x14ac:dyDescent="0.15">
      <c r="A18" s="8"/>
      <c r="B18" s="8" t="s">
        <v>18</v>
      </c>
      <c r="C18" s="7">
        <v>750769</v>
      </c>
      <c r="D18" s="30">
        <v>813870131</v>
      </c>
      <c r="E18" s="31">
        <v>705593297</v>
      </c>
      <c r="F18" s="31">
        <v>108276834</v>
      </c>
      <c r="G18" s="7"/>
      <c r="H18" s="7"/>
      <c r="I18" s="7"/>
      <c r="J18" s="7"/>
      <c r="K18" s="7"/>
      <c r="L18" s="7"/>
      <c r="M18" s="7"/>
      <c r="N18" s="7"/>
      <c r="O18" s="7"/>
    </row>
    <row r="19" spans="1:15" ht="21" customHeight="1" x14ac:dyDescent="0.15">
      <c r="A19" s="8"/>
      <c r="B19" s="8" t="s">
        <v>29</v>
      </c>
      <c r="C19" s="7">
        <v>775349</v>
      </c>
      <c r="D19" s="30">
        <v>611401222</v>
      </c>
      <c r="E19" s="31">
        <v>467217614</v>
      </c>
      <c r="F19" s="31">
        <v>144183608</v>
      </c>
      <c r="G19" s="7"/>
      <c r="H19" s="7"/>
      <c r="I19" s="7"/>
      <c r="J19" s="7"/>
      <c r="K19" s="7"/>
      <c r="L19" s="7"/>
      <c r="M19" s="7"/>
      <c r="N19" s="7"/>
      <c r="O19" s="7"/>
    </row>
    <row r="20" spans="1:15" ht="21" customHeight="1" x14ac:dyDescent="0.15">
      <c r="A20" s="8"/>
      <c r="B20" s="8" t="s">
        <v>40</v>
      </c>
      <c r="C20" s="7">
        <v>102496</v>
      </c>
      <c r="D20" s="30">
        <v>158217778</v>
      </c>
      <c r="E20" s="31">
        <v>134309587</v>
      </c>
      <c r="F20" s="31">
        <v>23908191</v>
      </c>
      <c r="G20" s="7"/>
      <c r="H20" s="7"/>
      <c r="I20" s="7"/>
      <c r="J20" s="7"/>
      <c r="K20" s="7"/>
      <c r="L20" s="7"/>
      <c r="M20" s="7"/>
      <c r="N20" s="7"/>
      <c r="O20" s="7"/>
    </row>
    <row r="21" spans="1:15" ht="21" customHeight="1" x14ac:dyDescent="0.15">
      <c r="A21" s="8"/>
      <c r="B21" s="8" t="s">
        <v>41</v>
      </c>
      <c r="C21" s="7">
        <v>308266</v>
      </c>
      <c r="D21" s="30">
        <v>274073598</v>
      </c>
      <c r="E21" s="31">
        <v>226665169</v>
      </c>
      <c r="F21" s="31">
        <v>47408428</v>
      </c>
      <c r="G21" s="7"/>
      <c r="H21" s="7"/>
      <c r="I21" s="7"/>
      <c r="J21" s="7"/>
      <c r="K21" s="7"/>
      <c r="L21" s="7"/>
      <c r="M21" s="7"/>
      <c r="N21" s="7"/>
      <c r="O21" s="7"/>
    </row>
    <row r="22" spans="1:15" ht="21" customHeight="1" x14ac:dyDescent="0.15">
      <c r="A22" s="8"/>
      <c r="B22" s="57" t="s">
        <v>31</v>
      </c>
      <c r="C22" s="58"/>
      <c r="D22" s="30">
        <v>5205957534</v>
      </c>
      <c r="E22" s="31">
        <v>4161223076</v>
      </c>
      <c r="F22" s="31">
        <v>1044734457</v>
      </c>
      <c r="G22" s="7"/>
      <c r="H22" s="7"/>
      <c r="I22" s="7"/>
      <c r="J22" s="7"/>
      <c r="K22" s="7"/>
      <c r="L22" s="7"/>
      <c r="M22" s="7"/>
      <c r="N22" s="7"/>
      <c r="O22" s="7"/>
    </row>
    <row r="23" spans="1:15" ht="21" customHeight="1" x14ac:dyDescent="0.15">
      <c r="A23" s="8"/>
      <c r="B23" s="8" t="s">
        <v>21</v>
      </c>
      <c r="C23" s="7">
        <v>3473</v>
      </c>
      <c r="D23" s="30">
        <v>3846753</v>
      </c>
      <c r="E23" s="31">
        <v>855393</v>
      </c>
      <c r="F23" s="31">
        <v>2991360</v>
      </c>
      <c r="G23" s="7"/>
      <c r="H23" s="7"/>
      <c r="I23" s="7"/>
      <c r="J23" s="7"/>
      <c r="K23" s="7"/>
      <c r="L23" s="7"/>
      <c r="M23" s="7"/>
      <c r="N23" s="7"/>
      <c r="O23" s="7"/>
    </row>
    <row r="24" spans="1:15" ht="21" customHeight="1" x14ac:dyDescent="0.15">
      <c r="A24" s="51" t="s">
        <v>8</v>
      </c>
      <c r="B24" s="51"/>
      <c r="C24" s="7">
        <v>5899709</v>
      </c>
      <c r="D24" s="30">
        <v>5209804288</v>
      </c>
      <c r="E24" s="31">
        <v>4162078469</v>
      </c>
      <c r="F24" s="31">
        <v>1047725818</v>
      </c>
      <c r="G24" s="7"/>
      <c r="H24" s="7"/>
      <c r="I24" s="7"/>
      <c r="J24" s="7"/>
      <c r="K24" s="7"/>
      <c r="L24" s="7"/>
      <c r="M24" s="7"/>
      <c r="N24" s="7"/>
      <c r="O24" s="7"/>
    </row>
    <row r="25" spans="1:15" ht="21" customHeight="1" x14ac:dyDescent="0.15">
      <c r="A25" s="51" t="s">
        <v>2</v>
      </c>
      <c r="B25" s="51"/>
      <c r="C25" s="7">
        <v>971752</v>
      </c>
      <c r="D25" s="30">
        <v>1038655369</v>
      </c>
      <c r="E25" s="31">
        <v>859576822</v>
      </c>
      <c r="F25" s="31">
        <v>179078546</v>
      </c>
      <c r="G25" s="7"/>
      <c r="H25" s="7"/>
      <c r="I25" s="7"/>
      <c r="J25" s="7"/>
      <c r="K25" s="7"/>
      <c r="L25" s="7"/>
      <c r="M25" s="7"/>
      <c r="N25" s="7"/>
      <c r="O25" s="7"/>
    </row>
    <row r="26" spans="1:15" ht="21" customHeight="1" x14ac:dyDescent="0.15">
      <c r="A26" s="51" t="s">
        <v>6</v>
      </c>
      <c r="B26" s="51"/>
      <c r="C26" s="7">
        <v>2762542</v>
      </c>
      <c r="D26" s="30">
        <v>2457587039</v>
      </c>
      <c r="E26" s="31">
        <v>1549205782</v>
      </c>
      <c r="F26" s="31">
        <v>908381256</v>
      </c>
      <c r="G26" s="7"/>
      <c r="H26" s="7"/>
      <c r="I26" s="7"/>
      <c r="J26" s="7"/>
      <c r="K26" s="7"/>
      <c r="L26" s="7"/>
      <c r="M26" s="7"/>
      <c r="N26" s="7"/>
      <c r="O26" s="7"/>
    </row>
    <row r="27" spans="1:15" ht="21" customHeight="1" x14ac:dyDescent="0.15">
      <c r="A27" s="51" t="s">
        <v>12</v>
      </c>
      <c r="B27" s="51"/>
      <c r="C27" s="7">
        <v>12514909</v>
      </c>
      <c r="D27" s="30">
        <v>23214820906</v>
      </c>
      <c r="E27" s="31">
        <v>14954004827</v>
      </c>
      <c r="F27" s="31">
        <v>8260816079</v>
      </c>
      <c r="G27" s="7"/>
      <c r="H27" s="7"/>
      <c r="I27" s="7"/>
      <c r="J27" s="7"/>
      <c r="K27" s="7"/>
      <c r="L27" s="7"/>
      <c r="M27" s="7"/>
      <c r="N27" s="7"/>
      <c r="O27" s="7"/>
    </row>
    <row r="28" spans="1:15" s="19" customFormat="1" ht="21" customHeight="1" x14ac:dyDescent="0.15">
      <c r="A28" s="51" t="s">
        <v>13</v>
      </c>
      <c r="B28" s="51"/>
      <c r="C28" s="7">
        <v>987297</v>
      </c>
      <c r="D28" s="30">
        <v>1846732554</v>
      </c>
      <c r="E28" s="31" t="s">
        <v>42</v>
      </c>
      <c r="F28" s="31">
        <v>1846732554</v>
      </c>
      <c r="G28" s="18"/>
      <c r="H28" s="18"/>
      <c r="I28" s="18"/>
      <c r="J28" s="18"/>
      <c r="K28" s="18"/>
      <c r="L28" s="18"/>
      <c r="M28" s="18"/>
      <c r="N28" s="18"/>
      <c r="O28" s="18"/>
    </row>
    <row r="29" spans="1:15" s="17" customFormat="1" ht="21.75" customHeight="1" x14ac:dyDescent="0.15">
      <c r="A29" s="52" t="s">
        <v>22</v>
      </c>
      <c r="B29" s="52"/>
      <c r="C29" s="10">
        <v>368543093</v>
      </c>
      <c r="D29" s="33">
        <v>382230984516</v>
      </c>
      <c r="E29" s="34">
        <v>345074005283</v>
      </c>
      <c r="F29" s="34">
        <v>37156979232</v>
      </c>
      <c r="G29" s="7"/>
      <c r="H29" s="7"/>
      <c r="I29" s="7"/>
      <c r="J29" s="7"/>
      <c r="K29" s="7"/>
      <c r="L29" s="7"/>
      <c r="M29" s="7"/>
      <c r="N29" s="7"/>
      <c r="O29" s="7"/>
    </row>
    <row r="30" spans="1:15" ht="3" customHeight="1" x14ac:dyDescent="0.15">
      <c r="A30" s="8"/>
      <c r="B30" s="8"/>
      <c r="C30" s="7"/>
      <c r="D30" s="3"/>
      <c r="E30" s="3"/>
      <c r="F30" s="3"/>
    </row>
    <row r="31" spans="1:15" ht="21" customHeight="1" x14ac:dyDescent="0.15">
      <c r="B31" s="49" t="s">
        <v>36</v>
      </c>
      <c r="C31" s="50"/>
      <c r="D31" s="50"/>
      <c r="E31" s="50"/>
      <c r="F31" s="50"/>
    </row>
  </sheetData>
  <mergeCells count="18">
    <mergeCell ref="A26:B26"/>
    <mergeCell ref="A27:B27"/>
    <mergeCell ref="A28:B28"/>
    <mergeCell ref="A29:B29"/>
    <mergeCell ref="B31:F31"/>
    <mergeCell ref="A15:B15"/>
    <mergeCell ref="B22:C22"/>
    <mergeCell ref="A24:B24"/>
    <mergeCell ref="A25:B25"/>
    <mergeCell ref="A12:B12"/>
    <mergeCell ref="A13:B13"/>
    <mergeCell ref="A14:B14"/>
    <mergeCell ref="A11:B11"/>
    <mergeCell ref="B1:F1"/>
    <mergeCell ref="A3:F3"/>
    <mergeCell ref="A4:C4"/>
    <mergeCell ref="A6:B6"/>
    <mergeCell ref="A10:B10"/>
  </mergeCells>
  <phoneticPr fontId="1"/>
  <pageMargins left="0.78740157480314965" right="0.78740157480314965" top="0.86614173228346458" bottom="0.86614173228346458" header="0.62992125984251968" footer="0.39370078740157483"/>
  <pageSetup paperSize="9" firstPageNumber="32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view="pageBreakPreview" zoomScaleNormal="100" zoomScaleSheetLayoutView="100" workbookViewId="0"/>
  </sheetViews>
  <sheetFormatPr defaultColWidth="9.42578125" defaultRowHeight="9.6" x14ac:dyDescent="0.15"/>
  <cols>
    <col min="1" max="1" width="1.85546875" style="1" customWidth="1"/>
    <col min="2" max="2" width="34.42578125" style="1" customWidth="1"/>
    <col min="3" max="3" width="1.140625" style="1" customWidth="1"/>
    <col min="4" max="6" width="20.140625" style="1" customWidth="1"/>
    <col min="7" max="16384" width="9.42578125" style="1"/>
  </cols>
  <sheetData>
    <row r="1" spans="1:6" ht="19.5" customHeight="1" x14ac:dyDescent="0.15">
      <c r="B1" s="55"/>
      <c r="C1" s="55"/>
      <c r="D1" s="55"/>
      <c r="E1" s="55"/>
      <c r="F1" s="55"/>
    </row>
    <row r="2" spans="1:6" x14ac:dyDescent="0.15">
      <c r="B2" s="2"/>
      <c r="C2" s="3"/>
      <c r="D2" s="3"/>
      <c r="E2" s="3"/>
      <c r="F2" s="4" t="s">
        <v>0</v>
      </c>
    </row>
    <row r="3" spans="1:6" ht="21" customHeight="1" x14ac:dyDescent="0.15">
      <c r="A3" s="53" t="s">
        <v>43</v>
      </c>
      <c r="B3" s="53"/>
      <c r="C3" s="53"/>
      <c r="D3" s="53"/>
      <c r="E3" s="53"/>
      <c r="F3" s="53"/>
    </row>
    <row r="4" spans="1:6" ht="21" customHeight="1" x14ac:dyDescent="0.15">
      <c r="A4" s="54" t="s">
        <v>44</v>
      </c>
      <c r="B4" s="54"/>
      <c r="C4" s="54"/>
      <c r="D4" s="5" t="s">
        <v>24</v>
      </c>
      <c r="E4" s="5" t="s">
        <v>25</v>
      </c>
      <c r="F4" s="6" t="s">
        <v>26</v>
      </c>
    </row>
    <row r="5" spans="1:6" ht="21" customHeight="1" x14ac:dyDescent="0.15">
      <c r="A5" s="51" t="s">
        <v>9</v>
      </c>
      <c r="B5" s="51"/>
      <c r="C5" s="7"/>
      <c r="D5" s="30"/>
      <c r="E5" s="31"/>
      <c r="F5" s="31"/>
    </row>
    <row r="6" spans="1:6" ht="21" customHeight="1" x14ac:dyDescent="0.15">
      <c r="A6" s="8"/>
      <c r="B6" s="8" t="s">
        <v>34</v>
      </c>
      <c r="C6" s="7"/>
      <c r="D6" s="30">
        <v>74719027287</v>
      </c>
      <c r="E6" s="31">
        <v>72327664066</v>
      </c>
      <c r="F6" s="31">
        <f>SUM(D6,-E6)-1</f>
        <v>2391363220</v>
      </c>
    </row>
    <row r="7" spans="1:6" ht="21" customHeight="1" x14ac:dyDescent="0.15">
      <c r="A7" s="8"/>
      <c r="B7" s="8" t="s">
        <v>39</v>
      </c>
      <c r="C7" s="7">
        <v>70022026</v>
      </c>
      <c r="D7" s="30">
        <v>2642033421</v>
      </c>
      <c r="E7" s="31">
        <v>2604854228</v>
      </c>
      <c r="F7" s="31">
        <f>SUM(D7,-E7)-1</f>
        <v>37179192</v>
      </c>
    </row>
    <row r="8" spans="1:6" ht="21" customHeight="1" x14ac:dyDescent="0.15">
      <c r="A8" s="8"/>
      <c r="B8" s="8" t="s">
        <v>35</v>
      </c>
      <c r="C8" s="7">
        <v>134144</v>
      </c>
      <c r="D8" s="30">
        <v>8413959774</v>
      </c>
      <c r="E8" s="31">
        <v>6706623222</v>
      </c>
      <c r="F8" s="31">
        <f>SUM(D8,-E8)-1</f>
        <v>1707336551</v>
      </c>
    </row>
    <row r="9" spans="1:6" ht="21" customHeight="1" x14ac:dyDescent="0.15">
      <c r="A9" s="51" t="s">
        <v>8</v>
      </c>
      <c r="B9" s="51"/>
      <c r="C9" s="7">
        <v>78300027</v>
      </c>
      <c r="D9" s="30">
        <f>SUM(D6:D8)</f>
        <v>85775020482</v>
      </c>
      <c r="E9" s="31">
        <f>SUM(E6:E8)+2</f>
        <v>81639141518</v>
      </c>
      <c r="F9" s="31">
        <f>SUM(D9,-E9)</f>
        <v>4135878964</v>
      </c>
    </row>
    <row r="10" spans="1:6" ht="21" customHeight="1" x14ac:dyDescent="0.15">
      <c r="A10" s="51" t="s">
        <v>10</v>
      </c>
      <c r="B10" s="51"/>
      <c r="C10" s="7">
        <v>250524587</v>
      </c>
      <c r="D10" s="30">
        <v>275818339412</v>
      </c>
      <c r="E10" s="31">
        <v>251072864065</v>
      </c>
      <c r="F10" s="31">
        <f>SUM(D10,-E10)</f>
        <v>24745475347</v>
      </c>
    </row>
    <row r="11" spans="1:6" ht="21" customHeight="1" x14ac:dyDescent="0.15">
      <c r="A11" s="51" t="s">
        <v>1</v>
      </c>
      <c r="B11" s="56"/>
      <c r="C11" s="7">
        <v>15406082</v>
      </c>
      <c r="D11" s="30">
        <v>20063144478</v>
      </c>
      <c r="E11" s="31">
        <v>18752267873</v>
      </c>
      <c r="F11" s="31">
        <f>SUM(D11,-E11)</f>
        <v>1310876605</v>
      </c>
    </row>
    <row r="12" spans="1:6" ht="21" customHeight="1" x14ac:dyDescent="0.15">
      <c r="A12" s="51" t="s">
        <v>4</v>
      </c>
      <c r="B12" s="56"/>
      <c r="C12" s="7">
        <v>473489</v>
      </c>
      <c r="D12" s="30">
        <v>364020000</v>
      </c>
      <c r="E12" s="31">
        <v>364020000</v>
      </c>
      <c r="F12" s="32" t="s">
        <v>47</v>
      </c>
    </row>
    <row r="13" spans="1:6" ht="21" customHeight="1" x14ac:dyDescent="0.15">
      <c r="A13" s="51" t="s">
        <v>15</v>
      </c>
      <c r="B13" s="56"/>
      <c r="C13" s="7">
        <v>702700</v>
      </c>
      <c r="D13" s="30">
        <v>2174909000</v>
      </c>
      <c r="E13" s="31">
        <v>2169911305</v>
      </c>
      <c r="F13" s="31">
        <f>SUM(D13,-E13)-1</f>
        <v>4997694</v>
      </c>
    </row>
    <row r="14" spans="1:6" ht="21" customHeight="1" x14ac:dyDescent="0.15">
      <c r="A14" s="51" t="s">
        <v>11</v>
      </c>
      <c r="B14" s="51"/>
      <c r="C14" s="7"/>
      <c r="D14" s="30"/>
      <c r="E14" s="31"/>
      <c r="F14" s="31"/>
    </row>
    <row r="15" spans="1:6" ht="21" customHeight="1" x14ac:dyDescent="0.15">
      <c r="A15" s="8"/>
      <c r="B15" s="8" t="s">
        <v>16</v>
      </c>
      <c r="C15" s="7">
        <v>1030941</v>
      </c>
      <c r="D15" s="30">
        <v>1045067728</v>
      </c>
      <c r="E15" s="31">
        <v>792019180</v>
      </c>
      <c r="F15" s="31">
        <f>SUM(D15,-E15)-1</f>
        <v>253048547</v>
      </c>
    </row>
    <row r="16" spans="1:6" ht="21" customHeight="1" x14ac:dyDescent="0.15">
      <c r="A16" s="8"/>
      <c r="B16" s="8" t="s">
        <v>17</v>
      </c>
      <c r="C16" s="7">
        <v>2861910</v>
      </c>
      <c r="D16" s="30">
        <v>2102425499</v>
      </c>
      <c r="E16" s="31">
        <v>1600125144</v>
      </c>
      <c r="F16" s="31">
        <f>SUM(D16,-E16)</f>
        <v>502300355</v>
      </c>
    </row>
    <row r="17" spans="1:6" ht="21" customHeight="1" x14ac:dyDescent="0.15">
      <c r="A17" s="8"/>
      <c r="B17" s="8" t="s">
        <v>18</v>
      </c>
      <c r="C17" s="7">
        <v>750769</v>
      </c>
      <c r="D17" s="30">
        <v>545714559</v>
      </c>
      <c r="E17" s="31">
        <v>448145277</v>
      </c>
      <c r="F17" s="31">
        <f>SUM(D17,-E17)-1</f>
        <v>97569281</v>
      </c>
    </row>
    <row r="18" spans="1:6" ht="21" customHeight="1" x14ac:dyDescent="0.15">
      <c r="A18" s="8"/>
      <c r="B18" s="8" t="s">
        <v>29</v>
      </c>
      <c r="C18" s="7">
        <v>775349</v>
      </c>
      <c r="D18" s="30">
        <v>546002122</v>
      </c>
      <c r="E18" s="31">
        <v>400742019</v>
      </c>
      <c r="F18" s="31">
        <f>SUM(D18,-E18)-1</f>
        <v>145260102</v>
      </c>
    </row>
    <row r="19" spans="1:6" ht="21" customHeight="1" x14ac:dyDescent="0.15">
      <c r="A19" s="8"/>
      <c r="B19" s="8" t="s">
        <v>40</v>
      </c>
      <c r="C19" s="7">
        <v>102496</v>
      </c>
      <c r="D19" s="30">
        <v>136722279</v>
      </c>
      <c r="E19" s="31">
        <v>110057305</v>
      </c>
      <c r="F19" s="31">
        <f>SUM(D19,-E19)-1</f>
        <v>26664973</v>
      </c>
    </row>
    <row r="20" spans="1:6" ht="21" customHeight="1" x14ac:dyDescent="0.15">
      <c r="A20" s="8"/>
      <c r="B20" s="8" t="s">
        <v>45</v>
      </c>
      <c r="C20" s="7">
        <v>308266</v>
      </c>
      <c r="D20" s="30">
        <v>274821723</v>
      </c>
      <c r="E20" s="31">
        <v>227777837</v>
      </c>
      <c r="F20" s="31">
        <f>SUM(D20,-E20)</f>
        <v>47043886</v>
      </c>
    </row>
    <row r="21" spans="1:6" ht="21" customHeight="1" x14ac:dyDescent="0.15">
      <c r="A21" s="8"/>
      <c r="B21" s="57" t="s">
        <v>31</v>
      </c>
      <c r="C21" s="58"/>
      <c r="D21" s="30">
        <f>SUM(D15:D20)+1</f>
        <v>4650753911</v>
      </c>
      <c r="E21" s="31">
        <f>SUM(E15:E20)+2</f>
        <v>3578866764</v>
      </c>
      <c r="F21" s="31">
        <f>SUM(D21,-E21)</f>
        <v>1071887147</v>
      </c>
    </row>
    <row r="22" spans="1:6" ht="21" customHeight="1" x14ac:dyDescent="0.15">
      <c r="A22" s="8"/>
      <c r="B22" s="8" t="s">
        <v>21</v>
      </c>
      <c r="C22" s="7">
        <v>3473</v>
      </c>
      <c r="D22" s="30">
        <v>31382544</v>
      </c>
      <c r="E22" s="31">
        <v>9872957</v>
      </c>
      <c r="F22" s="31">
        <f>SUM(D22,-E22)</f>
        <v>21509587</v>
      </c>
    </row>
    <row r="23" spans="1:6" ht="21" customHeight="1" x14ac:dyDescent="0.15">
      <c r="A23" s="51" t="s">
        <v>8</v>
      </c>
      <c r="B23" s="51"/>
      <c r="C23" s="7">
        <v>5899709</v>
      </c>
      <c r="D23" s="30">
        <f>SUM(D21:D22)+1</f>
        <v>4682136456</v>
      </c>
      <c r="E23" s="31">
        <f>SUM(E21:E22)</f>
        <v>3588739721</v>
      </c>
      <c r="F23" s="31">
        <f>SUM(D23,-E23)-1</f>
        <v>1093396734</v>
      </c>
    </row>
    <row r="24" spans="1:6" ht="21" customHeight="1" x14ac:dyDescent="0.15">
      <c r="A24" s="51" t="s">
        <v>2</v>
      </c>
      <c r="B24" s="51"/>
      <c r="C24" s="7">
        <v>971752</v>
      </c>
      <c r="D24" s="30">
        <v>1189748713</v>
      </c>
      <c r="E24" s="31">
        <v>882669759</v>
      </c>
      <c r="F24" s="31">
        <f>SUM(D24,-E24)-1</f>
        <v>307078953</v>
      </c>
    </row>
    <row r="25" spans="1:6" ht="21" customHeight="1" x14ac:dyDescent="0.15">
      <c r="A25" s="51" t="s">
        <v>6</v>
      </c>
      <c r="B25" s="51"/>
      <c r="C25" s="7">
        <v>2762542</v>
      </c>
      <c r="D25" s="30">
        <v>2387905483</v>
      </c>
      <c r="E25" s="31">
        <v>1586439892</v>
      </c>
      <c r="F25" s="31">
        <f>SUM(D25,-E25)-1</f>
        <v>801465590</v>
      </c>
    </row>
    <row r="26" spans="1:6" ht="21" customHeight="1" x14ac:dyDescent="0.15">
      <c r="A26" s="51" t="s">
        <v>12</v>
      </c>
      <c r="B26" s="51"/>
      <c r="C26" s="7">
        <v>12514909</v>
      </c>
      <c r="D26" s="30">
        <v>20891839703</v>
      </c>
      <c r="E26" s="31">
        <v>16407116759</v>
      </c>
      <c r="F26" s="31">
        <f>SUM(D26,-E26)</f>
        <v>4484722944</v>
      </c>
    </row>
    <row r="27" spans="1:6" ht="21" customHeight="1" x14ac:dyDescent="0.15">
      <c r="A27" s="51" t="s">
        <v>13</v>
      </c>
      <c r="B27" s="51"/>
      <c r="C27" s="7">
        <v>987297</v>
      </c>
      <c r="D27" s="30">
        <v>1046892342</v>
      </c>
      <c r="E27" s="31" t="s">
        <v>46</v>
      </c>
      <c r="F27" s="31">
        <f>SUM(D27)</f>
        <v>1046892342</v>
      </c>
    </row>
    <row r="28" spans="1:6" ht="21" customHeight="1" x14ac:dyDescent="0.15">
      <c r="A28" s="52" t="s">
        <v>22</v>
      </c>
      <c r="B28" s="52"/>
      <c r="C28" s="10">
        <v>368543093</v>
      </c>
      <c r="D28" s="33">
        <v>414393956073</v>
      </c>
      <c r="E28" s="34">
        <v>376463170896</v>
      </c>
      <c r="F28" s="34">
        <v>37930785176</v>
      </c>
    </row>
    <row r="29" spans="1:6" ht="6.75" customHeight="1" x14ac:dyDescent="0.15">
      <c r="A29" s="8"/>
      <c r="B29" s="8"/>
      <c r="C29" s="7"/>
      <c r="D29" s="7"/>
      <c r="E29" s="7"/>
      <c r="F29" s="7"/>
    </row>
    <row r="30" spans="1:6" ht="21" customHeight="1" x14ac:dyDescent="0.15">
      <c r="B30" s="49" t="s">
        <v>36</v>
      </c>
      <c r="C30" s="50"/>
      <c r="D30" s="50"/>
      <c r="E30" s="50"/>
      <c r="F30" s="50"/>
    </row>
  </sheetData>
  <mergeCells count="18">
    <mergeCell ref="A26:B26"/>
    <mergeCell ref="A27:B27"/>
    <mergeCell ref="A28:B28"/>
    <mergeCell ref="B30:F30"/>
    <mergeCell ref="A5:B5"/>
    <mergeCell ref="A9:B9"/>
    <mergeCell ref="B21:C21"/>
    <mergeCell ref="A23:B23"/>
    <mergeCell ref="A14:B14"/>
    <mergeCell ref="A24:B24"/>
    <mergeCell ref="A25:B25"/>
    <mergeCell ref="A12:B12"/>
    <mergeCell ref="A13:B13"/>
    <mergeCell ref="B1:F1"/>
    <mergeCell ref="A3:F3"/>
    <mergeCell ref="A4:C4"/>
    <mergeCell ref="A10:B10"/>
    <mergeCell ref="A11:B11"/>
  </mergeCells>
  <phoneticPr fontId="1"/>
  <pageMargins left="0.78740157480314965" right="0.78740157480314965" top="0.86614173228346458" bottom="0.86614173228346458" header="0.62992125984251968" footer="0.39370078740157483"/>
  <pageSetup paperSize="9" firstPageNumber="32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3"/>
  <sheetViews>
    <sheetView view="pageBreakPreview" topLeftCell="A7" zoomScaleNormal="100" zoomScaleSheetLayoutView="100" workbookViewId="0">
      <selection activeCell="B8" sqref="B8"/>
    </sheetView>
  </sheetViews>
  <sheetFormatPr defaultColWidth="9.42578125" defaultRowHeight="9.6" x14ac:dyDescent="0.15"/>
  <cols>
    <col min="1" max="1" width="1.85546875" style="1" customWidth="1"/>
    <col min="2" max="2" width="38.42578125" style="1" customWidth="1"/>
    <col min="3" max="3" width="1.140625" style="1" customWidth="1"/>
    <col min="4" max="6" width="20.140625" style="1" customWidth="1"/>
    <col min="7" max="16384" width="9.42578125" style="1"/>
  </cols>
  <sheetData>
    <row r="1" spans="1:6" ht="19.5" customHeight="1" x14ac:dyDescent="0.15">
      <c r="B1" s="55"/>
      <c r="C1" s="55"/>
      <c r="D1" s="55"/>
      <c r="E1" s="55"/>
      <c r="F1" s="55"/>
    </row>
    <row r="2" spans="1:6" x14ac:dyDescent="0.15">
      <c r="B2" s="2"/>
      <c r="C2" s="3"/>
      <c r="D2" s="3"/>
      <c r="E2" s="3"/>
      <c r="F2" s="4" t="s">
        <v>0</v>
      </c>
    </row>
    <row r="3" spans="1:6" ht="21" customHeight="1" x14ac:dyDescent="0.15">
      <c r="A3" s="53" t="s">
        <v>62</v>
      </c>
      <c r="B3" s="53"/>
      <c r="C3" s="53"/>
      <c r="D3" s="53"/>
      <c r="E3" s="53"/>
      <c r="F3" s="53"/>
    </row>
    <row r="4" spans="1:6" ht="21" customHeight="1" x14ac:dyDescent="0.15">
      <c r="A4" s="54" t="s">
        <v>48</v>
      </c>
      <c r="B4" s="54"/>
      <c r="C4" s="54"/>
      <c r="D4" s="5" t="s">
        <v>24</v>
      </c>
      <c r="E4" s="5" t="s">
        <v>25</v>
      </c>
      <c r="F4" s="6" t="s">
        <v>26</v>
      </c>
    </row>
    <row r="5" spans="1:6" ht="17.25" customHeight="1" x14ac:dyDescent="0.15">
      <c r="A5" s="51" t="s">
        <v>9</v>
      </c>
      <c r="B5" s="51"/>
      <c r="C5" s="7"/>
      <c r="D5" s="30"/>
      <c r="E5" s="31"/>
      <c r="F5" s="31"/>
    </row>
    <row r="6" spans="1:6" ht="17.25" customHeight="1" x14ac:dyDescent="0.15">
      <c r="A6" s="8"/>
      <c r="B6" s="8" t="s">
        <v>34</v>
      </c>
      <c r="C6" s="7"/>
      <c r="D6" s="30">
        <v>75556272681</v>
      </c>
      <c r="E6" s="31">
        <v>72874380404</v>
      </c>
      <c r="F6" s="31">
        <f>SUM(D6,-E6)-1</f>
        <v>2681892276</v>
      </c>
    </row>
    <row r="7" spans="1:6" ht="17.25" customHeight="1" x14ac:dyDescent="0.15">
      <c r="A7" s="8"/>
      <c r="B7" s="8" t="s">
        <v>39</v>
      </c>
      <c r="C7" s="7">
        <v>70022026</v>
      </c>
      <c r="D7" s="30">
        <v>2279856991</v>
      </c>
      <c r="E7" s="31">
        <v>2240621119</v>
      </c>
      <c r="F7" s="31">
        <f>SUM(D7,-E7)-1</f>
        <v>39235871</v>
      </c>
    </row>
    <row r="8" spans="1:6" ht="17.25" customHeight="1" x14ac:dyDescent="0.15">
      <c r="A8" s="8"/>
      <c r="B8" s="8" t="s">
        <v>79</v>
      </c>
      <c r="C8" s="7"/>
      <c r="D8" s="30">
        <v>38421164</v>
      </c>
      <c r="E8" s="31">
        <v>38070424</v>
      </c>
      <c r="F8" s="31">
        <f>SUM(D8,-E8)-1</f>
        <v>350739</v>
      </c>
    </row>
    <row r="9" spans="1:6" ht="17.25" customHeight="1" x14ac:dyDescent="0.15">
      <c r="A9" s="8"/>
      <c r="B9" s="8" t="s">
        <v>35</v>
      </c>
      <c r="C9" s="7">
        <v>134144</v>
      </c>
      <c r="D9" s="30">
        <v>6685788239</v>
      </c>
      <c r="E9" s="31">
        <v>6163335812</v>
      </c>
      <c r="F9" s="31">
        <f>SUM(D9,-E9)</f>
        <v>522452427</v>
      </c>
    </row>
    <row r="10" spans="1:6" ht="17.25" customHeight="1" x14ac:dyDescent="0.15">
      <c r="A10" s="51" t="s">
        <v>8</v>
      </c>
      <c r="B10" s="51"/>
      <c r="C10" s="7">
        <v>78300027</v>
      </c>
      <c r="D10" s="30">
        <f>SUM(D6:D9)</f>
        <v>84560339075</v>
      </c>
      <c r="E10" s="31">
        <f>SUM(E6:E9)+2</f>
        <v>81316407761</v>
      </c>
      <c r="F10" s="31">
        <f>SUM(D10,-E10)</f>
        <v>3243931314</v>
      </c>
    </row>
    <row r="11" spans="1:6" ht="17.25" customHeight="1" x14ac:dyDescent="0.15">
      <c r="A11" s="51" t="s">
        <v>49</v>
      </c>
      <c r="B11" s="51"/>
      <c r="C11" s="7"/>
      <c r="D11" s="30"/>
      <c r="E11" s="31"/>
      <c r="F11" s="31"/>
    </row>
    <row r="12" spans="1:6" ht="17.25" customHeight="1" x14ac:dyDescent="0.15">
      <c r="A12" s="8"/>
      <c r="B12" s="8" t="s">
        <v>50</v>
      </c>
      <c r="C12" s="7"/>
      <c r="D12" s="30">
        <v>2164000</v>
      </c>
      <c r="E12" s="31">
        <v>2120210</v>
      </c>
      <c r="F12" s="31">
        <f>SUM(D12,-E12)-1</f>
        <v>43789</v>
      </c>
    </row>
    <row r="13" spans="1:6" ht="17.25" customHeight="1" x14ac:dyDescent="0.15">
      <c r="A13" s="8"/>
      <c r="B13" s="8" t="s">
        <v>51</v>
      </c>
      <c r="C13" s="7"/>
      <c r="D13" s="30">
        <v>75601839</v>
      </c>
      <c r="E13" s="31">
        <v>58996537</v>
      </c>
      <c r="F13" s="31">
        <f>SUM(D13,-E13)-1</f>
        <v>16605301</v>
      </c>
    </row>
    <row r="14" spans="1:6" ht="17.25" customHeight="1" x14ac:dyDescent="0.15">
      <c r="A14" s="8"/>
      <c r="B14" s="8" t="s">
        <v>52</v>
      </c>
      <c r="C14" s="7"/>
      <c r="D14" s="30">
        <v>204270740</v>
      </c>
      <c r="E14" s="31">
        <v>33892244</v>
      </c>
      <c r="F14" s="31">
        <f>SUM(D14,-E14)</f>
        <v>170378496</v>
      </c>
    </row>
    <row r="15" spans="1:6" ht="17.25" customHeight="1" x14ac:dyDescent="0.15">
      <c r="A15" s="8"/>
      <c r="B15" s="8" t="s">
        <v>53</v>
      </c>
      <c r="C15" s="7"/>
      <c r="D15" s="30">
        <v>80556425</v>
      </c>
      <c r="E15" s="31">
        <v>52526605</v>
      </c>
      <c r="F15" s="31">
        <f>SUM(D15,-E15)-1</f>
        <v>28029819</v>
      </c>
    </row>
    <row r="16" spans="1:6" ht="17.25" customHeight="1" x14ac:dyDescent="0.15">
      <c r="A16" s="8"/>
      <c r="B16" s="8" t="s">
        <v>54</v>
      </c>
      <c r="C16" s="7"/>
      <c r="D16" s="30">
        <v>3768197</v>
      </c>
      <c r="E16" s="31">
        <v>3768197</v>
      </c>
      <c r="F16" s="32" t="s">
        <v>23</v>
      </c>
    </row>
    <row r="17" spans="1:6" ht="17.25" customHeight="1" x14ac:dyDescent="0.15">
      <c r="A17" s="51" t="s">
        <v>8</v>
      </c>
      <c r="B17" s="51"/>
      <c r="C17" s="7">
        <v>16582271</v>
      </c>
      <c r="D17" s="30">
        <f>SUM(D12:D16)</f>
        <v>366361201</v>
      </c>
      <c r="E17" s="31">
        <f>SUM(E12:E16)+1</f>
        <v>151303794</v>
      </c>
      <c r="F17" s="31">
        <f>SUM(F12:F16)+1</f>
        <v>215057406</v>
      </c>
    </row>
    <row r="18" spans="1:6" ht="17.25" customHeight="1" x14ac:dyDescent="0.15">
      <c r="A18" s="51" t="s">
        <v>10</v>
      </c>
      <c r="B18" s="51"/>
      <c r="C18" s="7">
        <v>250524587</v>
      </c>
      <c r="D18" s="30">
        <v>270910910665</v>
      </c>
      <c r="E18" s="31">
        <v>251025022653</v>
      </c>
      <c r="F18" s="31">
        <f>SUM(D18,-E18)</f>
        <v>19885888012</v>
      </c>
    </row>
    <row r="19" spans="1:6" ht="17.25" customHeight="1" x14ac:dyDescent="0.15">
      <c r="A19" s="51" t="s">
        <v>1</v>
      </c>
      <c r="B19" s="56"/>
      <c r="C19" s="7">
        <v>15406082</v>
      </c>
      <c r="D19" s="30">
        <v>19936087266</v>
      </c>
      <c r="E19" s="31">
        <v>18960239935</v>
      </c>
      <c r="F19" s="31">
        <f>SUM(D19,-E19)</f>
        <v>975847331</v>
      </c>
    </row>
    <row r="20" spans="1:6" ht="17.25" customHeight="1" x14ac:dyDescent="0.15">
      <c r="A20" s="51" t="s">
        <v>4</v>
      </c>
      <c r="B20" s="56"/>
      <c r="C20" s="7">
        <v>473489</v>
      </c>
      <c r="D20" s="30">
        <v>127467000</v>
      </c>
      <c r="E20" s="31">
        <v>127467000</v>
      </c>
      <c r="F20" s="32" t="s">
        <v>55</v>
      </c>
    </row>
    <row r="21" spans="1:6" ht="17.25" customHeight="1" x14ac:dyDescent="0.15">
      <c r="A21" s="51" t="s">
        <v>15</v>
      </c>
      <c r="B21" s="56"/>
      <c r="C21" s="7">
        <v>702700</v>
      </c>
      <c r="D21" s="30">
        <v>2276049649</v>
      </c>
      <c r="E21" s="31">
        <v>2271480352</v>
      </c>
      <c r="F21" s="31">
        <f>SUM(D21,-E21)-1</f>
        <v>4569296</v>
      </c>
    </row>
    <row r="22" spans="1:6" ht="17.25" customHeight="1" x14ac:dyDescent="0.15">
      <c r="A22" s="51" t="s">
        <v>56</v>
      </c>
      <c r="B22" s="51"/>
      <c r="C22" s="7"/>
      <c r="D22" s="30">
        <v>103567894</v>
      </c>
      <c r="E22" s="31">
        <v>83523519</v>
      </c>
      <c r="F22" s="31">
        <f>SUM(D22,-E22)-1</f>
        <v>20044374</v>
      </c>
    </row>
    <row r="23" spans="1:6" ht="17.25" customHeight="1" x14ac:dyDescent="0.15">
      <c r="A23" s="51" t="s">
        <v>11</v>
      </c>
      <c r="B23" s="51"/>
      <c r="C23" s="7"/>
      <c r="D23" s="30"/>
      <c r="E23" s="31"/>
      <c r="F23" s="31"/>
    </row>
    <row r="24" spans="1:6" ht="17.25" customHeight="1" x14ac:dyDescent="0.15">
      <c r="A24" s="8"/>
      <c r="B24" s="8" t="s">
        <v>16</v>
      </c>
      <c r="C24" s="7">
        <v>1030941</v>
      </c>
      <c r="D24" s="30">
        <v>1509078204</v>
      </c>
      <c r="E24" s="31">
        <v>832031391</v>
      </c>
      <c r="F24" s="31">
        <f>SUM(D24,-E24)-1</f>
        <v>677046812</v>
      </c>
    </row>
    <row r="25" spans="1:6" ht="17.25" customHeight="1" x14ac:dyDescent="0.15">
      <c r="A25" s="8"/>
      <c r="B25" s="8" t="s">
        <v>17</v>
      </c>
      <c r="C25" s="7">
        <v>2861910</v>
      </c>
      <c r="D25" s="30">
        <v>2727107056</v>
      </c>
      <c r="E25" s="31">
        <v>1644669247</v>
      </c>
      <c r="F25" s="31">
        <f>SUM(D25,-E25)-1</f>
        <v>1082437808</v>
      </c>
    </row>
    <row r="26" spans="1:6" ht="17.25" customHeight="1" x14ac:dyDescent="0.15">
      <c r="A26" s="8"/>
      <c r="B26" s="8" t="s">
        <v>18</v>
      </c>
      <c r="C26" s="7">
        <v>750769</v>
      </c>
      <c r="D26" s="30">
        <v>692165339</v>
      </c>
      <c r="E26" s="31">
        <v>489065598</v>
      </c>
      <c r="F26" s="31">
        <f>SUM(D26,-E26)-1</f>
        <v>203099740</v>
      </c>
    </row>
    <row r="27" spans="1:6" ht="17.25" customHeight="1" x14ac:dyDescent="0.15">
      <c r="A27" s="8"/>
      <c r="B27" s="8" t="s">
        <v>29</v>
      </c>
      <c r="C27" s="7">
        <v>775349</v>
      </c>
      <c r="D27" s="30">
        <v>556494245</v>
      </c>
      <c r="E27" s="31">
        <v>405117638</v>
      </c>
      <c r="F27" s="31">
        <f>SUM(D27,-E27)</f>
        <v>151376607</v>
      </c>
    </row>
    <row r="28" spans="1:6" ht="17.25" customHeight="1" x14ac:dyDescent="0.15">
      <c r="A28" s="8"/>
      <c r="B28" s="8" t="s">
        <v>57</v>
      </c>
      <c r="C28" s="7"/>
      <c r="D28" s="30">
        <v>39810729</v>
      </c>
      <c r="E28" s="31">
        <v>32135249</v>
      </c>
      <c r="F28" s="31">
        <f>SUM(D28,-E28)-1</f>
        <v>7675479</v>
      </c>
    </row>
    <row r="29" spans="1:6" ht="17.25" customHeight="1" x14ac:dyDescent="0.15">
      <c r="A29" s="8"/>
      <c r="B29" s="8" t="s">
        <v>40</v>
      </c>
      <c r="C29" s="7">
        <v>102496</v>
      </c>
      <c r="D29" s="30">
        <v>216331377</v>
      </c>
      <c r="E29" s="31">
        <v>139663469</v>
      </c>
      <c r="F29" s="31">
        <f>SUM(D29,-E29)-1</f>
        <v>76667907</v>
      </c>
    </row>
    <row r="30" spans="1:6" ht="17.25" customHeight="1" x14ac:dyDescent="0.15">
      <c r="A30" s="8"/>
      <c r="B30" s="8" t="s">
        <v>58</v>
      </c>
      <c r="C30" s="7"/>
      <c r="D30" s="30">
        <v>178934390</v>
      </c>
      <c r="E30" s="31">
        <v>93770150</v>
      </c>
      <c r="F30" s="31">
        <f>SUM(D30,-E30)-1</f>
        <v>85164239</v>
      </c>
    </row>
    <row r="31" spans="1:6" ht="17.25" customHeight="1" x14ac:dyDescent="0.15">
      <c r="A31" s="8"/>
      <c r="B31" s="8" t="s">
        <v>45</v>
      </c>
      <c r="C31" s="7">
        <v>308266</v>
      </c>
      <c r="D31" s="30">
        <v>277978961</v>
      </c>
      <c r="E31" s="31">
        <v>228854463</v>
      </c>
      <c r="F31" s="31">
        <f>SUM(D31,-E31)-1</f>
        <v>49124497</v>
      </c>
    </row>
    <row r="32" spans="1:6" ht="17.25" customHeight="1" x14ac:dyDescent="0.15">
      <c r="A32" s="8"/>
      <c r="B32" s="57" t="s">
        <v>31</v>
      </c>
      <c r="C32" s="58"/>
      <c r="D32" s="30">
        <f>SUM(D24:D31)+1</f>
        <v>6197900302</v>
      </c>
      <c r="E32" s="31">
        <f>SUM(E24:E31)+3</f>
        <v>3865307208</v>
      </c>
      <c r="F32" s="31">
        <f>SUM(D32,-E32)-1</f>
        <v>2332593093</v>
      </c>
    </row>
    <row r="33" spans="1:6" ht="17.25" customHeight="1" x14ac:dyDescent="0.15">
      <c r="A33" s="8"/>
      <c r="B33" s="8" t="s">
        <v>21</v>
      </c>
      <c r="C33" s="7">
        <v>3473</v>
      </c>
      <c r="D33" s="30">
        <v>232377638</v>
      </c>
      <c r="E33" s="31">
        <v>63733306</v>
      </c>
      <c r="F33" s="31">
        <f>SUM(D33,-E33)</f>
        <v>168644332</v>
      </c>
    </row>
    <row r="34" spans="1:6" ht="17.25" customHeight="1" x14ac:dyDescent="0.15">
      <c r="A34" s="51" t="s">
        <v>8</v>
      </c>
      <c r="B34" s="51"/>
      <c r="C34" s="7">
        <v>5899709</v>
      </c>
      <c r="D34" s="30">
        <f>SUM(D32:D33)+1</f>
        <v>6430277941</v>
      </c>
      <c r="E34" s="31">
        <f>SUM(E32:E33)+1</f>
        <v>3929040515</v>
      </c>
      <c r="F34" s="31">
        <f>SUM(D34,-E34)</f>
        <v>2501237426</v>
      </c>
    </row>
    <row r="35" spans="1:6" ht="17.25" customHeight="1" x14ac:dyDescent="0.15">
      <c r="A35" s="51" t="s">
        <v>61</v>
      </c>
      <c r="B35" s="51"/>
      <c r="C35" s="7"/>
      <c r="D35" s="30">
        <v>69800</v>
      </c>
      <c r="E35" s="31">
        <v>56259</v>
      </c>
      <c r="F35" s="31">
        <f>SUM(D35,-E35)-1</f>
        <v>13540</v>
      </c>
    </row>
    <row r="36" spans="1:6" ht="17.25" customHeight="1" x14ac:dyDescent="0.15">
      <c r="A36" s="51" t="s">
        <v>59</v>
      </c>
      <c r="B36" s="51"/>
      <c r="C36" s="7"/>
      <c r="D36" s="30">
        <v>259012829</v>
      </c>
      <c r="E36" s="31">
        <v>158148689</v>
      </c>
      <c r="F36" s="31">
        <f>SUM(D36,-E36)-1</f>
        <v>100864139</v>
      </c>
    </row>
    <row r="37" spans="1:6" ht="17.25" customHeight="1" x14ac:dyDescent="0.15">
      <c r="A37" s="51" t="s">
        <v>2</v>
      </c>
      <c r="B37" s="51"/>
      <c r="C37" s="7">
        <v>971752</v>
      </c>
      <c r="D37" s="30">
        <v>1084114493</v>
      </c>
      <c r="E37" s="31">
        <v>847750857</v>
      </c>
      <c r="F37" s="31">
        <f>SUM(D37,-E37)-1</f>
        <v>236363635</v>
      </c>
    </row>
    <row r="38" spans="1:6" ht="17.25" customHeight="1" x14ac:dyDescent="0.15">
      <c r="A38" s="51" t="s">
        <v>6</v>
      </c>
      <c r="B38" s="51"/>
      <c r="C38" s="7">
        <v>2762542</v>
      </c>
      <c r="D38" s="30">
        <v>1974437972</v>
      </c>
      <c r="E38" s="31">
        <v>1474005577</v>
      </c>
      <c r="F38" s="31">
        <f>SUM(D38,-E38)-1</f>
        <v>500432394</v>
      </c>
    </row>
    <row r="39" spans="1:6" ht="17.25" customHeight="1" x14ac:dyDescent="0.15">
      <c r="A39" s="51" t="s">
        <v>12</v>
      </c>
      <c r="B39" s="51"/>
      <c r="C39" s="7">
        <v>12514909</v>
      </c>
      <c r="D39" s="30">
        <v>19573293905</v>
      </c>
      <c r="E39" s="31">
        <v>16667325361</v>
      </c>
      <c r="F39" s="31">
        <f>SUM(D39,-E39)</f>
        <v>2905968544</v>
      </c>
    </row>
    <row r="40" spans="1:6" ht="17.25" customHeight="1" x14ac:dyDescent="0.15">
      <c r="A40" s="51" t="s">
        <v>13</v>
      </c>
      <c r="B40" s="51"/>
      <c r="C40" s="7">
        <v>987297</v>
      </c>
      <c r="D40" s="30">
        <v>1825281559</v>
      </c>
      <c r="E40" s="31" t="s">
        <v>60</v>
      </c>
      <c r="F40" s="31">
        <f>SUM(D40)</f>
        <v>1825281559</v>
      </c>
    </row>
    <row r="41" spans="1:6" ht="17.25" customHeight="1" x14ac:dyDescent="0.15">
      <c r="A41" s="52" t="s">
        <v>22</v>
      </c>
      <c r="B41" s="52"/>
      <c r="C41" s="10">
        <v>368543093</v>
      </c>
      <c r="D41" s="33">
        <f>SUM(D10,D17:D18,D22:D22,D34:D40)+2</f>
        <v>387087667336</v>
      </c>
      <c r="E41" s="34">
        <f>SUM(E10,E17:E18,E22:E22,E34:E40)+5</f>
        <v>355652584990</v>
      </c>
      <c r="F41" s="34">
        <f>SUM(F10,F17:F18,F22:F22,F34:F40)+4</f>
        <v>31435082347</v>
      </c>
    </row>
    <row r="42" spans="1:6" ht="6" customHeight="1" x14ac:dyDescent="0.15"/>
    <row r="43" spans="1:6" ht="21" customHeight="1" x14ac:dyDescent="0.15">
      <c r="B43" s="49" t="s">
        <v>36</v>
      </c>
      <c r="C43" s="50"/>
      <c r="D43" s="50"/>
      <c r="E43" s="50"/>
      <c r="F43" s="50"/>
    </row>
  </sheetData>
  <mergeCells count="23">
    <mergeCell ref="B1:F1"/>
    <mergeCell ref="A3:F3"/>
    <mergeCell ref="A4:C4"/>
    <mergeCell ref="A5:B5"/>
    <mergeCell ref="A10:B10"/>
    <mergeCell ref="A41:B41"/>
    <mergeCell ref="B43:F43"/>
    <mergeCell ref="B32:C32"/>
    <mergeCell ref="A34:B34"/>
    <mergeCell ref="A35:B35"/>
    <mergeCell ref="A36:B36"/>
    <mergeCell ref="A37:B37"/>
    <mergeCell ref="A38:B38"/>
    <mergeCell ref="A11:B11"/>
    <mergeCell ref="A39:B39"/>
    <mergeCell ref="A40:B40"/>
    <mergeCell ref="A23:B23"/>
    <mergeCell ref="A18:B18"/>
    <mergeCell ref="A19:B19"/>
    <mergeCell ref="A20:B20"/>
    <mergeCell ref="A21:B21"/>
    <mergeCell ref="A17:B17"/>
    <mergeCell ref="A22:B22"/>
  </mergeCells>
  <phoneticPr fontId="1"/>
  <pageMargins left="0.78740157480314965" right="0.78740157480314965" top="0.86614173228346458" bottom="0.86614173228346458" header="0.62992125984251968" footer="0.39370078740157483"/>
  <pageSetup paperSize="9" firstPageNumber="328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3"/>
  <sheetViews>
    <sheetView view="pageBreakPreview" topLeftCell="A12" zoomScaleNormal="100" zoomScaleSheetLayoutView="100" workbookViewId="0">
      <selection activeCell="B8" sqref="B8"/>
    </sheetView>
  </sheetViews>
  <sheetFormatPr defaultColWidth="9.42578125" defaultRowHeight="9.6" x14ac:dyDescent="0.15"/>
  <cols>
    <col min="1" max="1" width="1.85546875" style="1" customWidth="1"/>
    <col min="2" max="2" width="38.42578125" style="1" customWidth="1"/>
    <col min="3" max="3" width="1.140625" style="1" customWidth="1"/>
    <col min="4" max="6" width="20.140625" style="26" customWidth="1"/>
    <col min="7" max="16384" width="9.42578125" style="1"/>
  </cols>
  <sheetData>
    <row r="1" spans="1:6" ht="19.5" customHeight="1" x14ac:dyDescent="0.15">
      <c r="B1" s="55"/>
      <c r="C1" s="55"/>
      <c r="D1" s="55"/>
      <c r="E1" s="55"/>
      <c r="F1" s="55"/>
    </row>
    <row r="2" spans="1:6" x14ac:dyDescent="0.15">
      <c r="B2" s="2"/>
      <c r="C2" s="3"/>
      <c r="D2" s="22"/>
      <c r="E2" s="22"/>
      <c r="F2" s="23" t="s">
        <v>0</v>
      </c>
    </row>
    <row r="3" spans="1:6" ht="21" customHeight="1" x14ac:dyDescent="0.15">
      <c r="A3" s="59" t="s">
        <v>64</v>
      </c>
      <c r="B3" s="59"/>
      <c r="C3" s="59"/>
      <c r="D3" s="59"/>
      <c r="E3" s="59"/>
      <c r="F3" s="59"/>
    </row>
    <row r="4" spans="1:6" ht="21" customHeight="1" x14ac:dyDescent="0.15">
      <c r="A4" s="54" t="s">
        <v>3</v>
      </c>
      <c r="B4" s="54"/>
      <c r="C4" s="54"/>
      <c r="D4" s="24" t="s">
        <v>24</v>
      </c>
      <c r="E4" s="24" t="s">
        <v>25</v>
      </c>
      <c r="F4" s="25" t="s">
        <v>26</v>
      </c>
    </row>
    <row r="5" spans="1:6" ht="17.25" customHeight="1" x14ac:dyDescent="0.15">
      <c r="A5" s="51" t="s">
        <v>9</v>
      </c>
      <c r="B5" s="51"/>
      <c r="C5" s="7"/>
      <c r="D5" s="35"/>
      <c r="E5" s="36"/>
      <c r="F5" s="36"/>
    </row>
    <row r="6" spans="1:6" ht="17.25" customHeight="1" x14ac:dyDescent="0.15">
      <c r="A6" s="20"/>
      <c r="B6" s="20" t="s">
        <v>34</v>
      </c>
      <c r="C6" s="7"/>
      <c r="D6" s="35">
        <v>74503024035</v>
      </c>
      <c r="E6" s="36">
        <v>73244153353</v>
      </c>
      <c r="F6" s="36">
        <f>SUM(D6,-E6)-1</f>
        <v>1258870681</v>
      </c>
    </row>
    <row r="7" spans="1:6" ht="17.25" customHeight="1" x14ac:dyDescent="0.15">
      <c r="A7" s="20"/>
      <c r="B7" s="20" t="s">
        <v>39</v>
      </c>
      <c r="C7" s="7">
        <v>70022026</v>
      </c>
      <c r="D7" s="35">
        <v>2218119812</v>
      </c>
      <c r="E7" s="36">
        <v>2168461363</v>
      </c>
      <c r="F7" s="36">
        <f>SUM(D7,-E7)</f>
        <v>49658449</v>
      </c>
    </row>
    <row r="8" spans="1:6" ht="17.25" customHeight="1" x14ac:dyDescent="0.15">
      <c r="A8" s="20"/>
      <c r="B8" s="20" t="s">
        <v>79</v>
      </c>
      <c r="C8" s="7"/>
      <c r="D8" s="35">
        <v>1885209</v>
      </c>
      <c r="E8" s="36">
        <v>1408795</v>
      </c>
      <c r="F8" s="36">
        <f>SUM(D8,-E8)</f>
        <v>476414</v>
      </c>
    </row>
    <row r="9" spans="1:6" ht="17.25" customHeight="1" x14ac:dyDescent="0.15">
      <c r="A9" s="20"/>
      <c r="B9" s="20" t="s">
        <v>35</v>
      </c>
      <c r="C9" s="7">
        <v>134144</v>
      </c>
      <c r="D9" s="35">
        <v>6619682125</v>
      </c>
      <c r="E9" s="36">
        <v>6125877774</v>
      </c>
      <c r="F9" s="36">
        <f>SUM(D9,-E9)-1</f>
        <v>493804350</v>
      </c>
    </row>
    <row r="10" spans="1:6" ht="17.25" customHeight="1" x14ac:dyDescent="0.15">
      <c r="A10" s="51" t="s">
        <v>8</v>
      </c>
      <c r="B10" s="51"/>
      <c r="C10" s="7">
        <v>78300027</v>
      </c>
      <c r="D10" s="35">
        <f>SUM(D6:D9)</f>
        <v>83342711181</v>
      </c>
      <c r="E10" s="36">
        <v>81539901286</v>
      </c>
      <c r="F10" s="36">
        <f>SUM(D10,-E10)</f>
        <v>1802809895</v>
      </c>
    </row>
    <row r="11" spans="1:6" ht="17.25" customHeight="1" x14ac:dyDescent="0.15">
      <c r="A11" s="51" t="s">
        <v>49</v>
      </c>
      <c r="B11" s="51"/>
      <c r="C11" s="7"/>
      <c r="D11" s="35"/>
      <c r="E11" s="36"/>
      <c r="F11" s="36"/>
    </row>
    <row r="12" spans="1:6" ht="17.25" customHeight="1" x14ac:dyDescent="0.15">
      <c r="A12" s="20"/>
      <c r="B12" s="20" t="s">
        <v>50</v>
      </c>
      <c r="C12" s="7"/>
      <c r="D12" s="35">
        <v>2069117</v>
      </c>
      <c r="E12" s="36">
        <v>2036880</v>
      </c>
      <c r="F12" s="36">
        <f>SUM(D12,-E12)-1</f>
        <v>32236</v>
      </c>
    </row>
    <row r="13" spans="1:6" ht="17.25" customHeight="1" x14ac:dyDescent="0.15">
      <c r="A13" s="20"/>
      <c r="B13" s="20" t="s">
        <v>51</v>
      </c>
      <c r="C13" s="7"/>
      <c r="D13" s="35">
        <v>58161919</v>
      </c>
      <c r="E13" s="36">
        <v>44245736</v>
      </c>
      <c r="F13" s="36">
        <f>SUM(D13,-E13)-1</f>
        <v>13916182</v>
      </c>
    </row>
    <row r="14" spans="1:6" ht="17.25" customHeight="1" x14ac:dyDescent="0.15">
      <c r="A14" s="20"/>
      <c r="B14" s="20" t="s">
        <v>52</v>
      </c>
      <c r="C14" s="7"/>
      <c r="D14" s="35">
        <v>323856089</v>
      </c>
      <c r="E14" s="36">
        <v>178757109</v>
      </c>
      <c r="F14" s="36">
        <f>SUM(D14,-E14)</f>
        <v>145098980</v>
      </c>
    </row>
    <row r="15" spans="1:6" ht="17.25" customHeight="1" x14ac:dyDescent="0.15">
      <c r="A15" s="20"/>
      <c r="B15" s="20" t="s">
        <v>53</v>
      </c>
      <c r="C15" s="7"/>
      <c r="D15" s="35">
        <v>61434439</v>
      </c>
      <c r="E15" s="36">
        <v>36898328</v>
      </c>
      <c r="F15" s="36">
        <f>SUM(D15,-E15)</f>
        <v>24536111</v>
      </c>
    </row>
    <row r="16" spans="1:6" ht="17.25" customHeight="1" x14ac:dyDescent="0.15">
      <c r="A16" s="20"/>
      <c r="B16" s="20" t="s">
        <v>54</v>
      </c>
      <c r="C16" s="7"/>
      <c r="D16" s="35">
        <v>7136430</v>
      </c>
      <c r="E16" s="36">
        <v>5774255</v>
      </c>
      <c r="F16" s="36">
        <f>SUM(D16,-E16)</f>
        <v>1362175</v>
      </c>
    </row>
    <row r="17" spans="1:6" ht="17.25" customHeight="1" x14ac:dyDescent="0.15">
      <c r="A17" s="51" t="s">
        <v>8</v>
      </c>
      <c r="B17" s="51"/>
      <c r="C17" s="7">
        <v>16582271</v>
      </c>
      <c r="D17" s="35">
        <f>SUM(D12:D16)+1</f>
        <v>452657995</v>
      </c>
      <c r="E17" s="36">
        <f>SUM(E12:E16)+2</f>
        <v>267712310</v>
      </c>
      <c r="F17" s="36">
        <f>SUM(D17,-E17)-1</f>
        <v>184945684</v>
      </c>
    </row>
    <row r="18" spans="1:6" ht="17.25" customHeight="1" x14ac:dyDescent="0.15">
      <c r="A18" s="51" t="s">
        <v>10</v>
      </c>
      <c r="B18" s="51"/>
      <c r="C18" s="7">
        <v>250524587</v>
      </c>
      <c r="D18" s="35">
        <v>267815104322</v>
      </c>
      <c r="E18" s="36">
        <v>258363224856</v>
      </c>
      <c r="F18" s="36">
        <f>SUM(D18,-E18)-1</f>
        <v>9451879465</v>
      </c>
    </row>
    <row r="19" spans="1:6" ht="17.25" customHeight="1" x14ac:dyDescent="0.15">
      <c r="A19" s="51" t="s">
        <v>1</v>
      </c>
      <c r="B19" s="56"/>
      <c r="C19" s="7">
        <v>15406082</v>
      </c>
      <c r="D19" s="35">
        <v>20161689565</v>
      </c>
      <c r="E19" s="36">
        <v>18172642576</v>
      </c>
      <c r="F19" s="36">
        <f>SUM(D19,-E19)</f>
        <v>1989046989</v>
      </c>
    </row>
    <row r="20" spans="1:6" ht="17.25" customHeight="1" x14ac:dyDescent="0.15">
      <c r="A20" s="51" t="s">
        <v>4</v>
      </c>
      <c r="B20" s="56"/>
      <c r="C20" s="7">
        <v>473489</v>
      </c>
      <c r="D20" s="35">
        <v>125522000</v>
      </c>
      <c r="E20" s="36">
        <v>125522000</v>
      </c>
      <c r="F20" s="37" t="s">
        <v>23</v>
      </c>
    </row>
    <row r="21" spans="1:6" ht="17.25" customHeight="1" x14ac:dyDescent="0.15">
      <c r="A21" s="51" t="s">
        <v>15</v>
      </c>
      <c r="B21" s="56"/>
      <c r="C21" s="7">
        <v>702700</v>
      </c>
      <c r="D21" s="35">
        <v>2590201283</v>
      </c>
      <c r="E21" s="36">
        <v>2558841845</v>
      </c>
      <c r="F21" s="36">
        <f>SUM(D21,-E21)-1</f>
        <v>31359437</v>
      </c>
    </row>
    <row r="22" spans="1:6" ht="17.25" customHeight="1" x14ac:dyDescent="0.15">
      <c r="A22" s="51" t="s">
        <v>56</v>
      </c>
      <c r="B22" s="51"/>
      <c r="C22" s="7"/>
      <c r="D22" s="35">
        <v>142795099</v>
      </c>
      <c r="E22" s="36">
        <v>131487094</v>
      </c>
      <c r="F22" s="36">
        <f>SUM(D22,-E22)</f>
        <v>11308005</v>
      </c>
    </row>
    <row r="23" spans="1:6" ht="17.25" customHeight="1" x14ac:dyDescent="0.15">
      <c r="A23" s="51" t="s">
        <v>11</v>
      </c>
      <c r="B23" s="51"/>
      <c r="C23" s="7"/>
      <c r="D23" s="35"/>
      <c r="E23" s="36"/>
      <c r="F23" s="36"/>
    </row>
    <row r="24" spans="1:6" ht="17.25" customHeight="1" x14ac:dyDescent="0.15">
      <c r="A24" s="20"/>
      <c r="B24" s="20" t="s">
        <v>16</v>
      </c>
      <c r="C24" s="7">
        <v>1030941</v>
      </c>
      <c r="D24" s="35">
        <v>1519045743</v>
      </c>
      <c r="E24" s="36">
        <v>1145777431</v>
      </c>
      <c r="F24" s="36">
        <f>SUM(D24,-E24)</f>
        <v>373268312</v>
      </c>
    </row>
    <row r="25" spans="1:6" ht="17.25" customHeight="1" x14ac:dyDescent="0.15">
      <c r="A25" s="20"/>
      <c r="B25" s="20" t="s">
        <v>17</v>
      </c>
      <c r="C25" s="7">
        <v>2861910</v>
      </c>
      <c r="D25" s="35">
        <v>2805344115</v>
      </c>
      <c r="E25" s="36">
        <v>2130570635</v>
      </c>
      <c r="F25" s="36">
        <f>SUM(D25,-E25)-1</f>
        <v>674773479</v>
      </c>
    </row>
    <row r="26" spans="1:6" ht="17.25" customHeight="1" x14ac:dyDescent="0.15">
      <c r="A26" s="20"/>
      <c r="B26" s="20" t="s">
        <v>18</v>
      </c>
      <c r="C26" s="7">
        <v>750769</v>
      </c>
      <c r="D26" s="35">
        <v>735087428</v>
      </c>
      <c r="E26" s="36">
        <v>593839022</v>
      </c>
      <c r="F26" s="36">
        <f>SUM(D26,-E26)</f>
        <v>141248406</v>
      </c>
    </row>
    <row r="27" spans="1:6" ht="17.25" customHeight="1" x14ac:dyDescent="0.15">
      <c r="A27" s="20"/>
      <c r="B27" s="20" t="s">
        <v>29</v>
      </c>
      <c r="C27" s="7">
        <v>775349</v>
      </c>
      <c r="D27" s="35">
        <v>508453669</v>
      </c>
      <c r="E27" s="36">
        <v>366518079</v>
      </c>
      <c r="F27" s="36">
        <f>SUM(D27,-E27)</f>
        <v>141935590</v>
      </c>
    </row>
    <row r="28" spans="1:6" ht="17.25" customHeight="1" x14ac:dyDescent="0.15">
      <c r="A28" s="20"/>
      <c r="B28" s="20" t="s">
        <v>57</v>
      </c>
      <c r="C28" s="7"/>
      <c r="D28" s="35">
        <v>13744637</v>
      </c>
      <c r="E28" s="36">
        <v>11284543</v>
      </c>
      <c r="F28" s="36">
        <f>SUM(D28,-E28)-1</f>
        <v>2460093</v>
      </c>
    </row>
    <row r="29" spans="1:6" ht="17.25" customHeight="1" x14ac:dyDescent="0.15">
      <c r="A29" s="20"/>
      <c r="B29" s="20" t="s">
        <v>40</v>
      </c>
      <c r="C29" s="7">
        <v>102496</v>
      </c>
      <c r="D29" s="35">
        <v>136290209</v>
      </c>
      <c r="E29" s="36">
        <v>80335012</v>
      </c>
      <c r="F29" s="36">
        <f>SUM(D29,-E29)-1</f>
        <v>55955196</v>
      </c>
    </row>
    <row r="30" spans="1:6" ht="17.25" customHeight="1" x14ac:dyDescent="0.15">
      <c r="A30" s="20"/>
      <c r="B30" s="20" t="s">
        <v>58</v>
      </c>
      <c r="C30" s="7"/>
      <c r="D30" s="35">
        <v>141236320</v>
      </c>
      <c r="E30" s="36">
        <v>85366570</v>
      </c>
      <c r="F30" s="36">
        <f>SUM(D30,-E30)-1</f>
        <v>55869749</v>
      </c>
    </row>
    <row r="31" spans="1:6" ht="17.25" customHeight="1" x14ac:dyDescent="0.15">
      <c r="A31" s="20"/>
      <c r="B31" s="20" t="s">
        <v>45</v>
      </c>
      <c r="C31" s="7">
        <v>308266</v>
      </c>
      <c r="D31" s="35">
        <v>259816140</v>
      </c>
      <c r="E31" s="36">
        <v>223801371</v>
      </c>
      <c r="F31" s="36">
        <f>SUM(D31,-E31)</f>
        <v>36014769</v>
      </c>
    </row>
    <row r="32" spans="1:6" ht="17.25" customHeight="1" x14ac:dyDescent="0.15">
      <c r="A32" s="20"/>
      <c r="B32" s="57" t="s">
        <v>31</v>
      </c>
      <c r="C32" s="58"/>
      <c r="D32" s="35">
        <f>SUM(D24:D31)+4</f>
        <v>6119018265</v>
      </c>
      <c r="E32" s="36">
        <f>SUM(E24:E31)+3</f>
        <v>4637492666</v>
      </c>
      <c r="F32" s="36">
        <f>SUM(D32,-E32)-1</f>
        <v>1481525598</v>
      </c>
    </row>
    <row r="33" spans="1:6" ht="17.25" customHeight="1" x14ac:dyDescent="0.15">
      <c r="A33" s="20"/>
      <c r="B33" s="20" t="s">
        <v>21</v>
      </c>
      <c r="C33" s="7">
        <v>3473</v>
      </c>
      <c r="D33" s="35">
        <v>750040496</v>
      </c>
      <c r="E33" s="36">
        <v>226679068</v>
      </c>
      <c r="F33" s="36">
        <f>SUM(D33,-E33)</f>
        <v>523361428</v>
      </c>
    </row>
    <row r="34" spans="1:6" ht="17.25" customHeight="1" x14ac:dyDescent="0.15">
      <c r="A34" s="51" t="s">
        <v>8</v>
      </c>
      <c r="B34" s="51"/>
      <c r="C34" s="7">
        <v>5899709</v>
      </c>
      <c r="D34" s="35">
        <f>SUM(D32:D33)+1</f>
        <v>6869058762</v>
      </c>
      <c r="E34" s="36">
        <f>SUM(E32:E33)</f>
        <v>4864171734</v>
      </c>
      <c r="F34" s="36">
        <f>SUM(D34,-E34)-1</f>
        <v>2004887027</v>
      </c>
    </row>
    <row r="35" spans="1:6" ht="17.25" customHeight="1" x14ac:dyDescent="0.15">
      <c r="A35" s="51" t="s">
        <v>59</v>
      </c>
      <c r="B35" s="51"/>
      <c r="C35" s="7"/>
      <c r="D35" s="35">
        <v>268641467</v>
      </c>
      <c r="E35" s="36">
        <v>166774816</v>
      </c>
      <c r="F35" s="36">
        <f>SUM(D35,-E35)-1</f>
        <v>101866650</v>
      </c>
    </row>
    <row r="36" spans="1:6" ht="17.25" customHeight="1" x14ac:dyDescent="0.15">
      <c r="A36" s="51" t="s">
        <v>2</v>
      </c>
      <c r="B36" s="51"/>
      <c r="C36" s="7">
        <v>971752</v>
      </c>
      <c r="D36" s="35">
        <v>1351616526</v>
      </c>
      <c r="E36" s="36">
        <v>1002046734</v>
      </c>
      <c r="F36" s="36">
        <f>SUM(D36,-E36)</f>
        <v>349569792</v>
      </c>
    </row>
    <row r="37" spans="1:6" ht="17.25" customHeight="1" x14ac:dyDescent="0.15">
      <c r="A37" s="51" t="s">
        <v>6</v>
      </c>
      <c r="B37" s="51"/>
      <c r="C37" s="7">
        <v>2762542</v>
      </c>
      <c r="D37" s="35">
        <v>2103666042</v>
      </c>
      <c r="E37" s="36">
        <v>1303783177</v>
      </c>
      <c r="F37" s="36">
        <f>SUM(D37,-E37)</f>
        <v>799882865</v>
      </c>
    </row>
    <row r="38" spans="1:6" ht="17.25" customHeight="1" x14ac:dyDescent="0.15">
      <c r="A38" s="51" t="s">
        <v>12</v>
      </c>
      <c r="B38" s="51"/>
      <c r="C38" s="7">
        <v>12514909</v>
      </c>
      <c r="D38" s="35">
        <v>17199057368</v>
      </c>
      <c r="E38" s="36">
        <v>14220874127</v>
      </c>
      <c r="F38" s="36">
        <f>SUM(D38,-E38)</f>
        <v>2978183241</v>
      </c>
    </row>
    <row r="39" spans="1:6" ht="17.25" customHeight="1" x14ac:dyDescent="0.15">
      <c r="A39" s="51" t="s">
        <v>63</v>
      </c>
      <c r="B39" s="51"/>
      <c r="C39" s="21"/>
      <c r="D39" s="35">
        <v>150000000</v>
      </c>
      <c r="E39" s="36" t="s">
        <v>23</v>
      </c>
      <c r="F39" s="36">
        <v>150000000</v>
      </c>
    </row>
    <row r="40" spans="1:6" ht="17.25" customHeight="1" x14ac:dyDescent="0.15">
      <c r="A40" s="51" t="s">
        <v>13</v>
      </c>
      <c r="B40" s="51"/>
      <c r="C40" s="7">
        <v>987297</v>
      </c>
      <c r="D40" s="35">
        <v>711946549</v>
      </c>
      <c r="E40" s="36" t="s">
        <v>23</v>
      </c>
      <c r="F40" s="36">
        <f>SUM(D40)</f>
        <v>711946549</v>
      </c>
    </row>
    <row r="41" spans="1:6" ht="17.25" customHeight="1" x14ac:dyDescent="0.15">
      <c r="A41" s="52" t="s">
        <v>22</v>
      </c>
      <c r="B41" s="52"/>
      <c r="C41" s="10">
        <v>368543093</v>
      </c>
      <c r="D41" s="38">
        <f>SUM(D10,D17:D18,D22:D22,D34:D40)+5</f>
        <v>380407255316</v>
      </c>
      <c r="E41" s="39">
        <f>SUM(E10,E17:E18,E22:E22,E34:E40)+6</f>
        <v>361859976140</v>
      </c>
      <c r="F41" s="39">
        <f>SUM(F10,F17:F18,F22:F22,F34:F40)+4</f>
        <v>18547279177</v>
      </c>
    </row>
    <row r="42" spans="1:6" ht="6" customHeight="1" x14ac:dyDescent="0.15"/>
    <row r="43" spans="1:6" ht="21" customHeight="1" x14ac:dyDescent="0.15">
      <c r="B43" s="49" t="s">
        <v>36</v>
      </c>
      <c r="C43" s="50"/>
      <c r="D43" s="50"/>
      <c r="E43" s="50"/>
      <c r="F43" s="50"/>
    </row>
  </sheetData>
  <mergeCells count="23">
    <mergeCell ref="A23:B23"/>
    <mergeCell ref="B1:F1"/>
    <mergeCell ref="A3:F3"/>
    <mergeCell ref="A4:C4"/>
    <mergeCell ref="A5:B5"/>
    <mergeCell ref="A10:B10"/>
    <mergeCell ref="A11:B11"/>
    <mergeCell ref="A17:B17"/>
    <mergeCell ref="A18:B18"/>
    <mergeCell ref="A19:B19"/>
    <mergeCell ref="A20:B20"/>
    <mergeCell ref="A21:B21"/>
    <mergeCell ref="A22:B22"/>
    <mergeCell ref="B43:F43"/>
    <mergeCell ref="B32:C32"/>
    <mergeCell ref="A34:B34"/>
    <mergeCell ref="A35:B35"/>
    <mergeCell ref="A36:B36"/>
    <mergeCell ref="A37:B37"/>
    <mergeCell ref="A38:B38"/>
    <mergeCell ref="A40:B40"/>
    <mergeCell ref="A41:B41"/>
    <mergeCell ref="A39:B39"/>
  </mergeCells>
  <phoneticPr fontId="1"/>
  <pageMargins left="0.78740157480314965" right="0.78740157480314965" top="0.86614173228346458" bottom="0.86614173228346458" header="0.62992125984251968" footer="0.39370078740157483"/>
  <pageSetup paperSize="9" firstPageNumber="328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2"/>
  <sheetViews>
    <sheetView view="pageBreakPreview" zoomScaleNormal="100" zoomScaleSheetLayoutView="100" workbookViewId="0">
      <selection activeCell="B8" sqref="B8"/>
    </sheetView>
  </sheetViews>
  <sheetFormatPr defaultColWidth="9.42578125" defaultRowHeight="9.6" x14ac:dyDescent="0.15"/>
  <cols>
    <col min="1" max="1" width="1.85546875" style="1" customWidth="1"/>
    <col min="2" max="2" width="38.42578125" style="1" customWidth="1"/>
    <col min="3" max="3" width="1.140625" style="1" customWidth="1"/>
    <col min="4" max="6" width="20.140625" style="1" customWidth="1"/>
    <col min="7" max="16384" width="9.42578125" style="1"/>
  </cols>
  <sheetData>
    <row r="1" spans="1:6" ht="19.5" customHeight="1" x14ac:dyDescent="0.15">
      <c r="B1" s="55"/>
      <c r="C1" s="55"/>
      <c r="D1" s="55"/>
      <c r="E1" s="55"/>
      <c r="F1" s="55"/>
    </row>
    <row r="2" spans="1:6" x14ac:dyDescent="0.15">
      <c r="B2" s="2"/>
      <c r="C2" s="3"/>
      <c r="D2" s="3"/>
      <c r="E2" s="3"/>
      <c r="F2" s="4" t="s">
        <v>0</v>
      </c>
    </row>
    <row r="3" spans="1:6" ht="21" customHeight="1" x14ac:dyDescent="0.15">
      <c r="A3" s="53" t="s">
        <v>65</v>
      </c>
      <c r="B3" s="53"/>
      <c r="C3" s="53"/>
      <c r="D3" s="53"/>
      <c r="E3" s="53"/>
      <c r="F3" s="53"/>
    </row>
    <row r="4" spans="1:6" ht="21" customHeight="1" x14ac:dyDescent="0.15">
      <c r="A4" s="54" t="s">
        <v>3</v>
      </c>
      <c r="B4" s="54"/>
      <c r="C4" s="54"/>
      <c r="D4" s="5" t="s">
        <v>24</v>
      </c>
      <c r="E4" s="5" t="s">
        <v>25</v>
      </c>
      <c r="F4" s="6" t="s">
        <v>26</v>
      </c>
    </row>
    <row r="5" spans="1:6" ht="17.25" customHeight="1" x14ac:dyDescent="0.15">
      <c r="A5" s="51" t="s">
        <v>9</v>
      </c>
      <c r="B5" s="51"/>
      <c r="C5" s="7"/>
      <c r="D5" s="30"/>
      <c r="E5" s="31"/>
      <c r="F5" s="31"/>
    </row>
    <row r="6" spans="1:6" ht="17.25" customHeight="1" x14ac:dyDescent="0.15">
      <c r="A6" s="27"/>
      <c r="B6" s="27" t="s">
        <v>34</v>
      </c>
      <c r="C6" s="7"/>
      <c r="D6" s="30">
        <v>75919004837</v>
      </c>
      <c r="E6" s="31">
        <v>73705885854</v>
      </c>
      <c r="F6" s="31">
        <f>SUM(D6,-E6)-1</f>
        <v>2213118982</v>
      </c>
    </row>
    <row r="7" spans="1:6" ht="17.25" customHeight="1" x14ac:dyDescent="0.15">
      <c r="A7" s="27"/>
      <c r="B7" s="27" t="s">
        <v>39</v>
      </c>
      <c r="C7" s="7">
        <v>70022026</v>
      </c>
      <c r="D7" s="30">
        <v>2196259277</v>
      </c>
      <c r="E7" s="31">
        <v>2149814372</v>
      </c>
      <c r="F7" s="31">
        <f>SUM(D7,-E7)-1</f>
        <v>46444904</v>
      </c>
    </row>
    <row r="8" spans="1:6" ht="17.25" customHeight="1" x14ac:dyDescent="0.15">
      <c r="A8" s="27"/>
      <c r="B8" s="27" t="s">
        <v>79</v>
      </c>
      <c r="C8" s="7"/>
      <c r="D8" s="30">
        <v>3560524</v>
      </c>
      <c r="E8" s="31">
        <v>2659056</v>
      </c>
      <c r="F8" s="31">
        <f>SUM(D8,-E8)</f>
        <v>901468</v>
      </c>
    </row>
    <row r="9" spans="1:6" ht="17.25" customHeight="1" x14ac:dyDescent="0.15">
      <c r="A9" s="27"/>
      <c r="B9" s="27" t="s">
        <v>35</v>
      </c>
      <c r="C9" s="7">
        <v>134144</v>
      </c>
      <c r="D9" s="30">
        <v>6752310439</v>
      </c>
      <c r="E9" s="31">
        <v>6146318076</v>
      </c>
      <c r="F9" s="31">
        <f>SUM(D9,-E9)-1</f>
        <v>605992362</v>
      </c>
    </row>
    <row r="10" spans="1:6" ht="17.25" customHeight="1" x14ac:dyDescent="0.15">
      <c r="A10" s="51" t="s">
        <v>8</v>
      </c>
      <c r="B10" s="51"/>
      <c r="C10" s="7">
        <v>78300027</v>
      </c>
      <c r="D10" s="30">
        <f>SUM(D6:D9)</f>
        <v>84871135077</v>
      </c>
      <c r="E10" s="31">
        <f>SUM(E6:E9)+1</f>
        <v>82004677359</v>
      </c>
      <c r="F10" s="31">
        <f>SUM(D10,-E10)</f>
        <v>2866457718</v>
      </c>
    </row>
    <row r="11" spans="1:6" ht="17.25" customHeight="1" x14ac:dyDescent="0.15">
      <c r="A11" s="51" t="s">
        <v>49</v>
      </c>
      <c r="B11" s="51"/>
      <c r="C11" s="7"/>
      <c r="D11" s="30"/>
      <c r="E11" s="31"/>
      <c r="F11" s="31"/>
    </row>
    <row r="12" spans="1:6" ht="17.25" customHeight="1" x14ac:dyDescent="0.15">
      <c r="A12" s="27"/>
      <c r="B12" s="27" t="s">
        <v>50</v>
      </c>
      <c r="C12" s="7"/>
      <c r="D12" s="30">
        <v>2146000</v>
      </c>
      <c r="E12" s="31">
        <v>2141309</v>
      </c>
      <c r="F12" s="31">
        <f>SUM(D12,-E12)-1</f>
        <v>4690</v>
      </c>
    </row>
    <row r="13" spans="1:6" ht="17.25" customHeight="1" x14ac:dyDescent="0.15">
      <c r="A13" s="27"/>
      <c r="B13" s="27" t="s">
        <v>51</v>
      </c>
      <c r="C13" s="7"/>
      <c r="D13" s="30">
        <v>34529137</v>
      </c>
      <c r="E13" s="31">
        <v>27102567</v>
      </c>
      <c r="F13" s="31">
        <f>SUM(D13,-E13)-1</f>
        <v>7426569</v>
      </c>
    </row>
    <row r="14" spans="1:6" ht="17.25" customHeight="1" x14ac:dyDescent="0.15">
      <c r="A14" s="27"/>
      <c r="B14" s="27" t="s">
        <v>52</v>
      </c>
      <c r="C14" s="7"/>
      <c r="D14" s="30">
        <v>200918896</v>
      </c>
      <c r="E14" s="31">
        <v>136894955</v>
      </c>
      <c r="F14" s="31">
        <f>SUM(D14,-E14)-1</f>
        <v>64023940</v>
      </c>
    </row>
    <row r="15" spans="1:6" ht="17.25" customHeight="1" x14ac:dyDescent="0.15">
      <c r="A15" s="27"/>
      <c r="B15" s="27" t="s">
        <v>53</v>
      </c>
      <c r="C15" s="7"/>
      <c r="D15" s="30">
        <v>38299318</v>
      </c>
      <c r="E15" s="31">
        <v>33662885</v>
      </c>
      <c r="F15" s="31">
        <f>SUM(D15,-E15)-1</f>
        <v>4636432</v>
      </c>
    </row>
    <row r="16" spans="1:6" ht="17.25" customHeight="1" x14ac:dyDescent="0.15">
      <c r="A16" s="27"/>
      <c r="B16" s="27" t="s">
        <v>54</v>
      </c>
      <c r="C16" s="7"/>
      <c r="D16" s="30">
        <v>4981539</v>
      </c>
      <c r="E16" s="31">
        <v>4957968</v>
      </c>
      <c r="F16" s="31">
        <f>SUM(D16,-E16)</f>
        <v>23571</v>
      </c>
    </row>
    <row r="17" spans="1:6" ht="17.25" customHeight="1" x14ac:dyDescent="0.15">
      <c r="A17" s="51" t="s">
        <v>8</v>
      </c>
      <c r="B17" s="51"/>
      <c r="C17" s="7">
        <v>16582271</v>
      </c>
      <c r="D17" s="30">
        <f>SUM(D12:D16)+1</f>
        <v>280874891</v>
      </c>
      <c r="E17" s="31">
        <f>SUM(E12:E16)+3</f>
        <v>204759687</v>
      </c>
      <c r="F17" s="31">
        <f>SUM(D17,-E17)</f>
        <v>76115204</v>
      </c>
    </row>
    <row r="18" spans="1:6" ht="17.25" customHeight="1" x14ac:dyDescent="0.15">
      <c r="A18" s="51" t="s">
        <v>10</v>
      </c>
      <c r="B18" s="51"/>
      <c r="C18" s="7">
        <v>250524587</v>
      </c>
      <c r="D18" s="30">
        <v>282872038393</v>
      </c>
      <c r="E18" s="31">
        <v>267569241324</v>
      </c>
      <c r="F18" s="31">
        <f>SUM(D18,-E18)-1</f>
        <v>15302797068</v>
      </c>
    </row>
    <row r="19" spans="1:6" ht="17.25" customHeight="1" x14ac:dyDescent="0.15">
      <c r="A19" s="51" t="s">
        <v>1</v>
      </c>
      <c r="B19" s="56"/>
      <c r="C19" s="7">
        <v>15406082</v>
      </c>
      <c r="D19" s="30">
        <v>19649377682</v>
      </c>
      <c r="E19" s="31">
        <v>17843059097</v>
      </c>
      <c r="F19" s="31">
        <f>SUM(D19,-E19)</f>
        <v>1806318585</v>
      </c>
    </row>
    <row r="20" spans="1:6" ht="17.25" customHeight="1" x14ac:dyDescent="0.15">
      <c r="A20" s="51" t="s">
        <v>4</v>
      </c>
      <c r="B20" s="56"/>
      <c r="C20" s="7">
        <v>473489</v>
      </c>
      <c r="D20" s="30">
        <v>119188000</v>
      </c>
      <c r="E20" s="31">
        <v>119188000</v>
      </c>
      <c r="F20" s="32" t="s">
        <v>23</v>
      </c>
    </row>
    <row r="21" spans="1:6" ht="17.25" customHeight="1" x14ac:dyDescent="0.15">
      <c r="A21" s="51" t="s">
        <v>15</v>
      </c>
      <c r="B21" s="56"/>
      <c r="C21" s="7">
        <v>702700</v>
      </c>
      <c r="D21" s="30">
        <v>2951903348</v>
      </c>
      <c r="E21" s="31">
        <v>2936866880</v>
      </c>
      <c r="F21" s="31">
        <f>SUM(D21,-E21)-1</f>
        <v>15036467</v>
      </c>
    </row>
    <row r="22" spans="1:6" ht="17.25" customHeight="1" x14ac:dyDescent="0.15">
      <c r="A22" s="51" t="s">
        <v>56</v>
      </c>
      <c r="B22" s="51"/>
      <c r="C22" s="7"/>
      <c r="D22" s="30">
        <v>45682380</v>
      </c>
      <c r="E22" s="31">
        <v>41686106</v>
      </c>
      <c r="F22" s="31">
        <f>SUM(D22,-E22)</f>
        <v>3996274</v>
      </c>
    </row>
    <row r="23" spans="1:6" ht="17.25" customHeight="1" x14ac:dyDescent="0.15">
      <c r="A23" s="51" t="s">
        <v>11</v>
      </c>
      <c r="B23" s="51"/>
      <c r="C23" s="7"/>
      <c r="D23" s="30"/>
      <c r="E23" s="31"/>
      <c r="F23" s="31"/>
    </row>
    <row r="24" spans="1:6" ht="17.25" customHeight="1" x14ac:dyDescent="0.15">
      <c r="A24" s="27"/>
      <c r="B24" s="27" t="s">
        <v>16</v>
      </c>
      <c r="C24" s="7">
        <v>1030941</v>
      </c>
      <c r="D24" s="30">
        <v>67601310</v>
      </c>
      <c r="E24" s="31">
        <v>44203270</v>
      </c>
      <c r="F24" s="31">
        <f>SUM(D24,-E24)</f>
        <v>23398040</v>
      </c>
    </row>
    <row r="25" spans="1:6" ht="17.25" customHeight="1" x14ac:dyDescent="0.15">
      <c r="A25" s="27"/>
      <c r="B25" s="27" t="s">
        <v>17</v>
      </c>
      <c r="C25" s="7">
        <v>2861910</v>
      </c>
      <c r="D25" s="30">
        <v>310820405</v>
      </c>
      <c r="E25" s="31">
        <v>176230618</v>
      </c>
      <c r="F25" s="31">
        <f>SUM(D25,-E25)-1</f>
        <v>134589786</v>
      </c>
    </row>
    <row r="26" spans="1:6" ht="17.25" customHeight="1" x14ac:dyDescent="0.15">
      <c r="A26" s="27"/>
      <c r="B26" s="27" t="s">
        <v>18</v>
      </c>
      <c r="C26" s="7">
        <v>750769</v>
      </c>
      <c r="D26" s="30">
        <v>387476917</v>
      </c>
      <c r="E26" s="31">
        <v>314323195</v>
      </c>
      <c r="F26" s="31">
        <f>SUM(D26,-E26)</f>
        <v>73153722</v>
      </c>
    </row>
    <row r="27" spans="1:6" ht="17.25" customHeight="1" x14ac:dyDescent="0.15">
      <c r="A27" s="27"/>
      <c r="B27" s="27" t="s">
        <v>29</v>
      </c>
      <c r="C27" s="7">
        <v>775349</v>
      </c>
      <c r="D27" s="30">
        <v>267236</v>
      </c>
      <c r="E27" s="31">
        <v>232896</v>
      </c>
      <c r="F27" s="31">
        <f>SUM(D27,-E27)</f>
        <v>34340</v>
      </c>
    </row>
    <row r="28" spans="1:6" ht="17.25" customHeight="1" x14ac:dyDescent="0.15">
      <c r="A28" s="27"/>
      <c r="B28" s="27" t="s">
        <v>57</v>
      </c>
      <c r="C28" s="7"/>
      <c r="D28" s="30">
        <v>13352189</v>
      </c>
      <c r="E28" s="31">
        <v>8435196</v>
      </c>
      <c r="F28" s="31">
        <f>SUM(D28,-E28)-1</f>
        <v>4916992</v>
      </c>
    </row>
    <row r="29" spans="1:6" ht="17.25" customHeight="1" x14ac:dyDescent="0.15">
      <c r="A29" s="27"/>
      <c r="B29" s="27" t="s">
        <v>40</v>
      </c>
      <c r="C29" s="7">
        <v>102496</v>
      </c>
      <c r="D29" s="30">
        <v>133190914</v>
      </c>
      <c r="E29" s="31">
        <v>82190844</v>
      </c>
      <c r="F29" s="31">
        <f>SUM(D29,-E29)</f>
        <v>51000070</v>
      </c>
    </row>
    <row r="30" spans="1:6" ht="17.25" customHeight="1" x14ac:dyDescent="0.15">
      <c r="A30" s="27"/>
      <c r="B30" s="27" t="s">
        <v>58</v>
      </c>
      <c r="C30" s="7"/>
      <c r="D30" s="30">
        <v>133767875</v>
      </c>
      <c r="E30" s="31">
        <v>68070038</v>
      </c>
      <c r="F30" s="31">
        <f>SUM(D30,-E30)-1</f>
        <v>65697836</v>
      </c>
    </row>
    <row r="31" spans="1:6" ht="17.25" customHeight="1" x14ac:dyDescent="0.15">
      <c r="A31" s="27"/>
      <c r="B31" s="57" t="s">
        <v>31</v>
      </c>
      <c r="C31" s="58"/>
      <c r="D31" s="30">
        <f>SUM(D24:D30)+3</f>
        <v>1046476849</v>
      </c>
      <c r="E31" s="31">
        <f>SUM(E24:E30)+3</f>
        <v>693686060</v>
      </c>
      <c r="F31" s="31">
        <f>SUM(D31,-E31)</f>
        <v>352790789</v>
      </c>
    </row>
    <row r="32" spans="1:6" ht="17.25" customHeight="1" x14ac:dyDescent="0.15">
      <c r="A32" s="27"/>
      <c r="B32" s="27" t="s">
        <v>21</v>
      </c>
      <c r="C32" s="7">
        <v>3473</v>
      </c>
      <c r="D32" s="30">
        <v>944481876</v>
      </c>
      <c r="E32" s="31">
        <v>369289350</v>
      </c>
      <c r="F32" s="31">
        <f>SUM(D32,-E32)-1</f>
        <v>575192525</v>
      </c>
    </row>
    <row r="33" spans="1:6" ht="17.25" customHeight="1" x14ac:dyDescent="0.15">
      <c r="A33" s="51" t="s">
        <v>8</v>
      </c>
      <c r="B33" s="51"/>
      <c r="C33" s="7">
        <v>5899709</v>
      </c>
      <c r="D33" s="30">
        <f>SUM(D31:D32)+1</f>
        <v>1990958726</v>
      </c>
      <c r="E33" s="31">
        <f>SUM(E31:E32)</f>
        <v>1062975410</v>
      </c>
      <c r="F33" s="31">
        <f>SUM(D33,-E33)-1</f>
        <v>927983315</v>
      </c>
    </row>
    <row r="34" spans="1:6" ht="17.25" customHeight="1" x14ac:dyDescent="0.15">
      <c r="A34" s="51" t="s">
        <v>59</v>
      </c>
      <c r="B34" s="51"/>
      <c r="C34" s="7"/>
      <c r="D34" s="30">
        <v>125519688</v>
      </c>
      <c r="E34" s="31">
        <v>34599304</v>
      </c>
      <c r="F34" s="31">
        <f>SUM(D34,-E34)-1</f>
        <v>90920383</v>
      </c>
    </row>
    <row r="35" spans="1:6" ht="17.25" customHeight="1" x14ac:dyDescent="0.15">
      <c r="A35" s="51" t="s">
        <v>2</v>
      </c>
      <c r="B35" s="51"/>
      <c r="C35" s="7">
        <v>971752</v>
      </c>
      <c r="D35" s="30">
        <v>1767334518</v>
      </c>
      <c r="E35" s="31">
        <v>1117224655</v>
      </c>
      <c r="F35" s="31">
        <f>SUM(D35,-E35)-1</f>
        <v>650109862</v>
      </c>
    </row>
    <row r="36" spans="1:6" ht="17.25" customHeight="1" x14ac:dyDescent="0.15">
      <c r="A36" s="51" t="s">
        <v>6</v>
      </c>
      <c r="B36" s="51"/>
      <c r="C36" s="7">
        <v>2762542</v>
      </c>
      <c r="D36" s="30">
        <v>1164470760</v>
      </c>
      <c r="E36" s="31">
        <v>828124031</v>
      </c>
      <c r="F36" s="31">
        <f>SUM(D36,-E36)-1</f>
        <v>336346728</v>
      </c>
    </row>
    <row r="37" spans="1:6" ht="17.25" customHeight="1" x14ac:dyDescent="0.15">
      <c r="A37" s="51" t="s">
        <v>12</v>
      </c>
      <c r="B37" s="51"/>
      <c r="C37" s="7">
        <v>12514909</v>
      </c>
      <c r="D37" s="30">
        <v>20962632879</v>
      </c>
      <c r="E37" s="31">
        <v>16439538232</v>
      </c>
      <c r="F37" s="31">
        <f>SUM(D37,-E37)</f>
        <v>4523094647</v>
      </c>
    </row>
    <row r="38" spans="1:6" ht="17.25" customHeight="1" x14ac:dyDescent="0.15">
      <c r="A38" s="51" t="s">
        <v>63</v>
      </c>
      <c r="B38" s="51"/>
      <c r="C38" s="21"/>
      <c r="D38" s="30">
        <v>150000000</v>
      </c>
      <c r="E38" s="31" t="s">
        <v>23</v>
      </c>
      <c r="F38" s="31">
        <v>150000000</v>
      </c>
    </row>
    <row r="39" spans="1:6" ht="17.25" customHeight="1" x14ac:dyDescent="0.15">
      <c r="A39" s="51" t="s">
        <v>13</v>
      </c>
      <c r="B39" s="51"/>
      <c r="C39" s="7">
        <v>987297</v>
      </c>
      <c r="D39" s="30">
        <v>693617403</v>
      </c>
      <c r="E39" s="31" t="s">
        <v>23</v>
      </c>
      <c r="F39" s="31">
        <f>SUM(D39)</f>
        <v>693617403</v>
      </c>
    </row>
    <row r="40" spans="1:6" ht="17.25" customHeight="1" x14ac:dyDescent="0.15">
      <c r="A40" s="52" t="s">
        <v>22</v>
      </c>
      <c r="B40" s="52"/>
      <c r="C40" s="10">
        <v>368543093</v>
      </c>
      <c r="D40" s="33">
        <f>SUM(D10,D17:D18,D22:D22,D33:D39)+3</f>
        <v>394924264718</v>
      </c>
      <c r="E40" s="34">
        <f>SUM(E10,E17:E18,E22:E22,E33:E39)+5</f>
        <v>369302826113</v>
      </c>
      <c r="F40" s="34">
        <f>SUM(F10,F17:F18,F22:F22,F33:F39)+4</f>
        <v>25621438606</v>
      </c>
    </row>
    <row r="41" spans="1:6" ht="6" customHeight="1" x14ac:dyDescent="0.15"/>
    <row r="42" spans="1:6" ht="21" customHeight="1" x14ac:dyDescent="0.15">
      <c r="B42" s="49" t="s">
        <v>36</v>
      </c>
      <c r="C42" s="50"/>
      <c r="D42" s="50"/>
      <c r="E42" s="50"/>
      <c r="F42" s="50"/>
    </row>
  </sheetData>
  <mergeCells count="23">
    <mergeCell ref="A38:B38"/>
    <mergeCell ref="A39:B39"/>
    <mergeCell ref="A40:B40"/>
    <mergeCell ref="B42:F42"/>
    <mergeCell ref="B31:C31"/>
    <mergeCell ref="A33:B33"/>
    <mergeCell ref="A34:B34"/>
    <mergeCell ref="A35:B35"/>
    <mergeCell ref="A36:B36"/>
    <mergeCell ref="A37:B37"/>
    <mergeCell ref="A17:B17"/>
    <mergeCell ref="A18:B18"/>
    <mergeCell ref="A19:B19"/>
    <mergeCell ref="A22:B22"/>
    <mergeCell ref="A23:B23"/>
    <mergeCell ref="A20:B20"/>
    <mergeCell ref="A21:B21"/>
    <mergeCell ref="A11:B11"/>
    <mergeCell ref="B1:F1"/>
    <mergeCell ref="A3:F3"/>
    <mergeCell ref="A4:C4"/>
    <mergeCell ref="A5:B5"/>
    <mergeCell ref="A10:B10"/>
  </mergeCells>
  <phoneticPr fontId="1"/>
  <pageMargins left="0.78740157480314965" right="0.78740157480314965" top="0.86614173228346458" bottom="0.86614173228346458" header="0.62992125984251968" footer="0.39370078740157483"/>
  <pageSetup paperSize="9" scale="105" firstPageNumber="328" fitToHeight="0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2"/>
  <sheetViews>
    <sheetView view="pageBreakPreview" zoomScaleNormal="100" zoomScaleSheetLayoutView="100" workbookViewId="0">
      <selection activeCell="B8" sqref="B8"/>
    </sheetView>
  </sheetViews>
  <sheetFormatPr defaultColWidth="9.42578125" defaultRowHeight="9.6" x14ac:dyDescent="0.15"/>
  <cols>
    <col min="1" max="1" width="1.85546875" style="1" customWidth="1"/>
    <col min="2" max="2" width="38.42578125" style="1" customWidth="1"/>
    <col min="3" max="3" width="1.140625" style="1" customWidth="1"/>
    <col min="4" max="6" width="20.140625" style="1" customWidth="1"/>
    <col min="7" max="16384" width="9.42578125" style="1"/>
  </cols>
  <sheetData>
    <row r="1" spans="1:6" ht="19.5" customHeight="1" x14ac:dyDescent="0.15">
      <c r="B1" s="55"/>
      <c r="C1" s="55"/>
      <c r="D1" s="55"/>
      <c r="E1" s="55"/>
      <c r="F1" s="55"/>
    </row>
    <row r="2" spans="1:6" x14ac:dyDescent="0.15">
      <c r="B2" s="2"/>
      <c r="C2" s="3"/>
      <c r="D2" s="3"/>
      <c r="E2" s="3"/>
      <c r="F2" s="4" t="s">
        <v>0</v>
      </c>
    </row>
    <row r="3" spans="1:6" ht="21" customHeight="1" x14ac:dyDescent="0.15">
      <c r="A3" s="53" t="s">
        <v>66</v>
      </c>
      <c r="B3" s="53"/>
      <c r="C3" s="53"/>
      <c r="D3" s="53"/>
      <c r="E3" s="53"/>
      <c r="F3" s="53"/>
    </row>
    <row r="4" spans="1:6" ht="21" customHeight="1" x14ac:dyDescent="0.15">
      <c r="A4" s="54" t="s">
        <v>3</v>
      </c>
      <c r="B4" s="54"/>
      <c r="C4" s="54"/>
      <c r="D4" s="5" t="s">
        <v>24</v>
      </c>
      <c r="E4" s="5" t="s">
        <v>25</v>
      </c>
      <c r="F4" s="6" t="s">
        <v>26</v>
      </c>
    </row>
    <row r="5" spans="1:6" ht="17.25" customHeight="1" x14ac:dyDescent="0.15">
      <c r="A5" s="51" t="s">
        <v>9</v>
      </c>
      <c r="B5" s="51"/>
      <c r="C5" s="7"/>
      <c r="D5" s="30"/>
      <c r="E5" s="31"/>
      <c r="F5" s="31"/>
    </row>
    <row r="6" spans="1:6" ht="17.25" customHeight="1" x14ac:dyDescent="0.15">
      <c r="A6" s="28"/>
      <c r="B6" s="28" t="s">
        <v>34</v>
      </c>
      <c r="C6" s="7"/>
      <c r="D6" s="30">
        <v>80107231558</v>
      </c>
      <c r="E6" s="31">
        <v>78070122967</v>
      </c>
      <c r="F6" s="31">
        <v>2037108590</v>
      </c>
    </row>
    <row r="7" spans="1:6" ht="17.25" customHeight="1" x14ac:dyDescent="0.15">
      <c r="A7" s="28"/>
      <c r="B7" s="28" t="s">
        <v>39</v>
      </c>
      <c r="C7" s="7">
        <v>70022026</v>
      </c>
      <c r="D7" s="30">
        <v>2261624603</v>
      </c>
      <c r="E7" s="31">
        <v>2175424383</v>
      </c>
      <c r="F7" s="31">
        <v>86200219</v>
      </c>
    </row>
    <row r="8" spans="1:6" ht="17.25" customHeight="1" x14ac:dyDescent="0.15">
      <c r="A8" s="28"/>
      <c r="B8" s="28" t="s">
        <v>79</v>
      </c>
      <c r="C8" s="7"/>
      <c r="D8" s="30">
        <v>19852908</v>
      </c>
      <c r="E8" s="31">
        <v>19643879</v>
      </c>
      <c r="F8" s="31">
        <v>209029</v>
      </c>
    </row>
    <row r="9" spans="1:6" ht="17.25" customHeight="1" x14ac:dyDescent="0.15">
      <c r="A9" s="28"/>
      <c r="B9" s="28" t="s">
        <v>35</v>
      </c>
      <c r="C9" s="7">
        <v>134144</v>
      </c>
      <c r="D9" s="30">
        <v>6739102809</v>
      </c>
      <c r="E9" s="31">
        <v>6279698540</v>
      </c>
      <c r="F9" s="31">
        <v>459404268</v>
      </c>
    </row>
    <row r="10" spans="1:6" ht="17.25" customHeight="1" x14ac:dyDescent="0.15">
      <c r="A10" s="51" t="s">
        <v>8</v>
      </c>
      <c r="B10" s="51"/>
      <c r="C10" s="7">
        <v>78300027</v>
      </c>
      <c r="D10" s="30">
        <v>89127811878</v>
      </c>
      <c r="E10" s="31">
        <v>86544889770</v>
      </c>
      <c r="F10" s="31">
        <v>2582922107</v>
      </c>
    </row>
    <row r="11" spans="1:6" ht="17.25" customHeight="1" x14ac:dyDescent="0.15">
      <c r="A11" s="51" t="s">
        <v>49</v>
      </c>
      <c r="B11" s="51"/>
      <c r="C11" s="7"/>
      <c r="D11" s="30"/>
      <c r="E11" s="31"/>
      <c r="F11" s="31"/>
    </row>
    <row r="12" spans="1:6" ht="17.25" customHeight="1" x14ac:dyDescent="0.15">
      <c r="A12" s="28"/>
      <c r="B12" s="28" t="s">
        <v>50</v>
      </c>
      <c r="C12" s="7"/>
      <c r="D12" s="30">
        <v>2152000</v>
      </c>
      <c r="E12" s="31">
        <v>2149938</v>
      </c>
      <c r="F12" s="31">
        <v>2061</v>
      </c>
    </row>
    <row r="13" spans="1:6" ht="17.25" customHeight="1" x14ac:dyDescent="0.15">
      <c r="A13" s="28"/>
      <c r="B13" s="28" t="s">
        <v>51</v>
      </c>
      <c r="C13" s="7"/>
      <c r="D13" s="30">
        <v>19588657</v>
      </c>
      <c r="E13" s="31">
        <v>19199938</v>
      </c>
      <c r="F13" s="31">
        <v>388718</v>
      </c>
    </row>
    <row r="14" spans="1:6" ht="17.25" customHeight="1" x14ac:dyDescent="0.15">
      <c r="A14" s="28"/>
      <c r="B14" s="28" t="s">
        <v>52</v>
      </c>
      <c r="C14" s="7"/>
      <c r="D14" s="30">
        <v>201195535</v>
      </c>
      <c r="E14" s="31">
        <v>132386868</v>
      </c>
      <c r="F14" s="31">
        <v>68808667</v>
      </c>
    </row>
    <row r="15" spans="1:6" ht="17.25" customHeight="1" x14ac:dyDescent="0.15">
      <c r="A15" s="28"/>
      <c r="B15" s="28" t="s">
        <v>53</v>
      </c>
      <c r="C15" s="7"/>
      <c r="D15" s="30">
        <v>33210485</v>
      </c>
      <c r="E15" s="31">
        <v>20359641</v>
      </c>
      <c r="F15" s="31">
        <v>12850844</v>
      </c>
    </row>
    <row r="16" spans="1:6" ht="17.25" customHeight="1" x14ac:dyDescent="0.15">
      <c r="A16" s="28"/>
      <c r="B16" s="28" t="s">
        <v>54</v>
      </c>
      <c r="C16" s="7"/>
      <c r="D16" s="30">
        <v>4524137</v>
      </c>
      <c r="E16" s="31">
        <v>4524137</v>
      </c>
      <c r="F16" s="32" t="s">
        <v>23</v>
      </c>
    </row>
    <row r="17" spans="1:6" ht="17.25" customHeight="1" x14ac:dyDescent="0.15">
      <c r="A17" s="51" t="s">
        <v>8</v>
      </c>
      <c r="B17" s="51"/>
      <c r="C17" s="7">
        <v>16582271</v>
      </c>
      <c r="D17" s="30">
        <v>260670814</v>
      </c>
      <c r="E17" s="31">
        <v>178620523</v>
      </c>
      <c r="F17" s="31">
        <v>82050291</v>
      </c>
    </row>
    <row r="18" spans="1:6" ht="17.25" customHeight="1" x14ac:dyDescent="0.15">
      <c r="A18" s="51" t="s">
        <v>10</v>
      </c>
      <c r="B18" s="51"/>
      <c r="C18" s="7">
        <v>250524587</v>
      </c>
      <c r="D18" s="30">
        <v>272780090476</v>
      </c>
      <c r="E18" s="31">
        <v>259519198105</v>
      </c>
      <c r="F18" s="31">
        <v>13260892371</v>
      </c>
    </row>
    <row r="19" spans="1:6" ht="17.25" customHeight="1" x14ac:dyDescent="0.15">
      <c r="A19" s="51" t="s">
        <v>1</v>
      </c>
      <c r="B19" s="56"/>
      <c r="C19" s="7">
        <v>15406082</v>
      </c>
      <c r="D19" s="30">
        <v>19672426671</v>
      </c>
      <c r="E19" s="31">
        <v>17832174591</v>
      </c>
      <c r="F19" s="31">
        <v>1840252080</v>
      </c>
    </row>
    <row r="20" spans="1:6" ht="17.25" customHeight="1" x14ac:dyDescent="0.15">
      <c r="A20" s="51" t="s">
        <v>4</v>
      </c>
      <c r="B20" s="56"/>
      <c r="C20" s="7">
        <v>473489</v>
      </c>
      <c r="D20" s="30">
        <v>118868000</v>
      </c>
      <c r="E20" s="31">
        <v>118868000</v>
      </c>
      <c r="F20" s="32" t="s">
        <v>23</v>
      </c>
    </row>
    <row r="21" spans="1:6" ht="17.25" customHeight="1" x14ac:dyDescent="0.15">
      <c r="A21" s="51" t="s">
        <v>15</v>
      </c>
      <c r="B21" s="56"/>
      <c r="C21" s="7">
        <v>702700</v>
      </c>
      <c r="D21" s="30">
        <v>2759903400</v>
      </c>
      <c r="E21" s="31">
        <v>2679246127</v>
      </c>
      <c r="F21" s="31">
        <v>80657272</v>
      </c>
    </row>
    <row r="22" spans="1:6" ht="17.25" customHeight="1" x14ac:dyDescent="0.15">
      <c r="A22" s="51" t="s">
        <v>56</v>
      </c>
      <c r="B22" s="51"/>
      <c r="C22" s="7"/>
      <c r="D22" s="30">
        <v>36210193</v>
      </c>
      <c r="E22" s="31">
        <v>33458963</v>
      </c>
      <c r="F22" s="31">
        <v>2751230</v>
      </c>
    </row>
    <row r="23" spans="1:6" ht="17.25" customHeight="1" x14ac:dyDescent="0.15">
      <c r="A23" s="51" t="s">
        <v>11</v>
      </c>
      <c r="B23" s="51"/>
      <c r="C23" s="7"/>
      <c r="D23" s="30"/>
      <c r="E23" s="31"/>
      <c r="F23" s="31"/>
    </row>
    <row r="24" spans="1:6" ht="17.25" customHeight="1" x14ac:dyDescent="0.15">
      <c r="A24" s="28"/>
      <c r="B24" s="28" t="s">
        <v>16</v>
      </c>
      <c r="C24" s="7">
        <v>1030941</v>
      </c>
      <c r="D24" s="30">
        <v>64892987</v>
      </c>
      <c r="E24" s="31">
        <v>37205432</v>
      </c>
      <c r="F24" s="31">
        <v>27687555</v>
      </c>
    </row>
    <row r="25" spans="1:6" ht="17.25" customHeight="1" x14ac:dyDescent="0.15">
      <c r="A25" s="28"/>
      <c r="B25" s="28" t="s">
        <v>17</v>
      </c>
      <c r="C25" s="7">
        <v>2861910</v>
      </c>
      <c r="D25" s="30">
        <v>321364580</v>
      </c>
      <c r="E25" s="31">
        <v>217451556</v>
      </c>
      <c r="F25" s="31">
        <v>103913024</v>
      </c>
    </row>
    <row r="26" spans="1:6" ht="17.25" customHeight="1" x14ac:dyDescent="0.15">
      <c r="A26" s="28"/>
      <c r="B26" s="28" t="s">
        <v>18</v>
      </c>
      <c r="C26" s="7">
        <v>750769</v>
      </c>
      <c r="D26" s="30">
        <v>391364419</v>
      </c>
      <c r="E26" s="31">
        <v>313699840</v>
      </c>
      <c r="F26" s="31">
        <v>77664579</v>
      </c>
    </row>
    <row r="27" spans="1:6" ht="17.25" customHeight="1" x14ac:dyDescent="0.15">
      <c r="A27" s="28"/>
      <c r="B27" s="28" t="s">
        <v>29</v>
      </c>
      <c r="C27" s="7">
        <v>775349</v>
      </c>
      <c r="D27" s="30">
        <v>149836</v>
      </c>
      <c r="E27" s="31">
        <v>149733</v>
      </c>
      <c r="F27" s="31">
        <v>102</v>
      </c>
    </row>
    <row r="28" spans="1:6" ht="17.25" customHeight="1" x14ac:dyDescent="0.15">
      <c r="A28" s="28"/>
      <c r="B28" s="28" t="s">
        <v>57</v>
      </c>
      <c r="C28" s="7"/>
      <c r="D28" s="30">
        <v>17138719</v>
      </c>
      <c r="E28" s="31">
        <v>10969494</v>
      </c>
      <c r="F28" s="31">
        <v>6169224</v>
      </c>
    </row>
    <row r="29" spans="1:6" ht="17.25" customHeight="1" x14ac:dyDescent="0.15">
      <c r="A29" s="28"/>
      <c r="B29" s="28" t="s">
        <v>40</v>
      </c>
      <c r="C29" s="7">
        <v>102496</v>
      </c>
      <c r="D29" s="30">
        <v>148954561</v>
      </c>
      <c r="E29" s="31">
        <v>91035029</v>
      </c>
      <c r="F29" s="31">
        <v>57919532</v>
      </c>
    </row>
    <row r="30" spans="1:6" ht="17.25" customHeight="1" x14ac:dyDescent="0.15">
      <c r="A30" s="28"/>
      <c r="B30" s="28" t="s">
        <v>58</v>
      </c>
      <c r="C30" s="7"/>
      <c r="D30" s="30">
        <v>190857084</v>
      </c>
      <c r="E30" s="31">
        <v>87990141</v>
      </c>
      <c r="F30" s="31">
        <v>102866942</v>
      </c>
    </row>
    <row r="31" spans="1:6" ht="17.25" customHeight="1" x14ac:dyDescent="0.15">
      <c r="A31" s="28"/>
      <c r="B31" s="57" t="s">
        <v>31</v>
      </c>
      <c r="C31" s="58"/>
      <c r="D31" s="30">
        <v>1134722190</v>
      </c>
      <c r="E31" s="31">
        <v>758501228</v>
      </c>
      <c r="F31" s="31">
        <v>376220961</v>
      </c>
    </row>
    <row r="32" spans="1:6" ht="17.25" customHeight="1" x14ac:dyDescent="0.15">
      <c r="A32" s="28"/>
      <c r="B32" s="28" t="s">
        <v>21</v>
      </c>
      <c r="C32" s="7">
        <v>3473</v>
      </c>
      <c r="D32" s="30">
        <v>966457785</v>
      </c>
      <c r="E32" s="31">
        <v>439958921</v>
      </c>
      <c r="F32" s="31">
        <v>526498864</v>
      </c>
    </row>
    <row r="33" spans="1:6" ht="17.25" customHeight="1" x14ac:dyDescent="0.15">
      <c r="A33" s="51" t="s">
        <v>8</v>
      </c>
      <c r="B33" s="51"/>
      <c r="C33" s="7">
        <v>5899709</v>
      </c>
      <c r="D33" s="30">
        <v>2101179975</v>
      </c>
      <c r="E33" s="31">
        <v>1198460149</v>
      </c>
      <c r="F33" s="31">
        <v>902719826</v>
      </c>
    </row>
    <row r="34" spans="1:6" ht="17.25" customHeight="1" x14ac:dyDescent="0.15">
      <c r="A34" s="51" t="s">
        <v>59</v>
      </c>
      <c r="B34" s="51"/>
      <c r="C34" s="7"/>
      <c r="D34" s="30">
        <v>111445992</v>
      </c>
      <c r="E34" s="31">
        <v>34176707</v>
      </c>
      <c r="F34" s="31">
        <v>77269284</v>
      </c>
    </row>
    <row r="35" spans="1:6" ht="17.25" customHeight="1" x14ac:dyDescent="0.15">
      <c r="A35" s="51" t="s">
        <v>2</v>
      </c>
      <c r="B35" s="51"/>
      <c r="C35" s="7">
        <v>971752</v>
      </c>
      <c r="D35" s="30">
        <v>1586930382</v>
      </c>
      <c r="E35" s="31">
        <v>1207610339</v>
      </c>
      <c r="F35" s="31">
        <v>379320043</v>
      </c>
    </row>
    <row r="36" spans="1:6" ht="17.25" customHeight="1" x14ac:dyDescent="0.15">
      <c r="A36" s="51" t="s">
        <v>6</v>
      </c>
      <c r="B36" s="51"/>
      <c r="C36" s="7">
        <v>2762542</v>
      </c>
      <c r="D36" s="30">
        <v>1105589240</v>
      </c>
      <c r="E36" s="31">
        <v>804059394</v>
      </c>
      <c r="F36" s="31">
        <v>301529846</v>
      </c>
    </row>
    <row r="37" spans="1:6" ht="17.25" customHeight="1" x14ac:dyDescent="0.15">
      <c r="A37" s="51" t="s">
        <v>12</v>
      </c>
      <c r="B37" s="51"/>
      <c r="C37" s="7">
        <v>12514909</v>
      </c>
      <c r="D37" s="30">
        <v>18143283675</v>
      </c>
      <c r="E37" s="31">
        <v>16063561988</v>
      </c>
      <c r="F37" s="31">
        <v>2079721687</v>
      </c>
    </row>
    <row r="38" spans="1:6" ht="17.25" customHeight="1" x14ac:dyDescent="0.15">
      <c r="A38" s="51" t="s">
        <v>63</v>
      </c>
      <c r="B38" s="51"/>
      <c r="C38" s="21"/>
      <c r="D38" s="30">
        <v>100000000</v>
      </c>
      <c r="E38" s="31" t="s">
        <v>42</v>
      </c>
      <c r="F38" s="31">
        <v>100000000</v>
      </c>
    </row>
    <row r="39" spans="1:6" ht="17.25" customHeight="1" x14ac:dyDescent="0.15">
      <c r="A39" s="51" t="s">
        <v>13</v>
      </c>
      <c r="B39" s="51"/>
      <c r="C39" s="7">
        <v>987297</v>
      </c>
      <c r="D39" s="30">
        <v>683532500</v>
      </c>
      <c r="E39" s="31" t="s">
        <v>42</v>
      </c>
      <c r="F39" s="31">
        <v>683532500</v>
      </c>
    </row>
    <row r="40" spans="1:6" ht="17.25" customHeight="1" x14ac:dyDescent="0.15">
      <c r="A40" s="52" t="s">
        <v>22</v>
      </c>
      <c r="B40" s="52"/>
      <c r="C40" s="10">
        <v>368543093</v>
      </c>
      <c r="D40" s="33">
        <v>408587943200</v>
      </c>
      <c r="E40" s="34">
        <v>386214324659</v>
      </c>
      <c r="F40" s="34">
        <v>22373618540</v>
      </c>
    </row>
    <row r="41" spans="1:6" ht="6" customHeight="1" x14ac:dyDescent="0.15"/>
    <row r="42" spans="1:6" ht="21" customHeight="1" x14ac:dyDescent="0.15">
      <c r="B42" s="49" t="s">
        <v>36</v>
      </c>
      <c r="C42" s="50"/>
      <c r="D42" s="50"/>
      <c r="E42" s="50"/>
      <c r="F42" s="50"/>
    </row>
  </sheetData>
  <mergeCells count="23">
    <mergeCell ref="B1:F1"/>
    <mergeCell ref="A3:F3"/>
    <mergeCell ref="A4:C4"/>
    <mergeCell ref="A5:B5"/>
    <mergeCell ref="A10:B10"/>
    <mergeCell ref="A11:B11"/>
    <mergeCell ref="A17:B17"/>
    <mergeCell ref="A18:B18"/>
    <mergeCell ref="A19:B19"/>
    <mergeCell ref="A22:B22"/>
    <mergeCell ref="A23:B23"/>
    <mergeCell ref="A20:B20"/>
    <mergeCell ref="A21:B21"/>
    <mergeCell ref="A38:B38"/>
    <mergeCell ref="A39:B39"/>
    <mergeCell ref="A40:B40"/>
    <mergeCell ref="B42:F42"/>
    <mergeCell ref="B31:C31"/>
    <mergeCell ref="A33:B33"/>
    <mergeCell ref="A34:B34"/>
    <mergeCell ref="A35:B35"/>
    <mergeCell ref="A36:B36"/>
    <mergeCell ref="A37:B37"/>
  </mergeCells>
  <phoneticPr fontId="1"/>
  <pageMargins left="0.78740157480314965" right="0.78740157480314965" top="0.86614173228346458" bottom="0.86614173228346458" header="0.62992125984251968" footer="0.39370078740157483"/>
  <pageSetup paperSize="9" scale="105" firstPageNumber="328" fitToHeight="0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4"/>
  <sheetViews>
    <sheetView view="pageBreakPreview" topLeftCell="A4" zoomScaleNormal="100" zoomScaleSheetLayoutView="100" workbookViewId="0">
      <selection activeCell="B10" sqref="B10"/>
    </sheetView>
  </sheetViews>
  <sheetFormatPr defaultColWidth="9.42578125" defaultRowHeight="9.6" x14ac:dyDescent="0.15"/>
  <cols>
    <col min="1" max="1" width="1.85546875" style="1" customWidth="1"/>
    <col min="2" max="2" width="38.42578125" style="1" customWidth="1"/>
    <col min="3" max="3" width="1.140625" style="1" customWidth="1"/>
    <col min="4" max="6" width="20.140625" style="1" customWidth="1"/>
    <col min="7" max="16384" width="9.42578125" style="1"/>
  </cols>
  <sheetData>
    <row r="1" spans="1:6" ht="19.5" customHeight="1" x14ac:dyDescent="0.15">
      <c r="B1" s="55"/>
      <c r="C1" s="55"/>
      <c r="D1" s="55"/>
      <c r="E1" s="55"/>
      <c r="F1" s="55"/>
    </row>
    <row r="2" spans="1:6" x14ac:dyDescent="0.15">
      <c r="B2" s="2"/>
      <c r="C2" s="3"/>
      <c r="D2" s="3"/>
      <c r="E2" s="3"/>
      <c r="F2" s="4" t="s">
        <v>0</v>
      </c>
    </row>
    <row r="3" spans="1:6" ht="21" customHeight="1" x14ac:dyDescent="0.15">
      <c r="A3" s="53" t="s">
        <v>67</v>
      </c>
      <c r="B3" s="53"/>
      <c r="C3" s="53"/>
      <c r="D3" s="53"/>
      <c r="E3" s="53"/>
      <c r="F3" s="53"/>
    </row>
    <row r="4" spans="1:6" ht="21" customHeight="1" x14ac:dyDescent="0.15">
      <c r="A4" s="54" t="s">
        <v>3</v>
      </c>
      <c r="B4" s="54"/>
      <c r="C4" s="54"/>
      <c r="D4" s="5" t="s">
        <v>24</v>
      </c>
      <c r="E4" s="5" t="s">
        <v>25</v>
      </c>
      <c r="F4" s="6" t="s">
        <v>26</v>
      </c>
    </row>
    <row r="5" spans="1:6" ht="16.5" customHeight="1" x14ac:dyDescent="0.15">
      <c r="A5" s="51" t="s">
        <v>9</v>
      </c>
      <c r="B5" s="51"/>
      <c r="C5" s="7"/>
      <c r="D5" s="30"/>
      <c r="E5" s="31"/>
      <c r="F5" s="31"/>
    </row>
    <row r="6" spans="1:6" ht="16.5" customHeight="1" x14ac:dyDescent="0.15">
      <c r="A6" s="29"/>
      <c r="B6" s="29" t="s">
        <v>68</v>
      </c>
      <c r="C6" s="7"/>
      <c r="D6" s="30">
        <v>74770348069</v>
      </c>
      <c r="E6" s="31">
        <v>72938328420</v>
      </c>
      <c r="F6" s="31">
        <v>1832019648</v>
      </c>
    </row>
    <row r="7" spans="1:6" ht="16.5" customHeight="1" x14ac:dyDescent="0.15">
      <c r="A7" s="29"/>
      <c r="B7" s="29" t="s">
        <v>69</v>
      </c>
      <c r="C7" s="7"/>
      <c r="D7" s="30">
        <v>9147581999</v>
      </c>
      <c r="E7" s="31">
        <v>9146641543</v>
      </c>
      <c r="F7" s="31">
        <v>940456</v>
      </c>
    </row>
    <row r="8" spans="1:6" ht="16.5" customHeight="1" x14ac:dyDescent="0.15">
      <c r="A8" s="29"/>
      <c r="B8" s="29" t="s">
        <v>70</v>
      </c>
      <c r="C8" s="7"/>
      <c r="D8" s="30">
        <v>1964458128</v>
      </c>
      <c r="E8" s="31">
        <v>1855306297</v>
      </c>
      <c r="F8" s="31">
        <v>109151830</v>
      </c>
    </row>
    <row r="9" spans="1:6" ht="16.5" customHeight="1" x14ac:dyDescent="0.15">
      <c r="A9" s="29"/>
      <c r="B9" s="29" t="s">
        <v>71</v>
      </c>
      <c r="C9" s="7"/>
      <c r="D9" s="30">
        <v>864175648</v>
      </c>
      <c r="E9" s="31">
        <v>830953255</v>
      </c>
      <c r="F9" s="31">
        <v>33222392</v>
      </c>
    </row>
    <row r="10" spans="1:6" ht="16.5" customHeight="1" x14ac:dyDescent="0.15">
      <c r="A10" s="29"/>
      <c r="B10" s="29" t="s">
        <v>79</v>
      </c>
      <c r="C10" s="7"/>
      <c r="D10" s="30">
        <v>2110118</v>
      </c>
      <c r="E10" s="31">
        <v>1788682</v>
      </c>
      <c r="F10" s="31">
        <v>321436</v>
      </c>
    </row>
    <row r="11" spans="1:6" ht="16.5" customHeight="1" x14ac:dyDescent="0.15">
      <c r="A11" s="29"/>
      <c r="B11" s="29" t="s">
        <v>35</v>
      </c>
      <c r="C11" s="7">
        <v>134144</v>
      </c>
      <c r="D11" s="30">
        <v>5730695661</v>
      </c>
      <c r="E11" s="31">
        <v>5426779621</v>
      </c>
      <c r="F11" s="31">
        <v>303916039</v>
      </c>
    </row>
    <row r="12" spans="1:6" ht="16.5" customHeight="1" x14ac:dyDescent="0.15">
      <c r="A12" s="51" t="s">
        <v>8</v>
      </c>
      <c r="B12" s="51"/>
      <c r="C12" s="7">
        <v>78300027</v>
      </c>
      <c r="D12" s="30">
        <v>92479369623</v>
      </c>
      <c r="E12" s="31">
        <v>90199797820</v>
      </c>
      <c r="F12" s="31">
        <v>2279571803</v>
      </c>
    </row>
    <row r="13" spans="1:6" ht="16.5" customHeight="1" x14ac:dyDescent="0.15">
      <c r="A13" s="51" t="s">
        <v>49</v>
      </c>
      <c r="B13" s="51"/>
      <c r="C13" s="7"/>
      <c r="D13" s="30"/>
      <c r="E13" s="31"/>
      <c r="F13" s="31"/>
    </row>
    <row r="14" spans="1:6" ht="16.5" customHeight="1" x14ac:dyDescent="0.15">
      <c r="A14" s="29"/>
      <c r="B14" s="29" t="s">
        <v>50</v>
      </c>
      <c r="C14" s="7"/>
      <c r="D14" s="30">
        <v>2164947</v>
      </c>
      <c r="E14" s="31">
        <v>2155382</v>
      </c>
      <c r="F14" s="31">
        <v>9564</v>
      </c>
    </row>
    <row r="15" spans="1:6" ht="16.5" customHeight="1" x14ac:dyDescent="0.15">
      <c r="A15" s="29"/>
      <c r="B15" s="29" t="s">
        <v>51</v>
      </c>
      <c r="C15" s="7"/>
      <c r="D15" s="30">
        <v>7055849</v>
      </c>
      <c r="E15" s="31">
        <v>6941997</v>
      </c>
      <c r="F15" s="31">
        <v>113851</v>
      </c>
    </row>
    <row r="16" spans="1:6" ht="16.5" customHeight="1" x14ac:dyDescent="0.15">
      <c r="A16" s="29"/>
      <c r="B16" s="29" t="s">
        <v>52</v>
      </c>
      <c r="C16" s="7"/>
      <c r="D16" s="30">
        <v>78306326</v>
      </c>
      <c r="E16" s="31">
        <v>45644133</v>
      </c>
      <c r="F16" s="31">
        <v>32662192</v>
      </c>
    </row>
    <row r="17" spans="1:6" ht="16.5" customHeight="1" x14ac:dyDescent="0.15">
      <c r="A17" s="29"/>
      <c r="B17" s="29" t="s">
        <v>53</v>
      </c>
      <c r="C17" s="7"/>
      <c r="D17" s="30">
        <v>23739458</v>
      </c>
      <c r="E17" s="31">
        <v>22127197</v>
      </c>
      <c r="F17" s="31">
        <v>1612261</v>
      </c>
    </row>
    <row r="18" spans="1:6" ht="16.5" customHeight="1" x14ac:dyDescent="0.15">
      <c r="A18" s="29"/>
      <c r="B18" s="29" t="s">
        <v>54</v>
      </c>
      <c r="C18" s="7"/>
      <c r="D18" s="30">
        <v>2819682</v>
      </c>
      <c r="E18" s="31">
        <v>2819682</v>
      </c>
      <c r="F18" s="32" t="s">
        <v>23</v>
      </c>
    </row>
    <row r="19" spans="1:6" ht="16.5" customHeight="1" x14ac:dyDescent="0.15">
      <c r="A19" s="51" t="s">
        <v>8</v>
      </c>
      <c r="B19" s="51"/>
      <c r="C19" s="7">
        <v>16582271</v>
      </c>
      <c r="D19" s="30">
        <v>114086262</v>
      </c>
      <c r="E19" s="31">
        <v>79688392</v>
      </c>
      <c r="F19" s="31">
        <v>34397870</v>
      </c>
    </row>
    <row r="20" spans="1:6" ht="16.5" customHeight="1" x14ac:dyDescent="0.15">
      <c r="A20" s="51" t="s">
        <v>10</v>
      </c>
      <c r="B20" s="51"/>
      <c r="C20" s="7">
        <v>250524587</v>
      </c>
      <c r="D20" s="30">
        <v>269377620816</v>
      </c>
      <c r="E20" s="31">
        <v>259551458624</v>
      </c>
      <c r="F20" s="31">
        <v>9826162192</v>
      </c>
    </row>
    <row r="21" spans="1:6" ht="16.5" customHeight="1" x14ac:dyDescent="0.15">
      <c r="A21" s="51" t="s">
        <v>1</v>
      </c>
      <c r="B21" s="56"/>
      <c r="C21" s="7">
        <v>15406082</v>
      </c>
      <c r="D21" s="30">
        <v>18013117769</v>
      </c>
      <c r="E21" s="31">
        <v>17582003034</v>
      </c>
      <c r="F21" s="31">
        <v>431114735</v>
      </c>
    </row>
    <row r="22" spans="1:6" ht="16.5" customHeight="1" x14ac:dyDescent="0.15">
      <c r="A22" s="51" t="s">
        <v>4</v>
      </c>
      <c r="B22" s="56"/>
      <c r="C22" s="7">
        <v>473489</v>
      </c>
      <c r="D22" s="30">
        <v>123300000</v>
      </c>
      <c r="E22" s="31">
        <v>123300000</v>
      </c>
      <c r="F22" s="32" t="s">
        <v>23</v>
      </c>
    </row>
    <row r="23" spans="1:6" ht="16.5" customHeight="1" x14ac:dyDescent="0.15">
      <c r="A23" s="51" t="s">
        <v>15</v>
      </c>
      <c r="B23" s="56"/>
      <c r="C23" s="7">
        <v>702700</v>
      </c>
      <c r="D23" s="30">
        <v>2340232252</v>
      </c>
      <c r="E23" s="31">
        <v>2340232250</v>
      </c>
      <c r="F23" s="31">
        <v>1</v>
      </c>
    </row>
    <row r="24" spans="1:6" ht="16.5" customHeight="1" x14ac:dyDescent="0.15">
      <c r="A24" s="51" t="s">
        <v>56</v>
      </c>
      <c r="B24" s="51"/>
      <c r="C24" s="7"/>
      <c r="D24" s="30">
        <v>11461552</v>
      </c>
      <c r="E24" s="31">
        <v>10948578</v>
      </c>
      <c r="F24" s="31">
        <v>512973</v>
      </c>
    </row>
    <row r="25" spans="1:6" ht="16.5" customHeight="1" x14ac:dyDescent="0.15">
      <c r="A25" s="51" t="s">
        <v>11</v>
      </c>
      <c r="B25" s="51"/>
      <c r="C25" s="7"/>
      <c r="D25" s="30"/>
      <c r="E25" s="31"/>
      <c r="F25" s="31"/>
    </row>
    <row r="26" spans="1:6" ht="16.5" customHeight="1" x14ac:dyDescent="0.15">
      <c r="A26" s="29"/>
      <c r="B26" s="29" t="s">
        <v>16</v>
      </c>
      <c r="C26" s="7">
        <v>1030941</v>
      </c>
      <c r="D26" s="30">
        <v>49256946</v>
      </c>
      <c r="E26" s="31">
        <v>35417111</v>
      </c>
      <c r="F26" s="31">
        <v>13839835</v>
      </c>
    </row>
    <row r="27" spans="1:6" ht="16.5" customHeight="1" x14ac:dyDescent="0.15">
      <c r="A27" s="29"/>
      <c r="B27" s="29" t="s">
        <v>17</v>
      </c>
      <c r="C27" s="7">
        <v>2861910</v>
      </c>
      <c r="D27" s="30">
        <v>400332145</v>
      </c>
      <c r="E27" s="31">
        <v>259396904</v>
      </c>
      <c r="F27" s="31">
        <v>140935240</v>
      </c>
    </row>
    <row r="28" spans="1:6" ht="16.5" customHeight="1" x14ac:dyDescent="0.15">
      <c r="A28" s="29"/>
      <c r="B28" s="29" t="s">
        <v>18</v>
      </c>
      <c r="C28" s="7">
        <v>750769</v>
      </c>
      <c r="D28" s="30">
        <v>444787890</v>
      </c>
      <c r="E28" s="31">
        <v>350039569</v>
      </c>
      <c r="F28" s="31">
        <v>94748321</v>
      </c>
    </row>
    <row r="29" spans="1:6" ht="16.5" customHeight="1" x14ac:dyDescent="0.15">
      <c r="A29" s="29"/>
      <c r="B29" s="29" t="s">
        <v>29</v>
      </c>
      <c r="C29" s="7">
        <v>775349</v>
      </c>
      <c r="D29" s="30">
        <v>522</v>
      </c>
      <c r="E29" s="31">
        <v>521</v>
      </c>
      <c r="F29" s="31">
        <v>0</v>
      </c>
    </row>
    <row r="30" spans="1:6" ht="16.5" customHeight="1" x14ac:dyDescent="0.15">
      <c r="A30" s="29"/>
      <c r="B30" s="29" t="s">
        <v>57</v>
      </c>
      <c r="C30" s="7"/>
      <c r="D30" s="30">
        <v>15749311</v>
      </c>
      <c r="E30" s="31">
        <v>11083634</v>
      </c>
      <c r="F30" s="31">
        <v>4665676</v>
      </c>
    </row>
    <row r="31" spans="1:6" ht="16.5" customHeight="1" x14ac:dyDescent="0.15">
      <c r="A31" s="29"/>
      <c r="B31" s="29" t="s">
        <v>40</v>
      </c>
      <c r="C31" s="7">
        <v>102496</v>
      </c>
      <c r="D31" s="30">
        <v>114213377</v>
      </c>
      <c r="E31" s="31">
        <v>59518143</v>
      </c>
      <c r="F31" s="31">
        <v>54695233</v>
      </c>
    </row>
    <row r="32" spans="1:6" ht="16.5" customHeight="1" x14ac:dyDescent="0.15">
      <c r="A32" s="29"/>
      <c r="B32" s="29" t="s">
        <v>58</v>
      </c>
      <c r="C32" s="7"/>
      <c r="D32" s="30">
        <v>206865411</v>
      </c>
      <c r="E32" s="31">
        <v>110624394</v>
      </c>
      <c r="F32" s="31">
        <v>96241016</v>
      </c>
    </row>
    <row r="33" spans="1:6" ht="16.5" customHeight="1" x14ac:dyDescent="0.15">
      <c r="A33" s="29"/>
      <c r="B33" s="57" t="s">
        <v>31</v>
      </c>
      <c r="C33" s="58"/>
      <c r="D33" s="30">
        <v>1231205604</v>
      </c>
      <c r="E33" s="31">
        <v>826080280</v>
      </c>
      <c r="F33" s="31">
        <v>405125324</v>
      </c>
    </row>
    <row r="34" spans="1:6" ht="16.5" customHeight="1" x14ac:dyDescent="0.15">
      <c r="A34" s="29"/>
      <c r="B34" s="29" t="s">
        <v>21</v>
      </c>
      <c r="C34" s="7">
        <v>3473</v>
      </c>
      <c r="D34" s="30">
        <v>891007113</v>
      </c>
      <c r="E34" s="31">
        <v>422562310</v>
      </c>
      <c r="F34" s="31">
        <v>468444802</v>
      </c>
    </row>
    <row r="35" spans="1:6" ht="16.5" customHeight="1" x14ac:dyDescent="0.15">
      <c r="A35" s="51" t="s">
        <v>8</v>
      </c>
      <c r="B35" s="51"/>
      <c r="C35" s="7">
        <v>5899709</v>
      </c>
      <c r="D35" s="30">
        <v>2122212717</v>
      </c>
      <c r="E35" s="31">
        <v>1248642590</v>
      </c>
      <c r="F35" s="31">
        <v>873570126</v>
      </c>
    </row>
    <row r="36" spans="1:6" ht="16.5" customHeight="1" x14ac:dyDescent="0.15">
      <c r="A36" s="51" t="s">
        <v>59</v>
      </c>
      <c r="B36" s="51"/>
      <c r="C36" s="7"/>
      <c r="D36" s="30">
        <v>100078778</v>
      </c>
      <c r="E36" s="31">
        <v>32827145</v>
      </c>
      <c r="F36" s="31">
        <v>67251632</v>
      </c>
    </row>
    <row r="37" spans="1:6" ht="16.5" customHeight="1" x14ac:dyDescent="0.15">
      <c r="A37" s="51" t="s">
        <v>2</v>
      </c>
      <c r="B37" s="51"/>
      <c r="C37" s="7">
        <v>971752</v>
      </c>
      <c r="D37" s="30">
        <v>1414741501</v>
      </c>
      <c r="E37" s="31">
        <v>1056974230</v>
      </c>
      <c r="F37" s="31">
        <v>357767271</v>
      </c>
    </row>
    <row r="38" spans="1:6" ht="16.5" customHeight="1" x14ac:dyDescent="0.15">
      <c r="A38" s="51" t="s">
        <v>6</v>
      </c>
      <c r="B38" s="51"/>
      <c r="C38" s="7">
        <v>2762542</v>
      </c>
      <c r="D38" s="30">
        <v>1088011121</v>
      </c>
      <c r="E38" s="31">
        <v>703034662</v>
      </c>
      <c r="F38" s="31">
        <v>384976459</v>
      </c>
    </row>
    <row r="39" spans="1:6" ht="16.5" customHeight="1" x14ac:dyDescent="0.15">
      <c r="A39" s="51" t="s">
        <v>12</v>
      </c>
      <c r="B39" s="51"/>
      <c r="C39" s="7">
        <v>12514909</v>
      </c>
      <c r="D39" s="30">
        <v>23812719190</v>
      </c>
      <c r="E39" s="31">
        <v>22431859923</v>
      </c>
      <c r="F39" s="31">
        <v>1380859266</v>
      </c>
    </row>
    <row r="40" spans="1:6" ht="16.5" customHeight="1" x14ac:dyDescent="0.15">
      <c r="A40" s="51" t="s">
        <v>63</v>
      </c>
      <c r="B40" s="51"/>
      <c r="C40" s="21"/>
      <c r="D40" s="30">
        <v>100000000</v>
      </c>
      <c r="E40" s="31" t="s">
        <v>72</v>
      </c>
      <c r="F40" s="31">
        <v>100000000</v>
      </c>
    </row>
    <row r="41" spans="1:6" ht="16.5" customHeight="1" x14ac:dyDescent="0.15">
      <c r="A41" s="51" t="s">
        <v>13</v>
      </c>
      <c r="B41" s="51"/>
      <c r="C41" s="7">
        <v>987297</v>
      </c>
      <c r="D41" s="30">
        <v>682232500</v>
      </c>
      <c r="E41" s="31" t="s">
        <v>73</v>
      </c>
      <c r="F41" s="31">
        <v>682232500</v>
      </c>
    </row>
    <row r="42" spans="1:6" ht="16.5" customHeight="1" x14ac:dyDescent="0.15">
      <c r="A42" s="52" t="s">
        <v>22</v>
      </c>
      <c r="B42" s="52"/>
      <c r="C42" s="10">
        <v>368543093</v>
      </c>
      <c r="D42" s="33">
        <v>411779184086</v>
      </c>
      <c r="E42" s="34">
        <v>395360767251</v>
      </c>
      <c r="F42" s="34">
        <v>16418416834</v>
      </c>
    </row>
    <row r="43" spans="1:6" ht="6" customHeight="1" x14ac:dyDescent="0.15"/>
    <row r="44" spans="1:6" ht="21" customHeight="1" x14ac:dyDescent="0.15">
      <c r="B44" s="49" t="s">
        <v>36</v>
      </c>
      <c r="C44" s="50"/>
      <c r="D44" s="50"/>
      <c r="E44" s="50"/>
      <c r="F44" s="50"/>
    </row>
  </sheetData>
  <mergeCells count="23">
    <mergeCell ref="A40:B40"/>
    <mergeCell ref="A41:B41"/>
    <mergeCell ref="A42:B42"/>
    <mergeCell ref="B44:F44"/>
    <mergeCell ref="B33:C33"/>
    <mergeCell ref="A35:B35"/>
    <mergeCell ref="A36:B36"/>
    <mergeCell ref="A37:B37"/>
    <mergeCell ref="A38:B38"/>
    <mergeCell ref="A39:B39"/>
    <mergeCell ref="A19:B19"/>
    <mergeCell ref="A20:B20"/>
    <mergeCell ref="A21:B21"/>
    <mergeCell ref="A24:B24"/>
    <mergeCell ref="A25:B25"/>
    <mergeCell ref="A22:B22"/>
    <mergeCell ref="A23:B23"/>
    <mergeCell ref="A13:B13"/>
    <mergeCell ref="B1:F1"/>
    <mergeCell ref="A3:F3"/>
    <mergeCell ref="A4:C4"/>
    <mergeCell ref="A5:B5"/>
    <mergeCell ref="A12:B12"/>
  </mergeCells>
  <phoneticPr fontId="1"/>
  <pageMargins left="0.78740157480314965" right="0.78740157480314965" top="0.86614173228346458" bottom="0.86614173228346458" header="0.62992125984251968" footer="0.39370078740157483"/>
  <pageSetup paperSize="9" scale="105" firstPageNumber="328" fitToHeight="0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f434e-1fa2-4441-bb4a-ba9b2802a25a">
      <Terms xmlns="http://schemas.microsoft.com/office/infopath/2007/PartnerControls"/>
    </lcf76f155ced4ddcb4097134ff3c332f>
    <TaxCatchAll xmlns="b5471033-25ca-41e4-b4f9-0c69817a7d90" xsi:nil="true"/>
    <_Flow_SignoffStatus xmlns="ff5f434e-1fa2-4441-bb4a-ba9b2802a25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E5EDAB85434040A7A383BD4A3E46D7" ma:contentTypeVersion="" ma:contentTypeDescription="新しいドキュメントを作成します。" ma:contentTypeScope="" ma:versionID="2003a16f501d260feb3b79296b4bb93d">
  <xsd:schema xmlns:xsd="http://www.w3.org/2001/XMLSchema" xmlns:xs="http://www.w3.org/2001/XMLSchema" xmlns:p="http://schemas.microsoft.com/office/2006/metadata/properties" xmlns:ns2="ff5f434e-1fa2-4441-bb4a-ba9b2802a25a" xmlns:ns3="e92fb91d-b17f-4fa0-b3cc-984e87826429" xmlns:ns4="b5471033-25ca-41e4-b4f9-0c69817a7d90" targetNamespace="http://schemas.microsoft.com/office/2006/metadata/properties" ma:root="true" ma:fieldsID="e448403ec8230bd5b796a50e91ea9ed3" ns2:_="" ns3:_="" ns4:_="">
    <xsd:import namespace="ff5f434e-1fa2-4441-bb4a-ba9b2802a25a"/>
    <xsd:import namespace="e92fb91d-b17f-4fa0-b3cc-984e87826429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f434e-1fa2-4441-bb4a-ba9b2802a2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承認の状態" ma:internalName="_x627f__x8a8d__x306e__x72b6__x614b_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fb91d-b17f-4fa0-b3cc-984e878264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D4F09201-D9DC-4BBC-B93A-302EE59A9747}" ma:internalName="TaxCatchAll" ma:showField="CatchAllData" ma:web="{e92fb91d-b17f-4fa0-b3cc-984e87826429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85457-2BF9-4FC0-8B37-03C499D50D5F}">
  <ds:schemaRefs>
    <ds:schemaRef ds:uri="http://schemas.microsoft.com/office/2006/metadata/properties"/>
    <ds:schemaRef ds:uri="http://schemas.microsoft.com/office/infopath/2007/PartnerControls"/>
    <ds:schemaRef ds:uri="ff5f434e-1fa2-4441-bb4a-ba9b2802a25a"/>
    <ds:schemaRef ds:uri="b5471033-25ca-41e4-b4f9-0c69817a7d90"/>
  </ds:schemaRefs>
</ds:datastoreItem>
</file>

<file path=customXml/itemProps2.xml><?xml version="1.0" encoding="utf-8"?>
<ds:datastoreItem xmlns:ds="http://schemas.openxmlformats.org/officeDocument/2006/customXml" ds:itemID="{A720727D-C591-4375-A7D5-5022F594AF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13CE00-67BB-4399-8673-365E8366329E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32</vt:i4>
      </vt:variant>
    </vt:vector>
  </HeadingPairs>
  <TitlesOfParts>
    <vt:vector size="48" baseType="lpstr"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令和元年</vt:lpstr>
      <vt:lpstr>２</vt:lpstr>
      <vt:lpstr>３</vt:lpstr>
      <vt:lpstr>４</vt:lpstr>
      <vt:lpstr>５</vt:lpstr>
      <vt:lpstr>'２'!Print_Area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'３'!Print_Area</vt:lpstr>
      <vt:lpstr>'30'!Print_Area</vt:lpstr>
      <vt:lpstr>'４'!Print_Area</vt:lpstr>
      <vt:lpstr>'５'!Print_Area</vt:lpstr>
      <vt:lpstr>令和元年!Print_Area</vt:lpstr>
      <vt:lpstr>'２'!Print_Titles</vt:lpstr>
      <vt:lpstr>'20'!Print_Titles</vt:lpstr>
      <vt:lpstr>'21'!Print_Titles</vt:lpstr>
      <vt:lpstr>'22'!Print_Titles</vt:lpstr>
      <vt:lpstr>'23'!Print_Titles</vt:lpstr>
      <vt:lpstr>'24'!Print_Titles</vt:lpstr>
      <vt:lpstr>'25'!Print_Titles</vt:lpstr>
      <vt:lpstr>'26'!Print_Titles</vt:lpstr>
      <vt:lpstr>'27'!Print_Titles</vt:lpstr>
      <vt:lpstr>'28'!Print_Titles</vt:lpstr>
      <vt:lpstr>'29'!Print_Titles</vt:lpstr>
      <vt:lpstr>'３'!Print_Titles</vt:lpstr>
      <vt:lpstr>'30'!Print_Titles</vt:lpstr>
      <vt:lpstr>'４'!Print_Titles</vt:lpstr>
      <vt:lpstr>'５'!Print_Titles</vt:lpstr>
      <vt:lpstr>令和元年!Print_Titles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2025-02-13T12:03:47Z</cp:lastPrinted>
  <dcterms:created xsi:type="dcterms:W3CDTF">2010-06-09T06:34:17Z</dcterms:created>
  <dcterms:modified xsi:type="dcterms:W3CDTF">2025-04-15T08:15:12Z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0x0101005DE5EDAB85434040A7A383BD4A3E46D7</vt:lpwstr>
  </property>
</Properties>
</file>