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83" documentId="8_{2600ECB2-1ED9-40A9-B5A2-A5B36D278F6F}" xr6:coauthVersionLast="47" xr6:coauthVersionMax="47" xr10:uidLastSave="{5A9A25D4-AA53-499A-831A-74A1C438059B}"/>
  <bookViews>
    <workbookView xWindow="28680" yWindow="-2430" windowWidth="19440" windowHeight="15000" tabRatio="684" firstSheet="2" activeTab="17" xr2:uid="{00000000-000D-0000-FFFF-FFFF00000000}"/>
  </bookViews>
  <sheets>
    <sheet name="20" sheetId="1" r:id="rId1"/>
    <sheet name="21" sheetId="2" r:id="rId2"/>
    <sheet name="22" sheetId="3" r:id="rId3"/>
    <sheet name="23" sheetId="4" r:id="rId4"/>
    <sheet name="24" sheetId="5" r:id="rId5"/>
    <sheet name="25" sheetId="6" r:id="rId6"/>
    <sheet name="26" sheetId="7" r:id="rId7"/>
    <sheet name="27" sheetId="8" r:id="rId8"/>
    <sheet name="28" sheetId="11" r:id="rId9"/>
    <sheet name="29" sheetId="10" r:id="rId10"/>
    <sheet name="30" sheetId="12" r:id="rId11"/>
    <sheet name="令和元年" sheetId="13" r:id="rId12"/>
    <sheet name="２" sheetId="14" r:id="rId13"/>
    <sheet name="3" sheetId="16" r:id="rId14"/>
    <sheet name="４" sheetId="18" r:id="rId15"/>
    <sheet name="５" sheetId="19" r:id="rId16"/>
    <sheet name="6" sheetId="20" r:id="rId17"/>
    <sheet name="7" sheetId="21" r:id="rId18"/>
  </sheets>
  <definedNames>
    <definedName name="_xlnm.Print_Area" localSheetId="12">'２'!$A$1:$F$42</definedName>
    <definedName name="_xlnm.Print_Area" localSheetId="0">'20'!$A$1:$F$32</definedName>
    <definedName name="_xlnm.Print_Area" localSheetId="1">'21'!$A$1:$F$33</definedName>
    <definedName name="_xlnm.Print_Area" localSheetId="2">'22'!$A$1:$F$30</definedName>
    <definedName name="_xlnm.Print_Area" localSheetId="3">'23'!$A$1:$F$30</definedName>
    <definedName name="_xlnm.Print_Area" localSheetId="4">'24'!$A$1:$F$43</definedName>
    <definedName name="_xlnm.Print_Area" localSheetId="5">'25'!$A$1:$F$42</definedName>
    <definedName name="_xlnm.Print_Area" localSheetId="6">'26'!$A$1:$F$41</definedName>
    <definedName name="_xlnm.Print_Area" localSheetId="7">'27'!$A$1:$F$41</definedName>
    <definedName name="_xlnm.Print_Area" localSheetId="8">'28'!$A$1:$F$43</definedName>
    <definedName name="_xlnm.Print_Area" localSheetId="9">'29'!$A$1:$F$43</definedName>
    <definedName name="_xlnm.Print_Area" localSheetId="13">'3'!$A$1:$F$42</definedName>
    <definedName name="_xlnm.Print_Area" localSheetId="10">'30'!$A$1:$F$43</definedName>
    <definedName name="_xlnm.Print_Area" localSheetId="14">'４'!$A$1:$F$42</definedName>
    <definedName name="_xlnm.Print_Area" localSheetId="15">'５'!$A$1:$F$43</definedName>
    <definedName name="_xlnm.Print_Area" localSheetId="16">'6'!$A$1:$F$40</definedName>
    <definedName name="_xlnm.Print_Area" localSheetId="17">'7'!$A$1:$D$41</definedName>
    <definedName name="_xlnm.Print_Area" localSheetId="11">令和元年!$A$1:$F$43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3" l="1"/>
  <c r="D30" i="1"/>
  <c r="D11" i="2"/>
  <c r="E7" i="8"/>
  <c r="E7" i="7"/>
  <c r="E38" i="8"/>
  <c r="E37" i="8"/>
  <c r="E36" i="8"/>
  <c r="E35" i="8"/>
  <c r="F31" i="8"/>
  <c r="F33" i="8"/>
  <c r="E33" i="8"/>
  <c r="E29" i="8"/>
  <c r="E26" i="8"/>
  <c r="E25" i="8"/>
  <c r="E24" i="8"/>
  <c r="E22" i="8"/>
  <c r="E21" i="8"/>
  <c r="E19" i="8"/>
  <c r="E18" i="8"/>
  <c r="F17" i="8"/>
  <c r="F10" i="8"/>
  <c r="F40" i="8"/>
  <c r="E40" i="8"/>
  <c r="E16" i="7"/>
  <c r="F10" i="7"/>
  <c r="F31" i="7"/>
  <c r="F33" i="7"/>
  <c r="F17" i="7"/>
  <c r="E39" i="7"/>
  <c r="E38" i="7"/>
  <c r="E37" i="7"/>
  <c r="E36" i="7"/>
  <c r="E35" i="7"/>
  <c r="E34" i="7"/>
  <c r="E32" i="7"/>
  <c r="E29" i="7"/>
  <c r="E26" i="7"/>
  <c r="E25" i="7"/>
  <c r="E24" i="7"/>
  <c r="E22" i="7"/>
  <c r="E21" i="7"/>
  <c r="E19" i="7"/>
  <c r="E18" i="7"/>
  <c r="E14" i="7"/>
  <c r="D10" i="8"/>
  <c r="E10" i="8"/>
  <c r="D31" i="8"/>
  <c r="D33" i="8"/>
  <c r="D17" i="8"/>
  <c r="D40" i="8"/>
  <c r="D31" i="7"/>
  <c r="D33" i="7"/>
  <c r="D17" i="7"/>
  <c r="D10" i="7"/>
  <c r="D40" i="7"/>
  <c r="E40" i="6"/>
  <c r="E39" i="6"/>
  <c r="E38" i="6"/>
  <c r="E37" i="6"/>
  <c r="E36" i="6"/>
  <c r="E35" i="6"/>
  <c r="E33" i="6"/>
  <c r="F32" i="6"/>
  <c r="F34" i="6"/>
  <c r="D32" i="6"/>
  <c r="D34" i="6"/>
  <c r="E31" i="6"/>
  <c r="E30" i="6"/>
  <c r="E29" i="6"/>
  <c r="E27" i="6"/>
  <c r="E26" i="6"/>
  <c r="E25" i="6"/>
  <c r="E24" i="6"/>
  <c r="E22" i="6"/>
  <c r="E21" i="6"/>
  <c r="E19" i="6"/>
  <c r="E18" i="6"/>
  <c r="F17" i="6"/>
  <c r="E17" i="6"/>
  <c r="D17" i="6"/>
  <c r="E15" i="6"/>
  <c r="E14" i="6"/>
  <c r="E13" i="6"/>
  <c r="E12" i="6"/>
  <c r="F10" i="6"/>
  <c r="E10" i="6"/>
  <c r="D10" i="6"/>
  <c r="E9" i="6"/>
  <c r="E8" i="6"/>
  <c r="E7" i="6"/>
  <c r="E14" i="5"/>
  <c r="E40" i="5"/>
  <c r="E39" i="5"/>
  <c r="E38" i="5"/>
  <c r="E37" i="5"/>
  <c r="E36" i="5"/>
  <c r="E33" i="5"/>
  <c r="F32" i="5"/>
  <c r="E32" i="5"/>
  <c r="D32" i="5"/>
  <c r="D34" i="5"/>
  <c r="D41" i="5"/>
  <c r="E31" i="5"/>
  <c r="E30" i="5"/>
  <c r="E29" i="5"/>
  <c r="E28" i="5"/>
  <c r="E27" i="5"/>
  <c r="E26" i="5"/>
  <c r="E25" i="5"/>
  <c r="E24" i="5"/>
  <c r="E22" i="5"/>
  <c r="E19" i="5"/>
  <c r="E18" i="5"/>
  <c r="F17" i="5"/>
  <c r="E17" i="5"/>
  <c r="D17" i="5"/>
  <c r="E15" i="5"/>
  <c r="E13" i="5"/>
  <c r="E12" i="5"/>
  <c r="F10" i="5"/>
  <c r="E10" i="5"/>
  <c r="D10" i="5"/>
  <c r="E9" i="5"/>
  <c r="E8" i="5"/>
  <c r="E7" i="5"/>
  <c r="E27" i="4"/>
  <c r="E26" i="4"/>
  <c r="E25" i="4"/>
  <c r="E24" i="4"/>
  <c r="E22" i="4"/>
  <c r="F21" i="4"/>
  <c r="F23" i="4"/>
  <c r="E20" i="4"/>
  <c r="E19" i="4"/>
  <c r="E18" i="4"/>
  <c r="E17" i="4"/>
  <c r="E16" i="4"/>
  <c r="E15" i="4"/>
  <c r="E12" i="4"/>
  <c r="E11" i="4"/>
  <c r="E10" i="4"/>
  <c r="F9" i="4"/>
  <c r="E9" i="4"/>
  <c r="E8" i="4"/>
  <c r="E7" i="4"/>
  <c r="F22" i="3"/>
  <c r="F13" i="3"/>
  <c r="F12" i="3"/>
  <c r="F6" i="3"/>
  <c r="D9" i="4"/>
  <c r="D28" i="4"/>
  <c r="D21" i="4"/>
  <c r="D23" i="4"/>
  <c r="D9" i="3"/>
  <c r="D21" i="3"/>
  <c r="D23" i="3"/>
  <c r="E9" i="3"/>
  <c r="E21" i="3"/>
  <c r="F21" i="3"/>
  <c r="F27" i="3"/>
  <c r="F26" i="3"/>
  <c r="F25" i="3"/>
  <c r="F24" i="3"/>
  <c r="F20" i="3"/>
  <c r="F19" i="3"/>
  <c r="F18" i="3"/>
  <c r="F17" i="3"/>
  <c r="F16" i="3"/>
  <c r="F15" i="3"/>
  <c r="F11" i="3"/>
  <c r="F10" i="3"/>
  <c r="F8" i="3"/>
  <c r="F7" i="3"/>
  <c r="D24" i="2"/>
  <c r="D26" i="2"/>
  <c r="E11" i="2"/>
  <c r="F11" i="2"/>
  <c r="E24" i="2"/>
  <c r="E26" i="2"/>
  <c r="F30" i="2"/>
  <c r="F29" i="2"/>
  <c r="F28" i="2"/>
  <c r="F27" i="2"/>
  <c r="F25" i="2"/>
  <c r="F23" i="2"/>
  <c r="F22" i="2"/>
  <c r="F21" i="2"/>
  <c r="F20" i="2"/>
  <c r="F19" i="2"/>
  <c r="F18" i="2"/>
  <c r="F17" i="2"/>
  <c r="F15" i="2"/>
  <c r="F14" i="2"/>
  <c r="F13" i="2"/>
  <c r="F12" i="2"/>
  <c r="F10" i="2"/>
  <c r="F9" i="2"/>
  <c r="F8" i="2"/>
  <c r="F7" i="2"/>
  <c r="F7" i="1"/>
  <c r="D10" i="1"/>
  <c r="F10" i="1"/>
  <c r="D23" i="1"/>
  <c r="E23" i="1"/>
  <c r="F23" i="1"/>
  <c r="F29" i="1"/>
  <c r="F28" i="1"/>
  <c r="F27" i="1"/>
  <c r="F26" i="1"/>
  <c r="F24" i="1"/>
  <c r="F22" i="1"/>
  <c r="F21" i="1"/>
  <c r="F20" i="1"/>
  <c r="F19" i="1"/>
  <c r="F18" i="1"/>
  <c r="F17" i="1"/>
  <c r="F16" i="1"/>
  <c r="F14" i="1"/>
  <c r="F13" i="1"/>
  <c r="F12" i="1"/>
  <c r="F11" i="1"/>
  <c r="F9" i="1"/>
  <c r="F8" i="1"/>
  <c r="E17" i="7"/>
  <c r="E31" i="7"/>
  <c r="E31" i="8"/>
  <c r="D25" i="1"/>
  <c r="E10" i="7"/>
  <c r="E23" i="4"/>
  <c r="E33" i="7"/>
  <c r="F40" i="7"/>
  <c r="E40" i="7"/>
  <c r="F26" i="2"/>
  <c r="F31" i="2"/>
  <c r="E41" i="6"/>
  <c r="D31" i="2"/>
  <c r="D41" i="6"/>
  <c r="E34" i="6"/>
  <c r="E31" i="2"/>
  <c r="E28" i="4"/>
  <c r="F9" i="3"/>
  <c r="F34" i="5"/>
  <c r="F24" i="2"/>
  <c r="F41" i="6"/>
  <c r="E21" i="4"/>
  <c r="E32" i="6"/>
  <c r="E25" i="1"/>
  <c r="E23" i="3"/>
  <c r="F23" i="3"/>
  <c r="F28" i="4"/>
  <c r="D28" i="3"/>
  <c r="E28" i="3"/>
  <c r="F28" i="3"/>
  <c r="E30" i="1"/>
  <c r="F25" i="1"/>
  <c r="F30" i="1"/>
  <c r="E34" i="5"/>
  <c r="E41" i="5"/>
  <c r="F41" i="5"/>
</calcChain>
</file>

<file path=xl/sharedStrings.xml><?xml version="1.0" encoding="utf-8"?>
<sst xmlns="http://schemas.openxmlformats.org/spreadsheetml/2006/main" count="929" uniqueCount="103">
  <si>
    <t>社会福祉費</t>
  </si>
  <si>
    <t>（単位：千円）</t>
    <rPh sb="1" eb="3">
      <t>タンイ</t>
    </rPh>
    <rPh sb="4" eb="6">
      <t>センエン</t>
    </rPh>
    <phoneticPr fontId="2"/>
  </si>
  <si>
    <t>地方交付税交付金</t>
    <rPh sb="0" eb="2">
      <t>チホウ</t>
    </rPh>
    <rPh sb="2" eb="5">
      <t>コウフゼイ</t>
    </rPh>
    <rPh sb="5" eb="8">
      <t>コウフキン</t>
    </rPh>
    <phoneticPr fontId="2"/>
  </si>
  <si>
    <t>エネルギー対策費</t>
    <rPh sb="5" eb="8">
      <t>タイサクヒ</t>
    </rPh>
    <phoneticPr fontId="2"/>
  </si>
  <si>
    <t>地方特例交付金</t>
    <rPh sb="0" eb="2">
      <t>チホウ</t>
    </rPh>
    <rPh sb="2" eb="4">
      <t>トクレイ</t>
    </rPh>
    <rPh sb="4" eb="7">
      <t>コウフキン</t>
    </rPh>
    <phoneticPr fontId="2"/>
  </si>
  <si>
    <t>森林水産基盤整備事業費</t>
    <rPh sb="0" eb="2">
      <t>シンリン</t>
    </rPh>
    <rPh sb="2" eb="4">
      <t>スイサン</t>
    </rPh>
    <rPh sb="4" eb="6">
      <t>キバン</t>
    </rPh>
    <rPh sb="6" eb="8">
      <t>セイビ</t>
    </rPh>
    <rPh sb="8" eb="11">
      <t>ジギョウヒ</t>
    </rPh>
    <phoneticPr fontId="2"/>
  </si>
  <si>
    <t>食料安定供給関係費</t>
    <rPh sb="0" eb="2">
      <t>ショクリョウ</t>
    </rPh>
    <rPh sb="2" eb="4">
      <t>アンテイ</t>
    </rPh>
    <rPh sb="4" eb="6">
      <t>キョウキュウ</t>
    </rPh>
    <rPh sb="6" eb="9">
      <t>カンケイヒ</t>
    </rPh>
    <phoneticPr fontId="2"/>
  </si>
  <si>
    <t>平　　　　　成　　　　　21　　　　　年　　　　　度</t>
    <rPh sb="0" eb="1">
      <t>ヘイ</t>
    </rPh>
    <rPh sb="6" eb="7">
      <t>セイ</t>
    </rPh>
    <phoneticPr fontId="2"/>
  </si>
  <si>
    <t>計</t>
    <rPh sb="0" eb="1">
      <t>ケイ</t>
    </rPh>
    <phoneticPr fontId="2"/>
  </si>
  <si>
    <t>社会保障関係費</t>
    <rPh sb="0" eb="2">
      <t>シャカイ</t>
    </rPh>
    <rPh sb="2" eb="4">
      <t>ホショウ</t>
    </rPh>
    <rPh sb="4" eb="7">
      <t>カンケイヒ</t>
    </rPh>
    <phoneticPr fontId="2"/>
  </si>
  <si>
    <t>国債費</t>
    <rPh sb="0" eb="3">
      <t>コクサイヒ</t>
    </rPh>
    <phoneticPr fontId="2"/>
  </si>
  <si>
    <t>公共事業関係費</t>
    <rPh sb="0" eb="2">
      <t>コウキョウ</t>
    </rPh>
    <rPh sb="2" eb="4">
      <t>ジギョウ</t>
    </rPh>
    <rPh sb="4" eb="7">
      <t>カンケイヒ</t>
    </rPh>
    <phoneticPr fontId="2"/>
  </si>
  <si>
    <t>その他の事項経費</t>
    <rPh sb="2" eb="3">
      <t>タ</t>
    </rPh>
    <rPh sb="4" eb="6">
      <t>ジコウ</t>
    </rPh>
    <rPh sb="6" eb="8">
      <t>ケイヒ</t>
    </rPh>
    <phoneticPr fontId="2"/>
  </si>
  <si>
    <t>予備費</t>
    <rPh sb="0" eb="3">
      <t>ヨビヒ</t>
    </rPh>
    <phoneticPr fontId="2"/>
  </si>
  <si>
    <t>年金医療介護保険給付費</t>
  </si>
  <si>
    <t>保健衛生対策費</t>
    <rPh sb="0" eb="2">
      <t>ホケン</t>
    </rPh>
    <rPh sb="2" eb="4">
      <t>エイセイ</t>
    </rPh>
    <rPh sb="4" eb="7">
      <t>タイサクヒ</t>
    </rPh>
    <phoneticPr fontId="2"/>
  </si>
  <si>
    <t>雇用労災対策費</t>
    <rPh sb="0" eb="2">
      <t>コヨウ</t>
    </rPh>
    <rPh sb="2" eb="4">
      <t>ロウサイ</t>
    </rPh>
    <rPh sb="4" eb="7">
      <t>タイサクヒ</t>
    </rPh>
    <phoneticPr fontId="2"/>
  </si>
  <si>
    <t>地方譲与税譲与金</t>
    <rPh sb="0" eb="2">
      <t>チホウ</t>
    </rPh>
    <rPh sb="2" eb="4">
      <t>ジョウヨ</t>
    </rPh>
    <rPh sb="4" eb="5">
      <t>ゼイ</t>
    </rPh>
    <rPh sb="5" eb="7">
      <t>ジョウヨ</t>
    </rPh>
    <rPh sb="7" eb="8">
      <t>キン</t>
    </rPh>
    <phoneticPr fontId="2"/>
  </si>
  <si>
    <t>治山治水対策事業費</t>
    <rPh sb="0" eb="1">
      <t>チ</t>
    </rPh>
    <rPh sb="1" eb="2">
      <t>ザン</t>
    </rPh>
    <rPh sb="2" eb="4">
      <t>チスイ</t>
    </rPh>
    <rPh sb="4" eb="6">
      <t>タイサク</t>
    </rPh>
    <rPh sb="6" eb="9">
      <t>ジギョウヒ</t>
    </rPh>
    <phoneticPr fontId="2"/>
  </si>
  <si>
    <t>道路整備事業費</t>
    <rPh sb="0" eb="2">
      <t>ドウロ</t>
    </rPh>
    <rPh sb="2" eb="4">
      <t>セイビ</t>
    </rPh>
    <rPh sb="4" eb="7">
      <t>ジギョウヒ</t>
    </rPh>
    <phoneticPr fontId="2"/>
  </si>
  <si>
    <t>港湾空港鉄道等整備事業費</t>
    <rPh sb="0" eb="2">
      <t>コウワン</t>
    </rPh>
    <rPh sb="2" eb="4">
      <t>クウコウ</t>
    </rPh>
    <rPh sb="4" eb="6">
      <t>テツドウ</t>
    </rPh>
    <rPh sb="6" eb="7">
      <t>トウ</t>
    </rPh>
    <rPh sb="7" eb="9">
      <t>セイビ</t>
    </rPh>
    <rPh sb="9" eb="12">
      <t>ジギョウヒ</t>
    </rPh>
    <phoneticPr fontId="2"/>
  </si>
  <si>
    <t>住宅都市地域環境整備事業費</t>
    <rPh sb="0" eb="2">
      <t>ジュウタク</t>
    </rPh>
    <rPh sb="2" eb="4">
      <t>トシ</t>
    </rPh>
    <rPh sb="6" eb="8">
      <t>カンキョウ</t>
    </rPh>
    <rPh sb="8" eb="10">
      <t>セイビ</t>
    </rPh>
    <rPh sb="10" eb="13">
      <t>ジギョウヒ</t>
    </rPh>
    <phoneticPr fontId="2"/>
  </si>
  <si>
    <t>農業農村整備事業費</t>
    <rPh sb="0" eb="2">
      <t>ノウギョウ</t>
    </rPh>
    <rPh sb="2" eb="4">
      <t>ノウソン</t>
    </rPh>
    <rPh sb="4" eb="6">
      <t>セイビ</t>
    </rPh>
    <rPh sb="6" eb="9">
      <t>ジギョウヒ</t>
    </rPh>
    <phoneticPr fontId="2"/>
  </si>
  <si>
    <t>調整費等</t>
    <rPh sb="0" eb="4">
      <t>チョウセイヒトウ</t>
    </rPh>
    <phoneticPr fontId="2"/>
  </si>
  <si>
    <t>災害復旧等事業費</t>
    <rPh sb="0" eb="2">
      <t>サイガイ</t>
    </rPh>
    <rPh sb="2" eb="5">
      <t>フッキュウナド</t>
    </rPh>
    <rPh sb="5" eb="8">
      <t>ジギョウヒ</t>
    </rPh>
    <phoneticPr fontId="2"/>
  </si>
  <si>
    <t>合　　　　　　　　計</t>
  </si>
  <si>
    <t>平　　　　　成　　　　　20　　　　　年　　　　　度</t>
    <rPh sb="0" eb="1">
      <t>ヘイ</t>
    </rPh>
    <rPh sb="6" eb="7">
      <t>セイ</t>
    </rPh>
    <phoneticPr fontId="2"/>
  </si>
  <si>
    <t>社会保険費</t>
    <rPh sb="0" eb="2">
      <t>シャカイ</t>
    </rPh>
    <rPh sb="2" eb="4">
      <t>ホケン</t>
    </rPh>
    <rPh sb="4" eb="5">
      <t>ヒ</t>
    </rPh>
    <phoneticPr fontId="2"/>
  </si>
  <si>
    <t>失業対策費</t>
    <rPh sb="0" eb="2">
      <t>シツギョウ</t>
    </rPh>
    <rPh sb="2" eb="5">
      <t>タイサクヒ</t>
    </rPh>
    <phoneticPr fontId="2"/>
  </si>
  <si>
    <t>住宅都市環境整備事業費</t>
    <rPh sb="0" eb="2">
      <t>ジュウタク</t>
    </rPh>
    <rPh sb="2" eb="4">
      <t>トシ</t>
    </rPh>
    <rPh sb="4" eb="6">
      <t>カンキョウ</t>
    </rPh>
    <rPh sb="6" eb="8">
      <t>セイビ</t>
    </rPh>
    <rPh sb="8" eb="11">
      <t>ジギョウヒ</t>
    </rPh>
    <phoneticPr fontId="2"/>
  </si>
  <si>
    <t>農林水産基盤整備事業費</t>
    <rPh sb="0" eb="2">
      <t>ノウリン</t>
    </rPh>
    <rPh sb="2" eb="4">
      <t>スイサン</t>
    </rPh>
    <rPh sb="4" eb="6">
      <t>キバン</t>
    </rPh>
    <rPh sb="6" eb="8">
      <t>セイビ</t>
    </rPh>
    <rPh sb="8" eb="11">
      <t>ジギョウヒ</t>
    </rPh>
    <phoneticPr fontId="2"/>
  </si>
  <si>
    <t>推進費等</t>
    <rPh sb="0" eb="2">
      <t>スイシン</t>
    </rPh>
    <rPh sb="2" eb="3">
      <t>ヒ</t>
    </rPh>
    <rPh sb="3" eb="4">
      <t>ナド</t>
    </rPh>
    <phoneticPr fontId="2"/>
  </si>
  <si>
    <t>主　　要　　経　　費　　別</t>
    <phoneticPr fontId="2"/>
  </si>
  <si>
    <t>当　初　予　算</t>
    <phoneticPr fontId="2"/>
  </si>
  <si>
    <t>補　正　予　算</t>
    <phoneticPr fontId="2"/>
  </si>
  <si>
    <t>計</t>
    <phoneticPr fontId="2"/>
  </si>
  <si>
    <t>-</t>
    <phoneticPr fontId="2"/>
  </si>
  <si>
    <t>-</t>
    <phoneticPr fontId="2"/>
  </si>
  <si>
    <t>小　　　計</t>
    <rPh sb="0" eb="1">
      <t>ショウ</t>
    </rPh>
    <rPh sb="4" eb="5">
      <t>ケイ</t>
    </rPh>
    <phoneticPr fontId="2"/>
  </si>
  <si>
    <t>(注）本表の各年度の補正予算欄は、当該年度中の補正予算の合計額であり、補正による増額減額は純額で示してある。</t>
    <rPh sb="1" eb="2">
      <t>チュウ</t>
    </rPh>
    <rPh sb="3" eb="4">
      <t>ホン</t>
    </rPh>
    <rPh sb="4" eb="5">
      <t>ヒョウ</t>
    </rPh>
    <rPh sb="6" eb="9">
      <t>カクネンド</t>
    </rPh>
    <rPh sb="10" eb="12">
      <t>ホセイ</t>
    </rPh>
    <rPh sb="12" eb="14">
      <t>ヨサン</t>
    </rPh>
    <rPh sb="14" eb="15">
      <t>ラン</t>
    </rPh>
    <rPh sb="17" eb="19">
      <t>トウガイ</t>
    </rPh>
    <rPh sb="19" eb="22">
      <t>ネンドチュウ</t>
    </rPh>
    <rPh sb="23" eb="25">
      <t>ホセイ</t>
    </rPh>
    <rPh sb="25" eb="27">
      <t>ヨサン</t>
    </rPh>
    <rPh sb="28" eb="29">
      <t>ゴウ</t>
    </rPh>
    <rPh sb="29" eb="30">
      <t>ケイ</t>
    </rPh>
    <rPh sb="30" eb="31">
      <t>ガク</t>
    </rPh>
    <rPh sb="35" eb="37">
      <t>ホセイ</t>
    </rPh>
    <rPh sb="40" eb="42">
      <t>ゾウガク</t>
    </rPh>
    <rPh sb="42" eb="44">
      <t>ゲンガク</t>
    </rPh>
    <rPh sb="45" eb="46">
      <t>ジュン</t>
    </rPh>
    <rPh sb="46" eb="47">
      <t>ガク</t>
    </rPh>
    <rPh sb="48" eb="49">
      <t>シメ</t>
    </rPh>
    <phoneticPr fontId="2"/>
  </si>
  <si>
    <t>平　　　　成　　　　22　　　　年　　　　度</t>
    <rPh sb="0" eb="1">
      <t>ヘイ</t>
    </rPh>
    <rPh sb="5" eb="6">
      <t>セイ</t>
    </rPh>
    <phoneticPr fontId="2"/>
  </si>
  <si>
    <t>主　　要　　経　　費　　別</t>
    <phoneticPr fontId="2"/>
  </si>
  <si>
    <t>当　初　予　算</t>
    <phoneticPr fontId="2"/>
  </si>
  <si>
    <t>平　　成　　23　　年　　度</t>
    <rPh sb="0" eb="1">
      <t>ヘイ</t>
    </rPh>
    <rPh sb="3" eb="4">
      <t>セイ</t>
    </rPh>
    <phoneticPr fontId="2"/>
  </si>
  <si>
    <t>-</t>
    <phoneticPr fontId="2"/>
  </si>
  <si>
    <t>第21表　平成20年度以降主要経費別分類による特別会計歳出当初予算及び補正予算</t>
    <rPh sb="23" eb="25">
      <t>トクベツ</t>
    </rPh>
    <rPh sb="25" eb="26">
      <t>カイ</t>
    </rPh>
    <rPh sb="26" eb="27">
      <t>ケイ</t>
    </rPh>
    <rPh sb="27" eb="29">
      <t>サイシュツ</t>
    </rPh>
    <rPh sb="29" eb="31">
      <t>トウショ</t>
    </rPh>
    <rPh sb="31" eb="33">
      <t>ヨサン</t>
    </rPh>
    <rPh sb="33" eb="34">
      <t>オヨ</t>
    </rPh>
    <rPh sb="35" eb="37">
      <t>ホセイ</t>
    </rPh>
    <rPh sb="37" eb="39">
      <t>ヨサン</t>
    </rPh>
    <phoneticPr fontId="2"/>
  </si>
  <si>
    <t>補　正　予　算</t>
    <rPh sb="0" eb="1">
      <t>ホ</t>
    </rPh>
    <rPh sb="2" eb="3">
      <t>タダシ</t>
    </rPh>
    <phoneticPr fontId="2"/>
  </si>
  <si>
    <t>-</t>
    <phoneticPr fontId="2"/>
  </si>
  <si>
    <t>保健衛生対策費</t>
    <rPh sb="0" eb="2">
      <t>ホケン</t>
    </rPh>
    <rPh sb="2" eb="4">
      <t>エイセイ</t>
    </rPh>
    <rPh sb="4" eb="6">
      <t>タイサク</t>
    </rPh>
    <rPh sb="6" eb="7">
      <t>ヒ</t>
    </rPh>
    <phoneticPr fontId="2"/>
  </si>
  <si>
    <t>文教及び科学振興費</t>
    <rPh sb="0" eb="2">
      <t>ブンキョウ</t>
    </rPh>
    <rPh sb="2" eb="3">
      <t>オヨ</t>
    </rPh>
    <rPh sb="4" eb="6">
      <t>カガク</t>
    </rPh>
    <rPh sb="6" eb="8">
      <t>シンコウ</t>
    </rPh>
    <rPh sb="8" eb="9">
      <t>ヒ</t>
    </rPh>
    <phoneticPr fontId="2"/>
  </si>
  <si>
    <t>義務教育費国庫負担金</t>
    <rPh sb="0" eb="2">
      <t>ギム</t>
    </rPh>
    <rPh sb="2" eb="5">
      <t>キョウイクヒ</t>
    </rPh>
    <rPh sb="5" eb="7">
      <t>コッコ</t>
    </rPh>
    <rPh sb="7" eb="10">
      <t>フタンキン</t>
    </rPh>
    <phoneticPr fontId="2"/>
  </si>
  <si>
    <t>科学技術振興費</t>
    <rPh sb="0" eb="2">
      <t>カガク</t>
    </rPh>
    <rPh sb="2" eb="4">
      <t>ギジュツ</t>
    </rPh>
    <rPh sb="4" eb="6">
      <t>シンコウ</t>
    </rPh>
    <rPh sb="6" eb="7">
      <t>ヒ</t>
    </rPh>
    <phoneticPr fontId="2"/>
  </si>
  <si>
    <t>文教施設費</t>
    <rPh sb="0" eb="2">
      <t>ブンキョウ</t>
    </rPh>
    <rPh sb="2" eb="4">
      <t>シセツ</t>
    </rPh>
    <rPh sb="4" eb="5">
      <t>ヒ</t>
    </rPh>
    <phoneticPr fontId="2"/>
  </si>
  <si>
    <t>教育振興助成費</t>
    <rPh sb="0" eb="2">
      <t>キョウイク</t>
    </rPh>
    <rPh sb="2" eb="4">
      <t>シンコウ</t>
    </rPh>
    <rPh sb="4" eb="7">
      <t>ジョセイヒ</t>
    </rPh>
    <phoneticPr fontId="2"/>
  </si>
  <si>
    <t>育英事業費</t>
    <rPh sb="0" eb="2">
      <t>イクエイ</t>
    </rPh>
    <rPh sb="2" eb="5">
      <t>ジギョウヒ</t>
    </rPh>
    <phoneticPr fontId="2"/>
  </si>
  <si>
    <t>防衛関係費</t>
    <rPh sb="0" eb="2">
      <t>ボウエイ</t>
    </rPh>
    <rPh sb="2" eb="5">
      <t>カンケイヒ</t>
    </rPh>
    <phoneticPr fontId="2"/>
  </si>
  <si>
    <t>公園水道廃棄物処理等施設整備費</t>
    <rPh sb="0" eb="2">
      <t>コウエン</t>
    </rPh>
    <rPh sb="2" eb="4">
      <t>スイドウ</t>
    </rPh>
    <rPh sb="4" eb="7">
      <t>ハイキブツ</t>
    </rPh>
    <rPh sb="7" eb="9">
      <t>ショリ</t>
    </rPh>
    <rPh sb="9" eb="10">
      <t>トウ</t>
    </rPh>
    <rPh sb="10" eb="12">
      <t>シセツ</t>
    </rPh>
    <rPh sb="12" eb="15">
      <t>セイビヒ</t>
    </rPh>
    <phoneticPr fontId="2"/>
  </si>
  <si>
    <t>社会資本総合整備事業費</t>
    <rPh sb="0" eb="2">
      <t>シャカイ</t>
    </rPh>
    <rPh sb="2" eb="4">
      <t>シホン</t>
    </rPh>
    <rPh sb="4" eb="6">
      <t>ソウゴウ</t>
    </rPh>
    <rPh sb="6" eb="8">
      <t>セイビ</t>
    </rPh>
    <rPh sb="8" eb="11">
      <t>ジギョウヒ</t>
    </rPh>
    <phoneticPr fontId="2"/>
  </si>
  <si>
    <t>経済協力費</t>
    <rPh sb="0" eb="2">
      <t>ケイザイ</t>
    </rPh>
    <rPh sb="2" eb="5">
      <t>キョウリョクヒ</t>
    </rPh>
    <phoneticPr fontId="2"/>
  </si>
  <si>
    <t>中小企業対策費</t>
    <rPh sb="0" eb="2">
      <t>チュウショウ</t>
    </rPh>
    <rPh sb="2" eb="4">
      <t>キギョウ</t>
    </rPh>
    <rPh sb="4" eb="6">
      <t>タイサク</t>
    </rPh>
    <rPh sb="6" eb="7">
      <t>ヒ</t>
    </rPh>
    <phoneticPr fontId="2"/>
  </si>
  <si>
    <t>平　　　　　成　　　　　24　　　　　年　　　　　度</t>
    <rPh sb="0" eb="1">
      <t>ヘイ</t>
    </rPh>
    <rPh sb="6" eb="7">
      <t>シゲル</t>
    </rPh>
    <rPh sb="19" eb="20">
      <t>ネン</t>
    </rPh>
    <rPh sb="25" eb="26">
      <t>ド</t>
    </rPh>
    <phoneticPr fontId="2"/>
  </si>
  <si>
    <t>主　　要　　経　　費　　別</t>
    <phoneticPr fontId="2"/>
  </si>
  <si>
    <t>補　正　予　算</t>
    <rPh sb="0" eb="1">
      <t>ホ</t>
    </rPh>
    <rPh sb="2" eb="3">
      <t>タダシ</t>
    </rPh>
    <rPh sb="4" eb="5">
      <t>ヨ</t>
    </rPh>
    <rPh sb="6" eb="7">
      <t>サン</t>
    </rPh>
    <phoneticPr fontId="2"/>
  </si>
  <si>
    <t>-</t>
    <phoneticPr fontId="2"/>
  </si>
  <si>
    <t>平　　成　　25　　年　　度</t>
    <rPh sb="0" eb="1">
      <t>ヘイ</t>
    </rPh>
    <rPh sb="3" eb="4">
      <t>セイ</t>
    </rPh>
    <phoneticPr fontId="2"/>
  </si>
  <si>
    <t>復興加速化・福島再生予備費</t>
    <rPh sb="0" eb="2">
      <t>フッコウ</t>
    </rPh>
    <rPh sb="2" eb="5">
      <t>カソクカ</t>
    </rPh>
    <rPh sb="6" eb="8">
      <t>フクシマ</t>
    </rPh>
    <rPh sb="8" eb="10">
      <t>サイセイ</t>
    </rPh>
    <rPh sb="10" eb="13">
      <t>ヨビヒ</t>
    </rPh>
    <phoneticPr fontId="2"/>
  </si>
  <si>
    <t>主　　要　　経　　費　　別</t>
    <phoneticPr fontId="2"/>
  </si>
  <si>
    <t>当　初　予　算</t>
    <phoneticPr fontId="2"/>
  </si>
  <si>
    <t>-</t>
    <phoneticPr fontId="2"/>
  </si>
  <si>
    <t>平　　成　　26　　年　　度</t>
    <rPh sb="0" eb="1">
      <t>ヘイ</t>
    </rPh>
    <rPh sb="3" eb="4">
      <t>セイ</t>
    </rPh>
    <phoneticPr fontId="2"/>
  </si>
  <si>
    <t>平　　成　　27　　年　　度</t>
    <rPh sb="0" eb="1">
      <t>ヘイ</t>
    </rPh>
    <rPh sb="3" eb="4">
      <t>セイ</t>
    </rPh>
    <phoneticPr fontId="2"/>
  </si>
  <si>
    <t>年金給付費</t>
    <rPh sb="0" eb="2">
      <t>ネンキン</t>
    </rPh>
    <rPh sb="2" eb="5">
      <t>キュウフヒ</t>
    </rPh>
    <phoneticPr fontId="2"/>
  </si>
  <si>
    <t>医療給付費</t>
    <rPh sb="0" eb="2">
      <t>イリョウ</t>
    </rPh>
    <rPh sb="2" eb="5">
      <t>キュウフヒ</t>
    </rPh>
    <phoneticPr fontId="2"/>
  </si>
  <si>
    <t>介護給付費</t>
    <rPh sb="0" eb="2">
      <t>カイゴ</t>
    </rPh>
    <rPh sb="2" eb="5">
      <t>キュウフヒ</t>
    </rPh>
    <phoneticPr fontId="2"/>
  </si>
  <si>
    <t>少子化対策費</t>
    <rPh sb="0" eb="3">
      <t>ショウシカ</t>
    </rPh>
    <rPh sb="3" eb="6">
      <t>タイサクヒ</t>
    </rPh>
    <phoneticPr fontId="2"/>
  </si>
  <si>
    <t>生活扶助等社会福祉費</t>
    <rPh sb="0" eb="2">
      <t>セイカツ</t>
    </rPh>
    <rPh sb="2" eb="4">
      <t>フジョ</t>
    </rPh>
    <rPh sb="4" eb="5">
      <t>トウ</t>
    </rPh>
    <rPh sb="5" eb="7">
      <t>シャカイ</t>
    </rPh>
    <rPh sb="7" eb="10">
      <t>フクシヒ</t>
    </rPh>
    <phoneticPr fontId="2"/>
  </si>
  <si>
    <t>-</t>
    <phoneticPr fontId="2"/>
  </si>
  <si>
    <t>平　　成　　28　　年　　度</t>
    <rPh sb="0" eb="1">
      <t>ヘイ</t>
    </rPh>
    <rPh sb="3" eb="4">
      <t>セイ</t>
    </rPh>
    <phoneticPr fontId="2"/>
  </si>
  <si>
    <t>平　　成　　29　　年　　度</t>
    <rPh sb="0" eb="1">
      <t>ヘイ</t>
    </rPh>
    <rPh sb="3" eb="4">
      <t>セイ</t>
    </rPh>
    <phoneticPr fontId="2"/>
  </si>
  <si>
    <t>-</t>
    <phoneticPr fontId="2"/>
  </si>
  <si>
    <t>年金給付費</t>
    <rPh sb="0" eb="2">
      <t>ネンキン</t>
    </rPh>
    <rPh sb="2" eb="4">
      <t>キュウフ</t>
    </rPh>
    <rPh sb="4" eb="5">
      <t>ヒ</t>
    </rPh>
    <phoneticPr fontId="2"/>
  </si>
  <si>
    <t>医療給付費</t>
    <rPh sb="0" eb="2">
      <t>イリョウ</t>
    </rPh>
    <rPh sb="2" eb="4">
      <t>キュウフ</t>
    </rPh>
    <rPh sb="4" eb="5">
      <t>ヒ</t>
    </rPh>
    <phoneticPr fontId="2"/>
  </si>
  <si>
    <t>介護給付費</t>
    <rPh sb="0" eb="2">
      <t>カイゴ</t>
    </rPh>
    <rPh sb="2" eb="4">
      <t>キュウフ</t>
    </rPh>
    <rPh sb="4" eb="5">
      <t>ヒ</t>
    </rPh>
    <phoneticPr fontId="2"/>
  </si>
  <si>
    <t>-</t>
  </si>
  <si>
    <t>平　　成　　30　　年　　度</t>
    <rPh sb="0" eb="1">
      <t>ヘイ</t>
    </rPh>
    <rPh sb="3" eb="4">
      <t>セイ</t>
    </rPh>
    <phoneticPr fontId="2"/>
  </si>
  <si>
    <t>令　　和　　元　　年　　度</t>
    <rPh sb="0" eb="1">
      <t>レイ</t>
    </rPh>
    <rPh sb="3" eb="4">
      <t>ワ</t>
    </rPh>
    <rPh sb="6" eb="7">
      <t>ガン</t>
    </rPh>
    <phoneticPr fontId="2"/>
  </si>
  <si>
    <t>－</t>
    <phoneticPr fontId="2"/>
  </si>
  <si>
    <t>産業投資予備費</t>
    <rPh sb="0" eb="2">
      <t>サンギョウ</t>
    </rPh>
    <rPh sb="2" eb="4">
      <t>トウシ</t>
    </rPh>
    <rPh sb="4" eb="7">
      <t>ヨビヒ</t>
    </rPh>
    <phoneticPr fontId="2"/>
  </si>
  <si>
    <t>-</t>
    <phoneticPr fontId="2"/>
  </si>
  <si>
    <t>-</t>
    <phoneticPr fontId="2"/>
  </si>
  <si>
    <t>-</t>
    <phoneticPr fontId="2"/>
  </si>
  <si>
    <t>育英事業費</t>
    <rPh sb="0" eb="2">
      <t>イクエイ</t>
    </rPh>
    <rPh sb="2" eb="4">
      <t>ジギョウ</t>
    </rPh>
    <rPh sb="4" eb="5">
      <t>ヒ</t>
    </rPh>
    <phoneticPr fontId="2"/>
  </si>
  <si>
    <t>令　　和　　２　　年　　度</t>
    <rPh sb="0" eb="1">
      <t>レイ</t>
    </rPh>
    <rPh sb="3" eb="4">
      <t>ワ</t>
    </rPh>
    <phoneticPr fontId="2"/>
  </si>
  <si>
    <t>－</t>
  </si>
  <si>
    <t>令　　和　　３　　年　　度</t>
    <rPh sb="0" eb="1">
      <t>レイ</t>
    </rPh>
    <rPh sb="3" eb="4">
      <t>ワ</t>
    </rPh>
    <phoneticPr fontId="2"/>
  </si>
  <si>
    <t>（単位：千円）</t>
    <phoneticPr fontId="2"/>
  </si>
  <si>
    <t>住宅都市環境整備事業費</t>
    <phoneticPr fontId="2"/>
  </si>
  <si>
    <t>令　　和　　４　　年　　度</t>
    <rPh sb="0" eb="1">
      <t>レイ</t>
    </rPh>
    <rPh sb="3" eb="4">
      <t>ワ</t>
    </rPh>
    <phoneticPr fontId="2"/>
  </si>
  <si>
    <t>令　　和　　５　　年　　度</t>
    <rPh sb="0" eb="1">
      <t>レイ</t>
    </rPh>
    <rPh sb="3" eb="4">
      <t>ワ</t>
    </rPh>
    <phoneticPr fontId="2"/>
  </si>
  <si>
    <t>道路整備事業費</t>
  </si>
  <si>
    <t>令　　和　　６　　年　　度</t>
    <rPh sb="0" eb="1">
      <t>レイ</t>
    </rPh>
    <rPh sb="3" eb="4">
      <t>ワ</t>
    </rPh>
    <phoneticPr fontId="2"/>
  </si>
  <si>
    <t>令　　和　　7　　年　　度</t>
    <rPh sb="0" eb="1">
      <t>レイ</t>
    </rPh>
    <rPh sb="3" eb="4">
      <t>ワ</t>
    </rPh>
    <phoneticPr fontId="2"/>
  </si>
  <si>
    <t>治山治水対策事業費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</si>
</sst>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_ &quot;△&quot;* #,##0;* &quot;0&quot;;* &quot;－&quot;"/>
    <numFmt numFmtId="177" formatCode="#,##0;&quot;△ &quot;#,##0"/>
    <numFmt numFmtId="178" formatCode="#,##0;&quot;△&quot;#,##0"/>
  </numFmts>
  <fonts count="11" x14ac:knownFonts="1">
    <font>
      <sz val="8"/>
      <name val="ＭＳ 明朝"/>
      <family val="1"/>
      <charset val="128"/>
    </font>
    <font>
      <sz val="11"/>
      <name val="ＭＳ Ｐゴシック"/>
      <family val="3"/>
      <charset val="128"/>
    </font>
    <font>
      <sz val="6"/>
      <name val="ＭＳ 明朝"/>
      <family val="1"/>
      <charset val="128"/>
    </font>
    <font>
      <sz val="8"/>
      <name val="ＭＳ ゴシック"/>
      <family val="3"/>
      <charset val="128"/>
    </font>
    <font>
      <sz val="8"/>
      <name val="ＭＳ Ｐ明朝"/>
      <family val="1"/>
      <charset val="128"/>
    </font>
    <font>
      <sz val="8"/>
      <name val="ＭＳ Ｐゴシック"/>
      <family val="3"/>
      <charset val="128"/>
    </font>
    <font>
      <sz val="12"/>
      <color rgb="FF000000"/>
      <name val="ＭＳ 明朝"/>
      <family val="1"/>
      <charset val="128"/>
    </font>
    <font>
      <sz val="8"/>
      <color theme="1"/>
      <name val="ＭＳ 明朝"/>
      <family val="1"/>
      <charset val="128"/>
    </font>
    <font>
      <sz val="8"/>
      <color theme="1"/>
      <name val="ＭＳ Ｐ明朝"/>
      <family val="1"/>
      <charset val="128"/>
    </font>
    <font>
      <sz val="8"/>
      <color theme="1"/>
      <name val="ＭＳ Ｐゴシック"/>
      <family val="3"/>
      <charset val="128"/>
    </font>
    <font>
      <sz val="8"/>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2">
    <border>
      <left/>
      <right/>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n">
        <color indexed="64"/>
      </bottom>
      <diagonal/>
    </border>
    <border>
      <left style="hair">
        <color indexed="64"/>
      </left>
      <right/>
      <top/>
      <bottom style="hair">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alignment vertical="center"/>
    </xf>
    <xf numFmtId="38" fontId="1" fillId="0" borderId="0" applyFont="0" applyFill="0" applyBorder="0" applyAlignment="0" applyProtection="0"/>
    <xf numFmtId="0" fontId="6" fillId="0" borderId="0">
      <alignment vertical="center"/>
    </xf>
  </cellStyleXfs>
  <cellXfs count="120">
    <xf numFmtId="0" fontId="0" fillId="0" borderId="0" xfId="0">
      <alignment vertical="center"/>
    </xf>
    <xf numFmtId="49"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right" vertical="center"/>
    </xf>
    <xf numFmtId="0" fontId="0" fillId="2" borderId="0" xfId="0" applyFont="1" applyFill="1">
      <alignment vertical="center"/>
    </xf>
    <xf numFmtId="0" fontId="0" fillId="2" borderId="0" xfId="0" applyFont="1" applyFill="1" applyBorder="1" applyAlignment="1">
      <alignment horizontal="right"/>
    </xf>
    <xf numFmtId="49" fontId="0" fillId="2" borderId="1" xfId="0" applyNumberFormat="1" applyFont="1" applyFill="1" applyBorder="1" applyAlignment="1">
      <alignment horizontal="center" vertical="center"/>
    </xf>
    <xf numFmtId="49" fontId="0" fillId="2" borderId="0" xfId="0" applyNumberFormat="1" applyFont="1" applyFill="1" applyBorder="1" applyAlignment="1">
      <alignment vertical="center"/>
    </xf>
    <xf numFmtId="176" fontId="0" fillId="2" borderId="2" xfId="0" applyNumberFormat="1" applyFont="1" applyFill="1" applyBorder="1" applyAlignment="1">
      <alignment vertical="center"/>
    </xf>
    <xf numFmtId="0" fontId="3" fillId="2" borderId="0" xfId="0" applyFont="1" applyFill="1" applyBorder="1" applyAlignment="1">
      <alignment horizontal="center" vertical="center"/>
    </xf>
    <xf numFmtId="49" fontId="0" fillId="2" borderId="0" xfId="0" applyNumberFormat="1" applyFont="1" applyFill="1" applyBorder="1" applyAlignment="1">
      <alignment horizontal="distributed" vertical="center"/>
    </xf>
    <xf numFmtId="0" fontId="0" fillId="2" borderId="0" xfId="0" applyFont="1" applyFill="1" applyBorder="1" applyAlignment="1">
      <alignment vertical="center"/>
    </xf>
    <xf numFmtId="49" fontId="0" fillId="2" borderId="0" xfId="0" applyNumberFormat="1" applyFont="1" applyFill="1" applyBorder="1" applyAlignment="1">
      <alignment horizontal="center" vertical="center"/>
    </xf>
    <xf numFmtId="49" fontId="0" fillId="2" borderId="0" xfId="0" applyNumberFormat="1" applyFont="1" applyFill="1">
      <alignment vertical="center"/>
    </xf>
    <xf numFmtId="0" fontId="0" fillId="2" borderId="3" xfId="0" applyFont="1" applyFill="1" applyBorder="1" applyAlignment="1">
      <alignment vertical="center"/>
    </xf>
    <xf numFmtId="0" fontId="0" fillId="2" borderId="1" xfId="0" applyFont="1" applyFill="1" applyBorder="1" applyAlignment="1">
      <alignment horizontal="center" vertical="center"/>
    </xf>
    <xf numFmtId="176" fontId="5" fillId="2" borderId="3" xfId="0" applyNumberFormat="1" applyFont="1" applyFill="1" applyBorder="1" applyAlignment="1">
      <alignment vertical="center"/>
    </xf>
    <xf numFmtId="49" fontId="3" fillId="2" borderId="3" xfId="0" applyNumberFormat="1" applyFont="1" applyFill="1" applyBorder="1" applyAlignment="1">
      <alignment horizontal="center" vertical="center"/>
    </xf>
    <xf numFmtId="49" fontId="3" fillId="2" borderId="3" xfId="0" applyNumberFormat="1" applyFont="1" applyFill="1" applyBorder="1" applyAlignment="1">
      <alignment horizontal="right" vertical="center"/>
    </xf>
    <xf numFmtId="0" fontId="0" fillId="2" borderId="3" xfId="0" applyFont="1" applyFill="1" applyBorder="1">
      <alignment vertical="center"/>
    </xf>
    <xf numFmtId="0" fontId="0" fillId="2" borderId="3" xfId="0" applyFont="1" applyFill="1" applyBorder="1" applyAlignment="1">
      <alignment horizontal="right"/>
    </xf>
    <xf numFmtId="49" fontId="0" fillId="2" borderId="4" xfId="0" applyNumberFormat="1" applyFont="1" applyFill="1" applyBorder="1" applyAlignment="1">
      <alignment horizontal="center" vertical="center"/>
    </xf>
    <xf numFmtId="0" fontId="0" fillId="2" borderId="5" xfId="0" applyFont="1" applyFill="1" applyBorder="1">
      <alignment vertical="center"/>
    </xf>
    <xf numFmtId="176" fontId="4" fillId="2" borderId="0" xfId="0" applyNumberFormat="1" applyFont="1" applyFill="1" applyBorder="1" applyAlignment="1">
      <alignment vertical="center"/>
    </xf>
    <xf numFmtId="0" fontId="0" fillId="2" borderId="3" xfId="0" applyFont="1" applyFill="1" applyBorder="1" applyAlignment="1">
      <alignment vertical="top"/>
    </xf>
    <xf numFmtId="49" fontId="0" fillId="2" borderId="6" xfId="0" applyNumberFormat="1" applyFont="1" applyFill="1" applyBorder="1" applyAlignment="1">
      <alignment horizontal="center" vertical="center"/>
    </xf>
    <xf numFmtId="176" fontId="0" fillId="2" borderId="0" xfId="0" applyNumberFormat="1" applyFont="1" applyFill="1" applyBorder="1" applyAlignment="1">
      <alignment vertical="center"/>
    </xf>
    <xf numFmtId="0" fontId="3" fillId="2" borderId="0" xfId="0" applyFont="1" applyFill="1" applyAlignment="1">
      <alignment vertical="top"/>
    </xf>
    <xf numFmtId="176" fontId="5" fillId="2" borderId="0" xfId="0" applyNumberFormat="1" applyFont="1" applyFill="1" applyBorder="1" applyAlignment="1">
      <alignment vertical="center"/>
    </xf>
    <xf numFmtId="0" fontId="5" fillId="2" borderId="0" xfId="0" applyFont="1" applyFill="1">
      <alignment vertical="center"/>
    </xf>
    <xf numFmtId="0" fontId="0" fillId="2" borderId="0" xfId="0" applyFont="1" applyFill="1" applyBorder="1" applyAlignment="1">
      <alignment vertical="top"/>
    </xf>
    <xf numFmtId="0" fontId="0" fillId="2" borderId="0" xfId="0" applyFont="1" applyFill="1" applyAlignment="1">
      <alignment vertical="top"/>
    </xf>
    <xf numFmtId="0" fontId="0" fillId="2" borderId="0" xfId="0" applyFont="1" applyFill="1" applyBorder="1">
      <alignment vertical="center"/>
    </xf>
    <xf numFmtId="0" fontId="7" fillId="2" borderId="0" xfId="0" applyFont="1" applyFill="1" applyBorder="1" applyAlignment="1">
      <alignment horizontal="right"/>
    </xf>
    <xf numFmtId="0" fontId="7" fillId="2" borderId="1" xfId="0" applyFont="1" applyFill="1" applyBorder="1" applyAlignment="1">
      <alignment horizontal="center" vertical="center"/>
    </xf>
    <xf numFmtId="0" fontId="7" fillId="2" borderId="0" xfId="0" applyFont="1" applyFill="1">
      <alignment vertical="center"/>
    </xf>
    <xf numFmtId="49" fontId="0" fillId="2" borderId="0" xfId="0" applyNumberFormat="1" applyFont="1" applyFill="1" applyBorder="1" applyAlignment="1">
      <alignment horizontal="distributed" vertical="center"/>
    </xf>
    <xf numFmtId="49" fontId="0" fillId="2" borderId="0" xfId="0" applyNumberFormat="1" applyFont="1" applyFill="1" applyBorder="1" applyAlignment="1">
      <alignment horizontal="center" vertical="center"/>
    </xf>
    <xf numFmtId="49" fontId="0" fillId="2" borderId="0" xfId="0" applyNumberFormat="1" applyFont="1" applyFill="1" applyBorder="1" applyAlignment="1">
      <alignment horizontal="distributed" vertical="center"/>
    </xf>
    <xf numFmtId="49" fontId="0" fillId="2" borderId="0" xfId="0" applyNumberFormat="1" applyFont="1" applyFill="1" applyBorder="1" applyAlignment="1">
      <alignment horizontal="center" vertical="center"/>
    </xf>
    <xf numFmtId="176" fontId="0" fillId="2" borderId="0" xfId="0" applyNumberFormat="1" applyFont="1" applyFill="1">
      <alignment vertical="center"/>
    </xf>
    <xf numFmtId="177" fontId="4" fillId="2" borderId="0" xfId="0" applyNumberFormat="1" applyFont="1" applyFill="1" applyAlignment="1">
      <alignment horizontal="right" vertical="center"/>
    </xf>
    <xf numFmtId="177" fontId="4" fillId="2" borderId="2" xfId="0" applyNumberFormat="1" applyFont="1" applyFill="1" applyBorder="1" applyAlignment="1">
      <alignment horizontal="right" vertical="center"/>
    </xf>
    <xf numFmtId="177" fontId="0" fillId="2" borderId="0" xfId="0" applyNumberFormat="1" applyFont="1" applyFill="1" applyAlignment="1">
      <alignment horizontal="right" vertical="center"/>
    </xf>
    <xf numFmtId="177" fontId="4" fillId="2" borderId="0" xfId="0" applyNumberFormat="1" applyFont="1" applyFill="1" applyBorder="1" applyAlignment="1">
      <alignment horizontal="right" vertical="center"/>
    </xf>
    <xf numFmtId="177" fontId="5" fillId="2" borderId="7" xfId="0" applyNumberFormat="1" applyFont="1" applyFill="1" applyBorder="1" applyAlignment="1">
      <alignment horizontal="right" vertical="center"/>
    </xf>
    <xf numFmtId="177" fontId="5" fillId="2" borderId="3" xfId="0" applyNumberFormat="1" applyFont="1" applyFill="1" applyBorder="1" applyAlignment="1">
      <alignment horizontal="right" vertical="center"/>
    </xf>
    <xf numFmtId="177" fontId="8" fillId="2" borderId="0" xfId="0" applyNumberFormat="1" applyFont="1" applyFill="1" applyAlignment="1">
      <alignment horizontal="right" vertical="center"/>
    </xf>
    <xf numFmtId="177" fontId="9" fillId="2" borderId="3" xfId="0" applyNumberFormat="1" applyFont="1" applyFill="1" applyBorder="1" applyAlignment="1">
      <alignment horizontal="right" vertical="center"/>
    </xf>
    <xf numFmtId="177" fontId="7" fillId="2" borderId="0" xfId="0" applyNumberFormat="1" applyFont="1" applyFill="1" applyAlignment="1">
      <alignment horizontal="right" vertical="center"/>
    </xf>
    <xf numFmtId="177" fontId="8" fillId="2" borderId="2" xfId="0" applyNumberFormat="1" applyFont="1" applyFill="1" applyBorder="1" applyAlignment="1">
      <alignment horizontal="right" vertical="center"/>
    </xf>
    <xf numFmtId="177" fontId="8" fillId="2" borderId="0" xfId="0" applyNumberFormat="1" applyFont="1" applyFill="1" applyBorder="1" applyAlignment="1">
      <alignment horizontal="right" vertical="center"/>
    </xf>
    <xf numFmtId="49" fontId="0" fillId="2" borderId="0" xfId="0" applyNumberFormat="1" applyFont="1" applyFill="1" applyBorder="1" applyAlignment="1">
      <alignment horizontal="distributed" vertical="center"/>
    </xf>
    <xf numFmtId="49" fontId="0" fillId="2" borderId="0" xfId="0" applyNumberFormat="1" applyFont="1" applyFill="1" applyBorder="1" applyAlignment="1">
      <alignment horizontal="center" vertical="center"/>
    </xf>
    <xf numFmtId="177" fontId="0" fillId="2" borderId="0" xfId="0" applyNumberFormat="1" applyFont="1" applyFill="1">
      <alignment vertical="center"/>
    </xf>
    <xf numFmtId="49" fontId="0" fillId="2" borderId="0" xfId="0" applyNumberFormat="1" applyFont="1" applyFill="1" applyBorder="1" applyAlignment="1">
      <alignment horizontal="distributed" vertical="center"/>
    </xf>
    <xf numFmtId="49" fontId="0" fillId="2" borderId="0" xfId="0" applyNumberFormat="1" applyFont="1" applyFill="1" applyBorder="1" applyAlignment="1">
      <alignment horizontal="center" vertical="center"/>
    </xf>
    <xf numFmtId="49" fontId="0" fillId="2" borderId="0" xfId="0" applyNumberFormat="1" applyFont="1" applyFill="1" applyBorder="1" applyAlignment="1">
      <alignment horizontal="distributed" vertical="center"/>
    </xf>
    <xf numFmtId="49" fontId="0" fillId="2" borderId="0" xfId="0" applyNumberFormat="1" applyFont="1" applyFill="1" applyBorder="1" applyAlignment="1">
      <alignment horizontal="center" vertical="center"/>
    </xf>
    <xf numFmtId="177" fontId="5" fillId="2" borderId="0" xfId="0" applyNumberFormat="1" applyFont="1" applyFill="1" applyBorder="1" applyAlignment="1">
      <alignment horizontal="right" vertical="center"/>
    </xf>
    <xf numFmtId="49" fontId="0" fillId="2" borderId="8" xfId="0" applyNumberFormat="1" applyFont="1" applyFill="1" applyBorder="1" applyAlignment="1">
      <alignment vertical="center"/>
    </xf>
    <xf numFmtId="0" fontId="3" fillId="2" borderId="0" xfId="0" applyFont="1" applyFill="1" applyAlignment="1">
      <alignment horizontal="center" vertical="center"/>
    </xf>
    <xf numFmtId="0" fontId="0" fillId="2" borderId="0" xfId="0" applyFill="1">
      <alignment vertical="center"/>
    </xf>
    <xf numFmtId="176" fontId="0" fillId="2" borderId="0" xfId="0" applyNumberFormat="1" applyFill="1">
      <alignment vertical="center"/>
    </xf>
    <xf numFmtId="0" fontId="0" fillId="2" borderId="3" xfId="0" applyFill="1" applyBorder="1">
      <alignment vertical="center"/>
    </xf>
    <xf numFmtId="49" fontId="0" fillId="2" borderId="0" xfId="0" applyNumberFormat="1" applyFill="1">
      <alignment vertical="center"/>
    </xf>
    <xf numFmtId="49" fontId="0" fillId="2" borderId="8" xfId="0" applyNumberFormat="1" applyFill="1" applyBorder="1">
      <alignment vertical="center"/>
    </xf>
    <xf numFmtId="49" fontId="3" fillId="2" borderId="0" xfId="0" applyNumberFormat="1" applyFont="1" applyFill="1" applyAlignment="1">
      <alignment horizontal="right" vertical="center"/>
    </xf>
    <xf numFmtId="49" fontId="0" fillId="2" borderId="0" xfId="0" applyNumberFormat="1" applyFill="1" applyAlignment="1">
      <alignment horizontal="distributed" vertical="center"/>
    </xf>
    <xf numFmtId="49" fontId="0" fillId="2" borderId="0" xfId="0" applyNumberFormat="1" applyFill="1" applyAlignment="1">
      <alignment horizontal="center" vertical="center"/>
    </xf>
    <xf numFmtId="176" fontId="0" fillId="2" borderId="2" xfId="0" applyNumberFormat="1" applyFill="1" applyBorder="1">
      <alignment vertical="center"/>
    </xf>
    <xf numFmtId="49" fontId="0" fillId="2" borderId="1" xfId="0" applyNumberFormat="1" applyFill="1" applyBorder="1" applyAlignment="1">
      <alignment horizontal="center" vertical="center"/>
    </xf>
    <xf numFmtId="0" fontId="0" fillId="2" borderId="0" xfId="0" applyFill="1" applyAlignment="1">
      <alignment horizontal="right"/>
    </xf>
    <xf numFmtId="49" fontId="3" fillId="2" borderId="0" xfId="0" applyNumberFormat="1" applyFont="1" applyFill="1" applyAlignment="1">
      <alignment horizontal="center" vertical="center"/>
    </xf>
    <xf numFmtId="0" fontId="0" fillId="2" borderId="0" xfId="0" applyFont="1" applyFill="1" applyAlignment="1">
      <alignment horizontal="right"/>
    </xf>
    <xf numFmtId="38" fontId="4" fillId="2" borderId="0" xfId="1" applyFont="1" applyFill="1" applyAlignment="1">
      <alignment horizontal="right" vertical="center"/>
    </xf>
    <xf numFmtId="38" fontId="4" fillId="2" borderId="0" xfId="1" applyFont="1" applyFill="1" applyAlignment="1">
      <alignment vertical="center"/>
    </xf>
    <xf numFmtId="177" fontId="4" fillId="2" borderId="0" xfId="1" applyNumberFormat="1" applyFont="1" applyFill="1" applyAlignment="1">
      <alignment vertical="center"/>
    </xf>
    <xf numFmtId="177" fontId="10" fillId="2" borderId="3" xfId="1" applyNumberFormat="1" applyFont="1" applyFill="1" applyBorder="1" applyAlignment="1">
      <alignment vertical="center"/>
    </xf>
    <xf numFmtId="38" fontId="10" fillId="2" borderId="3" xfId="1" applyFont="1" applyFill="1" applyBorder="1" applyAlignment="1">
      <alignment vertical="center"/>
    </xf>
    <xf numFmtId="0" fontId="3" fillId="2" borderId="0" xfId="0" applyFont="1" applyFill="1" applyAlignment="1">
      <alignment horizontal="center" vertical="center"/>
    </xf>
    <xf numFmtId="176" fontId="0" fillId="2" borderId="2" xfId="0" applyNumberFormat="1" applyFont="1" applyFill="1" applyBorder="1">
      <alignment vertical="center"/>
    </xf>
    <xf numFmtId="49" fontId="0" fillId="2" borderId="0" xfId="0" applyNumberFormat="1" applyFont="1" applyFill="1" applyAlignment="1">
      <alignment horizontal="distributed" vertical="center"/>
    </xf>
    <xf numFmtId="49" fontId="0" fillId="2" borderId="0" xfId="0" applyNumberFormat="1" applyFont="1" applyFill="1" applyAlignment="1">
      <alignment horizontal="center" vertical="center"/>
    </xf>
    <xf numFmtId="49" fontId="0" fillId="2" borderId="8" xfId="0" applyNumberFormat="1" applyFont="1" applyFill="1" applyBorder="1">
      <alignment vertical="center"/>
    </xf>
    <xf numFmtId="0" fontId="3" fillId="2" borderId="0" xfId="0" applyFont="1" applyFill="1" applyAlignment="1">
      <alignment horizontal="center" vertical="center"/>
    </xf>
    <xf numFmtId="49" fontId="0" fillId="2" borderId="0" xfId="0" applyNumberFormat="1" applyFont="1" applyFill="1" applyAlignment="1">
      <alignment horizontal="distributed" vertical="center"/>
    </xf>
    <xf numFmtId="49" fontId="0" fillId="2" borderId="0" xfId="0" applyNumberFormat="1" applyFont="1" applyFill="1" applyAlignment="1">
      <alignment horizontal="center" vertical="center"/>
    </xf>
    <xf numFmtId="178" fontId="4" fillId="2" borderId="0" xfId="1" applyNumberFormat="1" applyFont="1" applyFill="1" applyAlignment="1">
      <alignment horizontal="right" vertical="center"/>
    </xf>
    <xf numFmtId="178" fontId="5" fillId="2" borderId="3" xfId="1" applyNumberFormat="1" applyFont="1" applyFill="1" applyBorder="1" applyAlignment="1">
      <alignment horizontal="right" vertical="center"/>
    </xf>
    <xf numFmtId="178" fontId="10" fillId="2" borderId="3" xfId="1" applyNumberFormat="1" applyFont="1" applyFill="1" applyBorder="1" applyAlignment="1">
      <alignment vertical="center"/>
    </xf>
    <xf numFmtId="178" fontId="5" fillId="2" borderId="0" xfId="1" applyNumberFormat="1" applyFont="1" applyFill="1" applyBorder="1" applyAlignment="1">
      <alignment horizontal="right" vertical="center"/>
    </xf>
    <xf numFmtId="178" fontId="10" fillId="2" borderId="0" xfId="1" applyNumberFormat="1" applyFont="1" applyFill="1" applyBorder="1" applyAlignment="1">
      <alignment vertical="center"/>
    </xf>
    <xf numFmtId="178" fontId="4" fillId="2" borderId="3" xfId="1" applyNumberFormat="1" applyFont="1" applyFill="1" applyBorder="1" applyAlignment="1">
      <alignment horizontal="right" vertical="center"/>
    </xf>
    <xf numFmtId="0" fontId="3" fillId="2" borderId="0" xfId="0" applyFont="1" applyFill="1" applyAlignment="1">
      <alignment horizontal="center" vertical="center"/>
    </xf>
    <xf numFmtId="49" fontId="0" fillId="2" borderId="0" xfId="0" applyNumberFormat="1" applyFont="1" applyFill="1" applyAlignment="1">
      <alignment horizontal="distributed" vertical="center"/>
    </xf>
    <xf numFmtId="49" fontId="0" fillId="2" borderId="0" xfId="0" applyNumberFormat="1" applyFont="1" applyFill="1" applyAlignment="1">
      <alignment horizontal="center" vertical="center"/>
    </xf>
    <xf numFmtId="177" fontId="4" fillId="2" borderId="0" xfId="1" applyNumberFormat="1" applyFont="1" applyFill="1" applyAlignment="1">
      <alignment horizontal="right" vertical="center"/>
    </xf>
    <xf numFmtId="0" fontId="3" fillId="2" borderId="0" xfId="0" applyFont="1" applyFill="1" applyAlignment="1">
      <alignment horizontal="center" vertical="center"/>
    </xf>
    <xf numFmtId="49" fontId="0" fillId="2" borderId="0" xfId="0" applyNumberFormat="1" applyFont="1" applyFill="1" applyAlignment="1">
      <alignment horizontal="distributed" vertical="center"/>
    </xf>
    <xf numFmtId="49" fontId="0" fillId="2" borderId="0" xfId="0" applyNumberFormat="1" applyFont="1" applyFill="1" applyAlignment="1">
      <alignment horizontal="center" vertical="center"/>
    </xf>
    <xf numFmtId="49" fontId="0" fillId="2" borderId="0" xfId="0" applyNumberFormat="1" applyFont="1" applyFill="1" applyBorder="1" applyAlignment="1">
      <alignment horizontal="distributed" vertical="center"/>
    </xf>
    <xf numFmtId="0" fontId="0" fillId="0" borderId="0" xfId="0" applyAlignment="1">
      <alignment horizontal="distributed" vertical="center"/>
    </xf>
    <xf numFmtId="49" fontId="2" fillId="2" borderId="0" xfId="0" applyNumberFormat="1"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49" fontId="3" fillId="2" borderId="9" xfId="0" applyNumberFormat="1" applyFont="1" applyFill="1" applyBorder="1" applyAlignment="1">
      <alignment horizontal="center" vertical="center" wrapText="1"/>
    </xf>
    <xf numFmtId="49" fontId="0" fillId="2" borderId="10" xfId="0" applyNumberFormat="1" applyFont="1" applyFill="1" applyBorder="1" applyAlignment="1">
      <alignment horizontal="center" vertical="center"/>
    </xf>
    <xf numFmtId="49" fontId="5" fillId="2" borderId="3" xfId="0" applyNumberFormat="1" applyFont="1" applyFill="1" applyBorder="1" applyAlignment="1">
      <alignment horizontal="distributed" vertical="center"/>
    </xf>
    <xf numFmtId="49" fontId="0" fillId="2" borderId="0" xfId="0" applyNumberFormat="1" applyFont="1" applyFill="1" applyBorder="1" applyAlignment="1">
      <alignment horizontal="center" vertical="center"/>
    </xf>
    <xf numFmtId="49" fontId="0" fillId="2" borderId="8"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0" fillId="2" borderId="11" xfId="0" applyNumberFormat="1"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0" xfId="0" applyFont="1" applyFill="1" applyAlignment="1">
      <alignment horizontal="distributed" vertical="center"/>
    </xf>
    <xf numFmtId="49" fontId="0" fillId="2" borderId="0" xfId="0" applyNumberFormat="1" applyFill="1" applyAlignment="1">
      <alignment horizontal="distributed" vertical="center"/>
    </xf>
    <xf numFmtId="49" fontId="0" fillId="2" borderId="0" xfId="0" applyNumberFormat="1" applyFill="1" applyAlignment="1">
      <alignment horizontal="center" vertical="center"/>
    </xf>
    <xf numFmtId="49" fontId="0" fillId="2" borderId="10" xfId="0" applyNumberFormat="1" applyFill="1" applyBorder="1" applyAlignment="1">
      <alignment horizontal="center" vertical="center"/>
    </xf>
    <xf numFmtId="0" fontId="0" fillId="2" borderId="0" xfId="0" applyFill="1" applyAlignment="1">
      <alignment horizontal="distributed" vertical="center"/>
    </xf>
    <xf numFmtId="49" fontId="0" fillId="2" borderId="0" xfId="0" applyNumberFormat="1" applyFont="1" applyFill="1" applyAlignment="1">
      <alignment horizontal="distributed" vertical="center"/>
    </xf>
    <xf numFmtId="49" fontId="0" fillId="2" borderId="0" xfId="0" applyNumberFormat="1" applyFont="1" applyFill="1" applyAlignment="1">
      <alignment horizontal="center"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view="pageBreakPreview" zoomScaleNormal="100" zoomScaleSheetLayoutView="100" workbookViewId="0"/>
  </sheetViews>
  <sheetFormatPr defaultColWidth="9.42578125" defaultRowHeight="9.6" x14ac:dyDescent="0.15"/>
  <cols>
    <col min="1" max="1" width="1.85546875" style="3" customWidth="1"/>
    <col min="2" max="2" width="30.5703125" style="3" customWidth="1"/>
    <col min="3" max="3" width="1.140625" style="3" customWidth="1"/>
    <col min="4" max="6" width="20.140625" style="3" customWidth="1"/>
    <col min="7" max="16384" width="9.42578125" style="3"/>
  </cols>
  <sheetData>
    <row r="1" spans="1:15" ht="19.5" customHeight="1" x14ac:dyDescent="0.15">
      <c r="B1" s="104" t="s">
        <v>45</v>
      </c>
      <c r="C1" s="104"/>
      <c r="D1" s="104"/>
      <c r="E1" s="104"/>
      <c r="F1" s="104"/>
    </row>
    <row r="2" spans="1:15" s="26" customFormat="1" ht="12" customHeight="1" x14ac:dyDescent="0.15">
      <c r="A2" s="29"/>
      <c r="B2" s="29"/>
      <c r="C2" s="29"/>
      <c r="D2" s="29"/>
      <c r="E2" s="29"/>
      <c r="F2" s="4" t="s">
        <v>1</v>
      </c>
    </row>
    <row r="3" spans="1:15" ht="18" customHeight="1" x14ac:dyDescent="0.15">
      <c r="A3" s="105" t="s">
        <v>26</v>
      </c>
      <c r="B3" s="105"/>
      <c r="C3" s="105"/>
      <c r="D3" s="105"/>
      <c r="E3" s="105"/>
      <c r="F3" s="105"/>
    </row>
    <row r="4" spans="1:15" ht="18" customHeight="1" x14ac:dyDescent="0.15">
      <c r="A4" s="106" t="s">
        <v>32</v>
      </c>
      <c r="B4" s="106"/>
      <c r="C4" s="106"/>
      <c r="D4" s="24" t="s">
        <v>33</v>
      </c>
      <c r="E4" s="24" t="s">
        <v>34</v>
      </c>
      <c r="F4" s="5" t="s">
        <v>35</v>
      </c>
    </row>
    <row r="5" spans="1:15" ht="6" customHeight="1" x14ac:dyDescent="0.15">
      <c r="A5" s="6"/>
      <c r="B5" s="6"/>
      <c r="C5" s="6"/>
      <c r="D5" s="7"/>
      <c r="E5" s="25"/>
      <c r="F5" s="25"/>
    </row>
    <row r="6" spans="1:15" s="30" customFormat="1" ht="20.25" customHeight="1" x14ac:dyDescent="0.15">
      <c r="A6" s="100" t="s">
        <v>9</v>
      </c>
      <c r="B6" s="100"/>
      <c r="C6" s="22"/>
      <c r="D6" s="41"/>
      <c r="E6" s="43"/>
      <c r="F6" s="43"/>
      <c r="G6" s="22"/>
      <c r="H6" s="22"/>
      <c r="I6" s="22"/>
      <c r="J6" s="22"/>
      <c r="K6" s="22"/>
      <c r="L6" s="22"/>
      <c r="M6" s="22"/>
      <c r="N6" s="22"/>
      <c r="O6" s="22"/>
    </row>
    <row r="7" spans="1:15" s="12" customFormat="1" ht="20.25" customHeight="1" x14ac:dyDescent="0.15">
      <c r="A7" s="9"/>
      <c r="B7" s="9" t="s">
        <v>27</v>
      </c>
      <c r="C7" s="22">
        <v>70022026</v>
      </c>
      <c r="D7" s="41">
        <v>73594920114</v>
      </c>
      <c r="E7" s="43">
        <v>15222330</v>
      </c>
      <c r="F7" s="43">
        <f t="shared" ref="F7:F14" si="0">SUM(D7,E7)</f>
        <v>73610142444</v>
      </c>
      <c r="G7" s="22"/>
      <c r="H7" s="22"/>
      <c r="I7" s="22"/>
      <c r="J7" s="22"/>
      <c r="K7" s="22"/>
      <c r="L7" s="22"/>
      <c r="M7" s="22"/>
      <c r="N7" s="22"/>
      <c r="O7" s="22"/>
    </row>
    <row r="8" spans="1:15" s="12" customFormat="1" ht="20.25" customHeight="1" x14ac:dyDescent="0.15">
      <c r="A8" s="9"/>
      <c r="B8" s="9" t="s">
        <v>15</v>
      </c>
      <c r="C8" s="22">
        <v>1337119</v>
      </c>
      <c r="D8" s="41">
        <v>134143706</v>
      </c>
      <c r="E8" s="43">
        <v>4959332</v>
      </c>
      <c r="F8" s="43">
        <f t="shared" si="0"/>
        <v>139103038</v>
      </c>
      <c r="G8" s="22"/>
      <c r="H8" s="22"/>
      <c r="I8" s="22"/>
      <c r="J8" s="22"/>
      <c r="K8" s="22"/>
      <c r="L8" s="22"/>
      <c r="M8" s="22"/>
      <c r="N8" s="22"/>
      <c r="O8" s="22"/>
    </row>
    <row r="9" spans="1:15" s="12" customFormat="1" ht="20.25" customHeight="1" x14ac:dyDescent="0.15">
      <c r="A9" s="9"/>
      <c r="B9" s="9" t="s">
        <v>28</v>
      </c>
      <c r="C9" s="22">
        <v>134144</v>
      </c>
      <c r="D9" s="41">
        <v>4570962797</v>
      </c>
      <c r="E9" s="43">
        <v>93302780</v>
      </c>
      <c r="F9" s="43">
        <f t="shared" si="0"/>
        <v>4664265577</v>
      </c>
      <c r="G9" s="22"/>
      <c r="H9" s="22"/>
      <c r="I9" s="22"/>
      <c r="J9" s="22"/>
      <c r="K9" s="22"/>
      <c r="L9" s="22"/>
      <c r="M9" s="22"/>
      <c r="N9" s="22"/>
      <c r="O9" s="22"/>
    </row>
    <row r="10" spans="1:15" s="12" customFormat="1" ht="20.25" customHeight="1" x14ac:dyDescent="0.15">
      <c r="A10" s="100" t="s">
        <v>8</v>
      </c>
      <c r="B10" s="100"/>
      <c r="C10" s="22">
        <v>78300027</v>
      </c>
      <c r="D10" s="41">
        <f>SUM(D7:D9)</f>
        <v>78300026617</v>
      </c>
      <c r="E10" s="43">
        <v>113484442</v>
      </c>
      <c r="F10" s="43">
        <f t="shared" si="0"/>
        <v>78413511059</v>
      </c>
      <c r="G10" s="22"/>
      <c r="H10" s="22"/>
      <c r="I10" s="22"/>
      <c r="J10" s="22"/>
      <c r="K10" s="22"/>
      <c r="L10" s="22"/>
      <c r="M10" s="22"/>
      <c r="N10" s="22"/>
      <c r="O10" s="22"/>
    </row>
    <row r="11" spans="1:15" ht="20.25" customHeight="1" x14ac:dyDescent="0.15">
      <c r="A11" s="100" t="s">
        <v>10</v>
      </c>
      <c r="B11" s="100"/>
      <c r="C11" s="22">
        <v>250524587</v>
      </c>
      <c r="D11" s="41">
        <v>250524587312</v>
      </c>
      <c r="E11" s="43">
        <v>-4114639634</v>
      </c>
      <c r="F11" s="43">
        <f t="shared" si="0"/>
        <v>246409947678</v>
      </c>
      <c r="G11" s="22"/>
      <c r="H11" s="22"/>
      <c r="I11" s="22"/>
      <c r="J11" s="22"/>
      <c r="K11" s="22"/>
      <c r="L11" s="22"/>
      <c r="M11" s="22"/>
      <c r="N11" s="22"/>
      <c r="O11" s="22"/>
    </row>
    <row r="12" spans="1:15" ht="20.25" customHeight="1" x14ac:dyDescent="0.15">
      <c r="A12" s="100" t="s">
        <v>2</v>
      </c>
      <c r="B12" s="101"/>
      <c r="C12" s="22">
        <v>15406082</v>
      </c>
      <c r="D12" s="41">
        <v>15406082097</v>
      </c>
      <c r="E12" s="43" t="s">
        <v>36</v>
      </c>
      <c r="F12" s="43">
        <f t="shared" si="0"/>
        <v>15406082097</v>
      </c>
      <c r="G12" s="22"/>
      <c r="H12" s="22"/>
      <c r="I12" s="22"/>
      <c r="J12" s="22"/>
      <c r="K12" s="22"/>
      <c r="L12" s="22"/>
      <c r="M12" s="22"/>
      <c r="N12" s="22"/>
      <c r="O12" s="22"/>
    </row>
    <row r="13" spans="1:15" ht="20.25" customHeight="1" x14ac:dyDescent="0.15">
      <c r="A13" s="100" t="s">
        <v>4</v>
      </c>
      <c r="B13" s="101"/>
      <c r="C13" s="22">
        <v>473489</v>
      </c>
      <c r="D13" s="41">
        <v>473489000</v>
      </c>
      <c r="E13" s="43">
        <v>65619000</v>
      </c>
      <c r="F13" s="43">
        <f t="shared" si="0"/>
        <v>539108000</v>
      </c>
      <c r="G13" s="22"/>
      <c r="H13" s="22"/>
      <c r="I13" s="22"/>
      <c r="J13" s="22"/>
      <c r="K13" s="22"/>
      <c r="L13" s="22"/>
      <c r="M13" s="22"/>
      <c r="N13" s="22"/>
      <c r="O13" s="22"/>
    </row>
    <row r="14" spans="1:15" ht="20.25" customHeight="1" x14ac:dyDescent="0.15">
      <c r="A14" s="100" t="s">
        <v>17</v>
      </c>
      <c r="B14" s="101"/>
      <c r="C14" s="22">
        <v>702700</v>
      </c>
      <c r="D14" s="41">
        <v>702700000</v>
      </c>
      <c r="E14" s="43">
        <v>-10100000</v>
      </c>
      <c r="F14" s="43">
        <f t="shared" si="0"/>
        <v>692600000</v>
      </c>
      <c r="G14" s="22"/>
      <c r="H14" s="22"/>
      <c r="I14" s="22"/>
      <c r="J14" s="22"/>
      <c r="K14" s="22"/>
      <c r="L14" s="22"/>
      <c r="M14" s="22"/>
      <c r="N14" s="22"/>
      <c r="O14" s="22"/>
    </row>
    <row r="15" spans="1:15" ht="20.25" customHeight="1" x14ac:dyDescent="0.15">
      <c r="A15" s="100" t="s">
        <v>11</v>
      </c>
      <c r="B15" s="100"/>
      <c r="C15" s="22"/>
      <c r="D15" s="41"/>
      <c r="E15" s="43"/>
      <c r="F15" s="43"/>
      <c r="G15" s="22"/>
      <c r="H15" s="22"/>
      <c r="I15" s="22"/>
      <c r="J15" s="22"/>
      <c r="K15" s="22"/>
      <c r="L15" s="22"/>
      <c r="M15" s="22"/>
      <c r="N15" s="22"/>
      <c r="O15" s="22"/>
    </row>
    <row r="16" spans="1:15" ht="20.25" customHeight="1" x14ac:dyDescent="0.15">
      <c r="A16" s="9"/>
      <c r="B16" s="9" t="s">
        <v>18</v>
      </c>
      <c r="C16" s="22">
        <v>1030941</v>
      </c>
      <c r="D16" s="41">
        <v>1034965319</v>
      </c>
      <c r="E16" s="43">
        <v>114237158</v>
      </c>
      <c r="F16" s="43">
        <f t="shared" ref="F16:F29" si="1">SUM(D16,E16)</f>
        <v>1149202477</v>
      </c>
      <c r="G16" s="22"/>
      <c r="H16" s="22"/>
      <c r="I16" s="22"/>
      <c r="J16" s="22"/>
      <c r="K16" s="22"/>
      <c r="L16" s="22"/>
      <c r="M16" s="22"/>
      <c r="N16" s="22"/>
      <c r="O16" s="22"/>
    </row>
    <row r="17" spans="1:15" ht="20.25" customHeight="1" x14ac:dyDescent="0.15">
      <c r="A17" s="9"/>
      <c r="B17" s="9" t="s">
        <v>19</v>
      </c>
      <c r="C17" s="22">
        <v>2861910</v>
      </c>
      <c r="D17" s="41">
        <v>2869335000</v>
      </c>
      <c r="E17" s="43">
        <v>54523170</v>
      </c>
      <c r="F17" s="43">
        <f t="shared" si="1"/>
        <v>2923858170</v>
      </c>
      <c r="G17" s="22"/>
      <c r="H17" s="22"/>
      <c r="I17" s="22"/>
      <c r="J17" s="22"/>
      <c r="K17" s="22"/>
      <c r="L17" s="22"/>
      <c r="M17" s="22"/>
      <c r="N17" s="22"/>
      <c r="O17" s="22"/>
    </row>
    <row r="18" spans="1:15" ht="20.25" customHeight="1" x14ac:dyDescent="0.15">
      <c r="A18" s="9"/>
      <c r="B18" s="9" t="s">
        <v>20</v>
      </c>
      <c r="C18" s="22">
        <v>750769</v>
      </c>
      <c r="D18" s="41">
        <v>752510519</v>
      </c>
      <c r="E18" s="43">
        <v>42227250</v>
      </c>
      <c r="F18" s="43">
        <f t="shared" si="1"/>
        <v>794737769</v>
      </c>
      <c r="G18" s="22"/>
      <c r="H18" s="22"/>
      <c r="I18" s="22"/>
      <c r="J18" s="22"/>
      <c r="K18" s="22"/>
      <c r="L18" s="22"/>
      <c r="M18" s="22"/>
      <c r="N18" s="22"/>
      <c r="O18" s="22"/>
    </row>
    <row r="19" spans="1:15" ht="20.25" customHeight="1" x14ac:dyDescent="0.15">
      <c r="A19" s="9"/>
      <c r="B19" s="9" t="s">
        <v>29</v>
      </c>
      <c r="C19" s="22">
        <v>775349</v>
      </c>
      <c r="D19" s="41">
        <v>776368200</v>
      </c>
      <c r="E19" s="43">
        <v>11575062</v>
      </c>
      <c r="F19" s="43">
        <f t="shared" si="1"/>
        <v>787943262</v>
      </c>
      <c r="G19" s="22"/>
      <c r="H19" s="22"/>
      <c r="I19" s="22"/>
      <c r="J19" s="22"/>
      <c r="K19" s="22"/>
      <c r="L19" s="22"/>
      <c r="M19" s="22"/>
      <c r="N19" s="22"/>
      <c r="O19" s="22"/>
    </row>
    <row r="20" spans="1:15" ht="20.25" customHeight="1" x14ac:dyDescent="0.15">
      <c r="A20" s="9"/>
      <c r="B20" s="9" t="s">
        <v>22</v>
      </c>
      <c r="C20" s="22">
        <v>102496</v>
      </c>
      <c r="D20" s="41">
        <v>103168823</v>
      </c>
      <c r="E20" s="43">
        <v>-774829</v>
      </c>
      <c r="F20" s="43">
        <f t="shared" si="1"/>
        <v>102393994</v>
      </c>
      <c r="G20" s="22"/>
      <c r="H20" s="22"/>
      <c r="I20" s="22"/>
      <c r="J20" s="22"/>
      <c r="K20" s="22"/>
      <c r="L20" s="22"/>
      <c r="M20" s="22"/>
      <c r="N20" s="22"/>
      <c r="O20" s="22"/>
    </row>
    <row r="21" spans="1:15" ht="20.25" customHeight="1" x14ac:dyDescent="0.15">
      <c r="A21" s="9"/>
      <c r="B21" s="9" t="s">
        <v>5</v>
      </c>
      <c r="C21" s="22">
        <v>66506</v>
      </c>
      <c r="D21" s="41">
        <v>66426157</v>
      </c>
      <c r="E21" s="43">
        <v>14779000</v>
      </c>
      <c r="F21" s="43">
        <f t="shared" si="1"/>
        <v>81205157</v>
      </c>
      <c r="G21" s="22"/>
      <c r="H21" s="22"/>
      <c r="I21" s="22"/>
      <c r="J21" s="22"/>
      <c r="K21" s="22"/>
      <c r="L21" s="22"/>
      <c r="M21" s="22"/>
      <c r="N21" s="22"/>
      <c r="O21" s="22"/>
    </row>
    <row r="22" spans="1:15" ht="20.25" customHeight="1" x14ac:dyDescent="0.15">
      <c r="A22" s="9"/>
      <c r="B22" s="9" t="s">
        <v>23</v>
      </c>
      <c r="C22" s="22">
        <v>308266</v>
      </c>
      <c r="D22" s="41">
        <v>197941410</v>
      </c>
      <c r="E22" s="43">
        <v>-4726863</v>
      </c>
      <c r="F22" s="43">
        <f t="shared" si="1"/>
        <v>193214547</v>
      </c>
      <c r="G22" s="22"/>
      <c r="H22" s="22"/>
      <c r="I22" s="22"/>
      <c r="J22" s="22"/>
      <c r="K22" s="22"/>
      <c r="L22" s="22"/>
      <c r="M22" s="22"/>
      <c r="N22" s="22"/>
      <c r="O22" s="22"/>
    </row>
    <row r="23" spans="1:15" ht="20.25" customHeight="1" x14ac:dyDescent="0.15">
      <c r="A23" s="9"/>
      <c r="B23" s="108" t="s">
        <v>38</v>
      </c>
      <c r="C23" s="109"/>
      <c r="D23" s="41">
        <f>SUM(D16:D22)</f>
        <v>5800715428</v>
      </c>
      <c r="E23" s="43">
        <f>SUM(E16:E22)</f>
        <v>231839948</v>
      </c>
      <c r="F23" s="43">
        <f t="shared" si="1"/>
        <v>6032555376</v>
      </c>
      <c r="G23" s="22"/>
      <c r="H23" s="22"/>
      <c r="I23" s="22"/>
      <c r="J23" s="22"/>
      <c r="K23" s="22"/>
      <c r="L23" s="22"/>
      <c r="M23" s="22"/>
      <c r="N23" s="22"/>
      <c r="O23" s="22"/>
    </row>
    <row r="24" spans="1:15" ht="20.25" customHeight="1" x14ac:dyDescent="0.15">
      <c r="A24" s="9"/>
      <c r="B24" s="9" t="s">
        <v>24</v>
      </c>
      <c r="C24" s="22">
        <v>3473</v>
      </c>
      <c r="D24" s="41">
        <v>3472634</v>
      </c>
      <c r="E24" s="43">
        <v>1596676</v>
      </c>
      <c r="F24" s="43">
        <f t="shared" si="1"/>
        <v>5069310</v>
      </c>
      <c r="G24" s="22"/>
      <c r="H24" s="22"/>
      <c r="I24" s="22"/>
      <c r="J24" s="22"/>
      <c r="K24" s="22"/>
      <c r="L24" s="22"/>
      <c r="M24" s="22"/>
      <c r="N24" s="22"/>
      <c r="O24" s="22"/>
    </row>
    <row r="25" spans="1:15" ht="20.25" customHeight="1" x14ac:dyDescent="0.15">
      <c r="A25" s="100" t="s">
        <v>8</v>
      </c>
      <c r="B25" s="100"/>
      <c r="C25" s="22">
        <v>5899709</v>
      </c>
      <c r="D25" s="41">
        <f>SUM(D23:D24)</f>
        <v>5804188062</v>
      </c>
      <c r="E25" s="43">
        <f>SUM(E23:E24)</f>
        <v>233436624</v>
      </c>
      <c r="F25" s="43">
        <f t="shared" si="1"/>
        <v>6037624686</v>
      </c>
      <c r="G25" s="22"/>
      <c r="H25" s="22"/>
      <c r="I25" s="22"/>
      <c r="J25" s="22"/>
      <c r="K25" s="22"/>
      <c r="L25" s="22"/>
      <c r="M25" s="22"/>
      <c r="N25" s="22"/>
      <c r="O25" s="22"/>
    </row>
    <row r="26" spans="1:15" ht="20.25" customHeight="1" x14ac:dyDescent="0.15">
      <c r="A26" s="100" t="s">
        <v>3</v>
      </c>
      <c r="B26" s="100"/>
      <c r="C26" s="22">
        <v>971752</v>
      </c>
      <c r="D26" s="41">
        <v>971752030</v>
      </c>
      <c r="E26" s="43">
        <v>45350058</v>
      </c>
      <c r="F26" s="43">
        <f t="shared" si="1"/>
        <v>1017102088</v>
      </c>
      <c r="G26" s="22"/>
      <c r="H26" s="22"/>
      <c r="I26" s="22"/>
      <c r="J26" s="22"/>
      <c r="K26" s="22"/>
      <c r="L26" s="22"/>
      <c r="M26" s="22"/>
      <c r="N26" s="22"/>
      <c r="O26" s="22"/>
    </row>
    <row r="27" spans="1:15" ht="20.25" customHeight="1" x14ac:dyDescent="0.15">
      <c r="A27" s="100" t="s">
        <v>6</v>
      </c>
      <c r="B27" s="100"/>
      <c r="C27" s="22">
        <v>2762542</v>
      </c>
      <c r="D27" s="41">
        <v>2762541959</v>
      </c>
      <c r="E27" s="43">
        <v>-100874701</v>
      </c>
      <c r="F27" s="43">
        <f t="shared" si="1"/>
        <v>2661667258</v>
      </c>
      <c r="G27" s="22"/>
      <c r="H27" s="22"/>
      <c r="I27" s="22"/>
      <c r="J27" s="22"/>
      <c r="K27" s="22"/>
      <c r="L27" s="22"/>
      <c r="M27" s="22"/>
      <c r="N27" s="22"/>
      <c r="O27" s="22"/>
    </row>
    <row r="28" spans="1:15" ht="20.25" customHeight="1" x14ac:dyDescent="0.15">
      <c r="A28" s="100" t="s">
        <v>12</v>
      </c>
      <c r="B28" s="100"/>
      <c r="C28" s="22">
        <v>12514909</v>
      </c>
      <c r="D28" s="41">
        <v>12514987998</v>
      </c>
      <c r="E28" s="43">
        <v>6264720102</v>
      </c>
      <c r="F28" s="43">
        <f t="shared" si="1"/>
        <v>18779708100</v>
      </c>
      <c r="G28" s="22"/>
      <c r="H28" s="22"/>
      <c r="I28" s="22"/>
      <c r="J28" s="22"/>
      <c r="K28" s="22"/>
      <c r="L28" s="22"/>
      <c r="M28" s="22"/>
      <c r="N28" s="22"/>
      <c r="O28" s="22"/>
    </row>
    <row r="29" spans="1:15" ht="20.25" customHeight="1" x14ac:dyDescent="0.15">
      <c r="A29" s="100" t="s">
        <v>13</v>
      </c>
      <c r="B29" s="100"/>
      <c r="C29" s="22">
        <v>987297</v>
      </c>
      <c r="D29" s="41">
        <v>987296500</v>
      </c>
      <c r="E29" s="43">
        <v>-3000000</v>
      </c>
      <c r="F29" s="43">
        <f t="shared" si="1"/>
        <v>984296500</v>
      </c>
      <c r="G29" s="22"/>
      <c r="H29" s="22"/>
      <c r="I29" s="22"/>
      <c r="J29" s="22"/>
      <c r="K29" s="22"/>
      <c r="L29" s="22"/>
      <c r="M29" s="22"/>
      <c r="N29" s="22"/>
      <c r="O29" s="22"/>
    </row>
    <row r="30" spans="1:15" s="28" customFormat="1" ht="20.25" customHeight="1" x14ac:dyDescent="0.15">
      <c r="A30" s="107" t="s">
        <v>25</v>
      </c>
      <c r="B30" s="107"/>
      <c r="C30" s="15">
        <v>368543093</v>
      </c>
      <c r="D30" s="44">
        <f>SUM(D10:D14,D25:D29)</f>
        <v>368447651575</v>
      </c>
      <c r="E30" s="45">
        <f>SUM(E10:E14,E25:E29)</f>
        <v>2493995891</v>
      </c>
      <c r="F30" s="45">
        <f>SUM(F10:F14,F25:F29)</f>
        <v>370941647466</v>
      </c>
      <c r="G30" s="27"/>
      <c r="H30" s="27"/>
      <c r="I30" s="27"/>
      <c r="J30" s="27"/>
      <c r="K30" s="27"/>
      <c r="L30" s="27"/>
      <c r="M30" s="27"/>
      <c r="N30" s="27"/>
      <c r="O30" s="27"/>
    </row>
    <row r="31" spans="1:15" s="31" customFormat="1" ht="6" customHeight="1" x14ac:dyDescent="0.15">
      <c r="A31" s="9"/>
      <c r="B31" s="9"/>
      <c r="C31" s="22"/>
      <c r="D31" s="22"/>
      <c r="E31" s="22"/>
      <c r="F31" s="22"/>
      <c r="G31" s="22"/>
      <c r="H31" s="22"/>
      <c r="I31" s="22"/>
      <c r="J31" s="22"/>
      <c r="K31" s="22"/>
      <c r="L31" s="22"/>
      <c r="M31" s="22"/>
      <c r="N31" s="22"/>
      <c r="O31" s="22"/>
    </row>
    <row r="32" spans="1:15" x14ac:dyDescent="0.15">
      <c r="B32" s="102" t="s">
        <v>39</v>
      </c>
      <c r="C32" s="103"/>
      <c r="D32" s="103"/>
      <c r="E32" s="103"/>
      <c r="F32" s="103"/>
    </row>
  </sheetData>
  <mergeCells count="18">
    <mergeCell ref="A27:B27"/>
    <mergeCell ref="A28:B28"/>
    <mergeCell ref="A13:B13"/>
    <mergeCell ref="A14:B14"/>
    <mergeCell ref="B32:F32"/>
    <mergeCell ref="B1:F1"/>
    <mergeCell ref="A3:F3"/>
    <mergeCell ref="A4:C4"/>
    <mergeCell ref="A6:B6"/>
    <mergeCell ref="A10:B10"/>
    <mergeCell ref="A11:B11"/>
    <mergeCell ref="A12:B12"/>
    <mergeCell ref="A15:B15"/>
    <mergeCell ref="A29:B29"/>
    <mergeCell ref="A30:B30"/>
    <mergeCell ref="B23:C23"/>
    <mergeCell ref="A25:B25"/>
    <mergeCell ref="A26:B26"/>
  </mergeCells>
  <phoneticPr fontId="2"/>
  <pageMargins left="0.78740157480314965" right="0.78740157480314965" top="0.86614173228346458" bottom="0.86614173228346458" header="0.62992125984251968" footer="0.39370078740157483"/>
  <pageSetup paperSize="9" scale="120" firstPageNumber="325" orientation="portrait" useFirstPageNumber="1" r:id="rId1"/>
  <headerFooter alignWithMargins="0"/>
  <rowBreaks count="1" manualBreakCount="1">
    <brk id="64"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4"/>
  <sheetViews>
    <sheetView view="pageBreakPreview" zoomScaleNormal="100" zoomScaleSheetLayoutView="100" workbookViewId="0"/>
  </sheetViews>
  <sheetFormatPr defaultColWidth="9.42578125" defaultRowHeight="9.6" x14ac:dyDescent="0.15"/>
  <cols>
    <col min="1" max="1" width="1.85546875" style="3" customWidth="1"/>
    <col min="2" max="2" width="31.5703125" style="3" customWidth="1"/>
    <col min="3" max="3" width="1.140625" style="3" customWidth="1"/>
    <col min="4" max="6" width="20.140625" style="3" customWidth="1"/>
    <col min="7" max="16384" width="9.42578125" style="3"/>
  </cols>
  <sheetData>
    <row r="1" spans="1:6" x14ac:dyDescent="0.15">
      <c r="A1" s="1"/>
      <c r="B1" s="1"/>
      <c r="C1" s="2"/>
      <c r="D1" s="4"/>
      <c r="E1" s="4"/>
      <c r="F1" s="4" t="s">
        <v>1</v>
      </c>
    </row>
    <row r="2" spans="1:6" ht="18" customHeight="1" x14ac:dyDescent="0.15">
      <c r="A2" s="105" t="s">
        <v>78</v>
      </c>
      <c r="B2" s="105"/>
      <c r="C2" s="105"/>
      <c r="D2" s="105"/>
      <c r="E2" s="105"/>
      <c r="F2" s="105"/>
    </row>
    <row r="3" spans="1:6" ht="18" customHeight="1" x14ac:dyDescent="0.15">
      <c r="A3" s="106" t="s">
        <v>32</v>
      </c>
      <c r="B3" s="106"/>
      <c r="C3" s="106"/>
      <c r="D3" s="5" t="s">
        <v>33</v>
      </c>
      <c r="E3" s="14" t="s">
        <v>62</v>
      </c>
      <c r="F3" s="14" t="s">
        <v>8</v>
      </c>
    </row>
    <row r="4" spans="1:6" ht="6" customHeight="1" x14ac:dyDescent="0.15">
      <c r="A4" s="6"/>
      <c r="B4" s="6"/>
      <c r="C4" s="6"/>
      <c r="D4" s="7"/>
    </row>
    <row r="5" spans="1:6" ht="15" customHeight="1" x14ac:dyDescent="0.15">
      <c r="A5" s="100" t="s">
        <v>9</v>
      </c>
      <c r="B5" s="100"/>
      <c r="C5" s="8"/>
      <c r="D5" s="41"/>
      <c r="E5" s="42"/>
      <c r="F5" s="42"/>
    </row>
    <row r="6" spans="1:6" ht="15" customHeight="1" x14ac:dyDescent="0.15">
      <c r="A6" s="37"/>
      <c r="B6" s="37" t="s">
        <v>71</v>
      </c>
      <c r="C6" s="6"/>
      <c r="D6" s="41">
        <v>75663199093</v>
      </c>
      <c r="E6" s="40" t="s">
        <v>83</v>
      </c>
      <c r="F6" s="40">
        <v>75663199093</v>
      </c>
    </row>
    <row r="7" spans="1:6" ht="15" customHeight="1" x14ac:dyDescent="0.15">
      <c r="A7" s="37"/>
      <c r="B7" s="37" t="s">
        <v>72</v>
      </c>
      <c r="C7" s="10"/>
      <c r="D7" s="41">
        <v>9761419036</v>
      </c>
      <c r="E7" s="40" t="s">
        <v>83</v>
      </c>
      <c r="F7" s="40">
        <v>9761419036</v>
      </c>
    </row>
    <row r="8" spans="1:6" ht="15" customHeight="1" x14ac:dyDescent="0.15">
      <c r="A8" s="37"/>
      <c r="B8" s="37" t="s">
        <v>73</v>
      </c>
      <c r="C8" s="10"/>
      <c r="D8" s="41" t="s">
        <v>83</v>
      </c>
      <c r="E8" s="40" t="s">
        <v>83</v>
      </c>
      <c r="F8" s="40" t="s">
        <v>83</v>
      </c>
    </row>
    <row r="9" spans="1:6" ht="15" customHeight="1" x14ac:dyDescent="0.15">
      <c r="A9" s="37"/>
      <c r="B9" s="37" t="s">
        <v>74</v>
      </c>
      <c r="C9" s="10"/>
      <c r="D9" s="41">
        <v>1994100171</v>
      </c>
      <c r="E9" s="40" t="s">
        <v>83</v>
      </c>
      <c r="F9" s="40">
        <v>1994100171</v>
      </c>
    </row>
    <row r="10" spans="1:6" ht="15" customHeight="1" x14ac:dyDescent="0.15">
      <c r="A10" s="37"/>
      <c r="B10" s="37" t="s">
        <v>75</v>
      </c>
      <c r="C10" s="10"/>
      <c r="D10" s="41">
        <v>940079854</v>
      </c>
      <c r="E10" s="40">
        <v>-411978</v>
      </c>
      <c r="F10" s="40">
        <v>939667876</v>
      </c>
    </row>
    <row r="11" spans="1:6" ht="15" customHeight="1" x14ac:dyDescent="0.15">
      <c r="A11" s="37"/>
      <c r="B11" s="37" t="s">
        <v>15</v>
      </c>
      <c r="C11" s="10"/>
      <c r="D11" s="41">
        <v>25766103</v>
      </c>
      <c r="E11" s="40" t="s">
        <v>83</v>
      </c>
      <c r="F11" s="40">
        <v>25766103</v>
      </c>
    </row>
    <row r="12" spans="1:6" ht="15" customHeight="1" x14ac:dyDescent="0.15">
      <c r="A12" s="37"/>
      <c r="B12" s="37" t="s">
        <v>16</v>
      </c>
      <c r="C12" s="10"/>
      <c r="D12" s="41">
        <v>5429722611</v>
      </c>
      <c r="E12" s="40">
        <v>-141521</v>
      </c>
      <c r="F12" s="40">
        <v>5429581090</v>
      </c>
    </row>
    <row r="13" spans="1:6" ht="15" customHeight="1" x14ac:dyDescent="0.15">
      <c r="A13" s="100" t="s">
        <v>8</v>
      </c>
      <c r="B13" s="100"/>
      <c r="C13" s="10"/>
      <c r="D13" s="41">
        <v>93814286868</v>
      </c>
      <c r="E13" s="40">
        <v>-553499</v>
      </c>
      <c r="F13" s="40">
        <v>93813733369</v>
      </c>
    </row>
    <row r="14" spans="1:6" ht="15" customHeight="1" x14ac:dyDescent="0.15">
      <c r="A14" s="100" t="s">
        <v>49</v>
      </c>
      <c r="B14" s="100"/>
      <c r="C14" s="10"/>
      <c r="D14" s="41"/>
      <c r="E14" s="40"/>
      <c r="F14" s="40"/>
    </row>
    <row r="15" spans="1:6" ht="15" customHeight="1" x14ac:dyDescent="0.15">
      <c r="A15" s="37"/>
      <c r="B15" s="37" t="s">
        <v>50</v>
      </c>
      <c r="C15" s="10"/>
      <c r="D15" s="41">
        <v>2162000</v>
      </c>
      <c r="E15" s="40">
        <v>-53683</v>
      </c>
      <c r="F15" s="40">
        <v>2108317</v>
      </c>
    </row>
    <row r="16" spans="1:6" ht="15" customHeight="1" x14ac:dyDescent="0.15">
      <c r="A16" s="37"/>
      <c r="B16" s="37" t="s">
        <v>51</v>
      </c>
      <c r="C16" s="10"/>
      <c r="D16" s="41">
        <v>5489479</v>
      </c>
      <c r="E16" s="40">
        <v>-1930</v>
      </c>
      <c r="F16" s="40">
        <v>5487549</v>
      </c>
    </row>
    <row r="17" spans="1:6" ht="15" customHeight="1" x14ac:dyDescent="0.15">
      <c r="A17" s="37"/>
      <c r="B17" s="37" t="s">
        <v>52</v>
      </c>
      <c r="C17" s="10"/>
      <c r="D17" s="41">
        <v>10690735</v>
      </c>
      <c r="E17" s="40" t="s">
        <v>83</v>
      </c>
      <c r="F17" s="40">
        <v>10690735</v>
      </c>
    </row>
    <row r="18" spans="1:6" ht="15" customHeight="1" x14ac:dyDescent="0.15">
      <c r="A18" s="37"/>
      <c r="B18" s="37" t="s">
        <v>53</v>
      </c>
      <c r="C18" s="10"/>
      <c r="D18" s="41">
        <v>12132582</v>
      </c>
      <c r="E18" s="40" t="s">
        <v>83</v>
      </c>
      <c r="F18" s="40">
        <v>12132582</v>
      </c>
    </row>
    <row r="19" spans="1:6" ht="15" customHeight="1" x14ac:dyDescent="0.15">
      <c r="A19" s="37"/>
      <c r="B19" s="37" t="s">
        <v>54</v>
      </c>
      <c r="C19" s="10"/>
      <c r="D19" s="41">
        <v>1121681</v>
      </c>
      <c r="E19" s="40" t="s">
        <v>83</v>
      </c>
      <c r="F19" s="40">
        <v>1121681</v>
      </c>
    </row>
    <row r="20" spans="1:6" ht="15" customHeight="1" x14ac:dyDescent="0.15">
      <c r="A20" s="100" t="s">
        <v>8</v>
      </c>
      <c r="B20" s="100"/>
      <c r="C20" s="10"/>
      <c r="D20" s="41">
        <v>31596477</v>
      </c>
      <c r="E20" s="40">
        <v>-55613</v>
      </c>
      <c r="F20" s="40">
        <v>31540864</v>
      </c>
    </row>
    <row r="21" spans="1:6" ht="15" customHeight="1" x14ac:dyDescent="0.15">
      <c r="A21" s="100" t="s">
        <v>10</v>
      </c>
      <c r="B21" s="100"/>
      <c r="C21" s="38"/>
      <c r="D21" s="41">
        <v>260642592159</v>
      </c>
      <c r="E21" s="40">
        <v>-576124995</v>
      </c>
      <c r="F21" s="40">
        <v>260066467164</v>
      </c>
    </row>
    <row r="22" spans="1:6" ht="15" customHeight="1" x14ac:dyDescent="0.15">
      <c r="A22" s="100" t="s">
        <v>2</v>
      </c>
      <c r="B22" s="100"/>
      <c r="C22" s="2"/>
      <c r="D22" s="41">
        <v>17018667003</v>
      </c>
      <c r="E22" s="40">
        <v>-88119635</v>
      </c>
      <c r="F22" s="40">
        <v>16930547368</v>
      </c>
    </row>
    <row r="23" spans="1:6" ht="15" customHeight="1" x14ac:dyDescent="0.15">
      <c r="A23" s="100" t="s">
        <v>4</v>
      </c>
      <c r="B23" s="100"/>
      <c r="C23" s="2"/>
      <c r="D23" s="41">
        <v>132800000</v>
      </c>
      <c r="E23" s="40" t="s">
        <v>83</v>
      </c>
      <c r="F23" s="40">
        <v>132800000</v>
      </c>
    </row>
    <row r="24" spans="1:6" ht="15" customHeight="1" x14ac:dyDescent="0.15">
      <c r="A24" s="100" t="s">
        <v>17</v>
      </c>
      <c r="B24" s="100"/>
      <c r="C24" s="2"/>
      <c r="D24" s="41">
        <v>2536402600</v>
      </c>
      <c r="E24" s="40" t="s">
        <v>83</v>
      </c>
      <c r="F24" s="40">
        <v>2536402600</v>
      </c>
    </row>
    <row r="25" spans="1:6" ht="15" customHeight="1" x14ac:dyDescent="0.15">
      <c r="A25" s="100" t="s">
        <v>55</v>
      </c>
      <c r="B25" s="100"/>
      <c r="C25" s="2"/>
      <c r="D25" s="41">
        <v>12803603</v>
      </c>
      <c r="E25" s="40" t="s">
        <v>83</v>
      </c>
      <c r="F25" s="40">
        <v>12803603</v>
      </c>
    </row>
    <row r="26" spans="1:6" ht="15" customHeight="1" x14ac:dyDescent="0.15">
      <c r="A26" s="100" t="s">
        <v>11</v>
      </c>
      <c r="B26" s="100"/>
      <c r="C26" s="2"/>
      <c r="D26" s="41"/>
      <c r="E26" s="40"/>
      <c r="F26" s="40"/>
    </row>
    <row r="27" spans="1:6" ht="15" customHeight="1" x14ac:dyDescent="0.15">
      <c r="A27" s="37"/>
      <c r="B27" s="37" t="s">
        <v>18</v>
      </c>
      <c r="C27" s="2"/>
      <c r="D27" s="41">
        <v>19169883</v>
      </c>
      <c r="E27" s="40">
        <v>-4395</v>
      </c>
      <c r="F27" s="40">
        <v>19165488</v>
      </c>
    </row>
    <row r="28" spans="1:6" ht="15" customHeight="1" x14ac:dyDescent="0.15">
      <c r="A28" s="37"/>
      <c r="B28" s="37" t="s">
        <v>19</v>
      </c>
      <c r="C28" s="2"/>
      <c r="D28" s="41">
        <v>239952000</v>
      </c>
      <c r="E28" s="40" t="s">
        <v>83</v>
      </c>
      <c r="F28" s="40">
        <v>239952000</v>
      </c>
    </row>
    <row r="29" spans="1:6" ht="15" customHeight="1" x14ac:dyDescent="0.15">
      <c r="A29" s="37"/>
      <c r="B29" s="37" t="s">
        <v>20</v>
      </c>
      <c r="C29" s="2"/>
      <c r="D29" s="41">
        <v>372019693</v>
      </c>
      <c r="E29" s="40">
        <v>5152858</v>
      </c>
      <c r="F29" s="40">
        <v>377172551</v>
      </c>
    </row>
    <row r="30" spans="1:6" ht="15" customHeight="1" x14ac:dyDescent="0.15">
      <c r="A30" s="37"/>
      <c r="B30" s="37" t="s">
        <v>29</v>
      </c>
      <c r="C30" s="2"/>
      <c r="D30" s="41" t="s">
        <v>83</v>
      </c>
      <c r="E30" s="40" t="s">
        <v>83</v>
      </c>
      <c r="F30" s="40" t="s">
        <v>83</v>
      </c>
    </row>
    <row r="31" spans="1:6" ht="15" customHeight="1" x14ac:dyDescent="0.15">
      <c r="A31" s="37"/>
      <c r="B31" s="37" t="s">
        <v>56</v>
      </c>
      <c r="C31" s="2"/>
      <c r="D31" s="41">
        <v>14003000</v>
      </c>
      <c r="E31" s="40">
        <v>-6293</v>
      </c>
      <c r="F31" s="40">
        <v>13996707</v>
      </c>
    </row>
    <row r="32" spans="1:6" ht="15" customHeight="1" x14ac:dyDescent="0.15">
      <c r="A32" s="37"/>
      <c r="B32" s="37" t="s">
        <v>30</v>
      </c>
      <c r="C32" s="2"/>
      <c r="D32" s="41">
        <v>54532250</v>
      </c>
      <c r="E32" s="40">
        <v>-71303</v>
      </c>
      <c r="F32" s="40">
        <v>54460947</v>
      </c>
    </row>
    <row r="33" spans="1:6" ht="15" customHeight="1" x14ac:dyDescent="0.15">
      <c r="A33" s="37"/>
      <c r="B33" s="37" t="s">
        <v>57</v>
      </c>
      <c r="C33" s="2"/>
      <c r="D33" s="41">
        <v>108952000</v>
      </c>
      <c r="E33" s="40" t="s">
        <v>83</v>
      </c>
      <c r="F33" s="40">
        <v>108952000</v>
      </c>
    </row>
    <row r="34" spans="1:6" ht="15" customHeight="1" x14ac:dyDescent="0.15">
      <c r="A34" s="108" t="s">
        <v>38</v>
      </c>
      <c r="B34" s="108"/>
      <c r="C34" s="2"/>
      <c r="D34" s="41">
        <v>808628826</v>
      </c>
      <c r="E34" s="40">
        <v>5070867</v>
      </c>
      <c r="F34" s="40">
        <v>813699693</v>
      </c>
    </row>
    <row r="35" spans="1:6" ht="15" customHeight="1" x14ac:dyDescent="0.15">
      <c r="A35" s="37"/>
      <c r="B35" s="37" t="s">
        <v>24</v>
      </c>
      <c r="C35" s="2"/>
      <c r="D35" s="41">
        <v>226398000</v>
      </c>
      <c r="E35" s="40">
        <v>-501000</v>
      </c>
      <c r="F35" s="40">
        <v>225897000</v>
      </c>
    </row>
    <row r="36" spans="1:6" ht="15" customHeight="1" x14ac:dyDescent="0.15">
      <c r="A36" s="100" t="s">
        <v>8</v>
      </c>
      <c r="B36" s="100"/>
      <c r="C36" s="2"/>
      <c r="D36" s="41">
        <v>1035026826</v>
      </c>
      <c r="E36" s="40">
        <v>4569867</v>
      </c>
      <c r="F36" s="40">
        <v>1039596693</v>
      </c>
    </row>
    <row r="37" spans="1:6" ht="15" customHeight="1" x14ac:dyDescent="0.15">
      <c r="A37" s="100" t="s">
        <v>59</v>
      </c>
      <c r="B37" s="100"/>
      <c r="C37" s="2"/>
      <c r="D37" s="41">
        <v>37091991</v>
      </c>
      <c r="E37" s="40" t="s">
        <v>83</v>
      </c>
      <c r="F37" s="40">
        <v>37091991</v>
      </c>
    </row>
    <row r="38" spans="1:6" ht="15" customHeight="1" x14ac:dyDescent="0.15">
      <c r="A38" s="100" t="s">
        <v>3</v>
      </c>
      <c r="B38" s="100"/>
      <c r="C38" s="2"/>
      <c r="D38" s="41">
        <v>1192944006</v>
      </c>
      <c r="E38" s="40">
        <v>36656555</v>
      </c>
      <c r="F38" s="40">
        <v>1229600561</v>
      </c>
    </row>
    <row r="39" spans="1:6" ht="15" customHeight="1" x14ac:dyDescent="0.15">
      <c r="A39" s="100" t="s">
        <v>6</v>
      </c>
      <c r="B39" s="100"/>
      <c r="C39" s="2"/>
      <c r="D39" s="41">
        <v>1011935107</v>
      </c>
      <c r="E39" s="40">
        <v>-731589</v>
      </c>
      <c r="F39" s="40">
        <v>1011203518</v>
      </c>
    </row>
    <row r="40" spans="1:6" ht="15" customHeight="1" x14ac:dyDescent="0.15">
      <c r="A40" s="100" t="s">
        <v>12</v>
      </c>
      <c r="B40" s="100"/>
      <c r="C40" s="8"/>
      <c r="D40" s="41">
        <v>14844132006</v>
      </c>
      <c r="E40" s="40">
        <v>-66341469</v>
      </c>
      <c r="F40" s="40">
        <v>14777790537</v>
      </c>
    </row>
    <row r="41" spans="1:6" ht="15" customHeight="1" x14ac:dyDescent="0.15">
      <c r="A41" s="100" t="s">
        <v>65</v>
      </c>
      <c r="B41" s="100"/>
      <c r="C41" s="8"/>
      <c r="D41" s="41">
        <v>450000000</v>
      </c>
      <c r="E41" s="40">
        <v>-350000000</v>
      </c>
      <c r="F41" s="40">
        <v>100000000</v>
      </c>
    </row>
    <row r="42" spans="1:6" ht="15" customHeight="1" x14ac:dyDescent="0.15">
      <c r="A42" s="100" t="s">
        <v>13</v>
      </c>
      <c r="B42" s="100"/>
      <c r="C42" s="6"/>
      <c r="D42" s="41">
        <v>668682500</v>
      </c>
      <c r="E42" s="40" t="s">
        <v>83</v>
      </c>
      <c r="F42" s="43">
        <v>668682500</v>
      </c>
    </row>
    <row r="43" spans="1:6" ht="15" customHeight="1" x14ac:dyDescent="0.15">
      <c r="A43" s="107" t="s">
        <v>25</v>
      </c>
      <c r="B43" s="107"/>
      <c r="C43" s="13"/>
      <c r="D43" s="44">
        <v>393428961146</v>
      </c>
      <c r="E43" s="45">
        <v>-1040700378</v>
      </c>
      <c r="F43" s="45">
        <v>392388260768</v>
      </c>
    </row>
    <row r="44" spans="1:6" x14ac:dyDescent="0.15">
      <c r="D44" s="39"/>
      <c r="E44" s="39"/>
      <c r="F44" s="39"/>
    </row>
  </sheetData>
  <mergeCells count="21">
    <mergeCell ref="A2:F2"/>
    <mergeCell ref="A3:C3"/>
    <mergeCell ref="A5:B5"/>
    <mergeCell ref="A13:B13"/>
    <mergeCell ref="A14:B14"/>
    <mergeCell ref="A20:B20"/>
    <mergeCell ref="A21:B21"/>
    <mergeCell ref="A25:B25"/>
    <mergeCell ref="A26:B26"/>
    <mergeCell ref="A34:B34"/>
    <mergeCell ref="A24:B24"/>
    <mergeCell ref="A23:B23"/>
    <mergeCell ref="A22:B22"/>
    <mergeCell ref="A42:B42"/>
    <mergeCell ref="A43:B43"/>
    <mergeCell ref="A36:B36"/>
    <mergeCell ref="A37:B37"/>
    <mergeCell ref="A38:B38"/>
    <mergeCell ref="A39:B39"/>
    <mergeCell ref="A40:B40"/>
    <mergeCell ref="A41:B41"/>
  </mergeCells>
  <phoneticPr fontId="2"/>
  <pageMargins left="0.75" right="0.75" top="1" bottom="1" header="0.51200000000000001" footer="0.51200000000000001"/>
  <pageSetup paperSize="9" scale="12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4"/>
  <sheetViews>
    <sheetView view="pageBreakPreview" zoomScaleNormal="100" zoomScaleSheetLayoutView="100" workbookViewId="0"/>
  </sheetViews>
  <sheetFormatPr defaultColWidth="9.42578125" defaultRowHeight="9.6" x14ac:dyDescent="0.15"/>
  <cols>
    <col min="1" max="1" width="1.85546875" style="3" customWidth="1"/>
    <col min="2" max="2" width="31.5703125" style="3" customWidth="1"/>
    <col min="3" max="3" width="1.140625" style="3" customWidth="1"/>
    <col min="4" max="6" width="20.140625" style="3" customWidth="1"/>
    <col min="7" max="16384" width="9.42578125" style="3"/>
  </cols>
  <sheetData>
    <row r="1" spans="1:6" x14ac:dyDescent="0.15">
      <c r="A1" s="1"/>
      <c r="B1" s="1"/>
      <c r="C1" s="2"/>
      <c r="D1" s="4"/>
      <c r="E1" s="4"/>
      <c r="F1" s="4" t="s">
        <v>1</v>
      </c>
    </row>
    <row r="2" spans="1:6" ht="18" customHeight="1" x14ac:dyDescent="0.15">
      <c r="A2" s="105" t="s">
        <v>84</v>
      </c>
      <c r="B2" s="105"/>
      <c r="C2" s="105"/>
      <c r="D2" s="105"/>
      <c r="E2" s="105"/>
      <c r="F2" s="105"/>
    </row>
    <row r="3" spans="1:6" ht="18" customHeight="1" x14ac:dyDescent="0.15">
      <c r="A3" s="106" t="s">
        <v>32</v>
      </c>
      <c r="B3" s="106"/>
      <c r="C3" s="106"/>
      <c r="D3" s="5" t="s">
        <v>33</v>
      </c>
      <c r="E3" s="14" t="s">
        <v>62</v>
      </c>
      <c r="F3" s="14" t="s">
        <v>8</v>
      </c>
    </row>
    <row r="4" spans="1:6" ht="6" customHeight="1" x14ac:dyDescent="0.15">
      <c r="A4" s="6"/>
      <c r="B4" s="6"/>
      <c r="C4" s="6"/>
      <c r="D4" s="7"/>
    </row>
    <row r="5" spans="1:6" ht="15" customHeight="1" x14ac:dyDescent="0.15">
      <c r="A5" s="100" t="s">
        <v>9</v>
      </c>
      <c r="B5" s="100"/>
      <c r="C5" s="8"/>
      <c r="D5" s="41"/>
      <c r="E5" s="42"/>
      <c r="F5" s="42"/>
    </row>
    <row r="6" spans="1:6" ht="15" customHeight="1" x14ac:dyDescent="0.15">
      <c r="A6" s="51"/>
      <c r="B6" s="51" t="s">
        <v>71</v>
      </c>
      <c r="C6" s="6"/>
      <c r="D6" s="41">
        <v>76693717922</v>
      </c>
      <c r="E6" s="40" t="s">
        <v>83</v>
      </c>
      <c r="F6" s="40">
        <v>76693717922</v>
      </c>
    </row>
    <row r="7" spans="1:6" ht="15" customHeight="1" x14ac:dyDescent="0.15">
      <c r="A7" s="51"/>
      <c r="B7" s="51" t="s">
        <v>72</v>
      </c>
      <c r="C7" s="10"/>
      <c r="D7" s="41">
        <v>10095686941</v>
      </c>
      <c r="E7" s="40" t="s">
        <v>83</v>
      </c>
      <c r="F7" s="40">
        <v>10095686941</v>
      </c>
    </row>
    <row r="8" spans="1:6" ht="15" customHeight="1" x14ac:dyDescent="0.15">
      <c r="A8" s="51"/>
      <c r="B8" s="51" t="s">
        <v>73</v>
      </c>
      <c r="C8" s="10"/>
      <c r="D8" s="41" t="s">
        <v>36</v>
      </c>
      <c r="E8" s="40" t="s">
        <v>83</v>
      </c>
      <c r="F8" s="40" t="s">
        <v>83</v>
      </c>
    </row>
    <row r="9" spans="1:6" ht="15" customHeight="1" x14ac:dyDescent="0.15">
      <c r="A9" s="51"/>
      <c r="B9" s="51" t="s">
        <v>74</v>
      </c>
      <c r="C9" s="10"/>
      <c r="D9" s="41">
        <v>2929434885</v>
      </c>
      <c r="E9" s="40">
        <v>7818417</v>
      </c>
      <c r="F9" s="40">
        <v>2937253302</v>
      </c>
    </row>
    <row r="10" spans="1:6" ht="15" customHeight="1" x14ac:dyDescent="0.15">
      <c r="A10" s="51"/>
      <c r="B10" s="51" t="s">
        <v>75</v>
      </c>
      <c r="C10" s="10"/>
      <c r="D10" s="41">
        <v>1033859923</v>
      </c>
      <c r="E10" s="40">
        <v>31588971</v>
      </c>
      <c r="F10" s="40">
        <v>1065448894</v>
      </c>
    </row>
    <row r="11" spans="1:6" ht="15" customHeight="1" x14ac:dyDescent="0.15">
      <c r="A11" s="51"/>
      <c r="B11" s="51" t="s">
        <v>15</v>
      </c>
      <c r="C11" s="10"/>
      <c r="D11" s="41">
        <v>2502329</v>
      </c>
      <c r="E11" s="40" t="s">
        <v>83</v>
      </c>
      <c r="F11" s="40">
        <v>2502329</v>
      </c>
    </row>
    <row r="12" spans="1:6" ht="15" customHeight="1" x14ac:dyDescent="0.15">
      <c r="A12" s="51"/>
      <c r="B12" s="51" t="s">
        <v>16</v>
      </c>
      <c r="C12" s="10"/>
      <c r="D12" s="41">
        <v>5428711572</v>
      </c>
      <c r="E12" s="40">
        <v>-258869</v>
      </c>
      <c r="F12" s="40">
        <v>5428452703</v>
      </c>
    </row>
    <row r="13" spans="1:6" ht="15" customHeight="1" x14ac:dyDescent="0.15">
      <c r="A13" s="100" t="s">
        <v>8</v>
      </c>
      <c r="B13" s="100"/>
      <c r="C13" s="10"/>
      <c r="D13" s="41">
        <v>96183913572</v>
      </c>
      <c r="E13" s="40">
        <v>39148519</v>
      </c>
      <c r="F13" s="40">
        <v>96223062091</v>
      </c>
    </row>
    <row r="14" spans="1:6" ht="15" customHeight="1" x14ac:dyDescent="0.15">
      <c r="A14" s="100" t="s">
        <v>49</v>
      </c>
      <c r="B14" s="100"/>
      <c r="C14" s="10"/>
      <c r="D14" s="41"/>
      <c r="E14" s="40"/>
      <c r="F14" s="40"/>
    </row>
    <row r="15" spans="1:6" ht="15" customHeight="1" x14ac:dyDescent="0.15">
      <c r="A15" s="51"/>
      <c r="B15" s="51" t="s">
        <v>50</v>
      </c>
      <c r="C15" s="10"/>
      <c r="D15" s="41">
        <v>1883000</v>
      </c>
      <c r="E15" s="40" t="s">
        <v>83</v>
      </c>
      <c r="F15" s="40">
        <v>1883000</v>
      </c>
    </row>
    <row r="16" spans="1:6" ht="15" customHeight="1" x14ac:dyDescent="0.15">
      <c r="A16" s="51"/>
      <c r="B16" s="51" t="s">
        <v>51</v>
      </c>
      <c r="C16" s="10"/>
      <c r="D16" s="41">
        <v>5062752</v>
      </c>
      <c r="E16" s="40" t="s">
        <v>83</v>
      </c>
      <c r="F16" s="40">
        <v>5062752</v>
      </c>
    </row>
    <row r="17" spans="1:6" ht="15" customHeight="1" x14ac:dyDescent="0.15">
      <c r="A17" s="51"/>
      <c r="B17" s="51" t="s">
        <v>52</v>
      </c>
      <c r="C17" s="10"/>
      <c r="D17" s="41">
        <v>8950158</v>
      </c>
      <c r="E17" s="40" t="s">
        <v>83</v>
      </c>
      <c r="F17" s="40">
        <v>8950158</v>
      </c>
    </row>
    <row r="18" spans="1:6" ht="15" customHeight="1" x14ac:dyDescent="0.15">
      <c r="A18" s="51"/>
      <c r="B18" s="51" t="s">
        <v>53</v>
      </c>
      <c r="C18" s="10"/>
      <c r="D18" s="41">
        <v>10349327</v>
      </c>
      <c r="E18" s="40" t="s">
        <v>83</v>
      </c>
      <c r="F18" s="40">
        <v>10349327</v>
      </c>
    </row>
    <row r="19" spans="1:6" ht="15" customHeight="1" x14ac:dyDescent="0.15">
      <c r="A19" s="51"/>
      <c r="B19" s="51" t="s">
        <v>54</v>
      </c>
      <c r="C19" s="10"/>
      <c r="D19" s="41">
        <v>127691</v>
      </c>
      <c r="E19" s="40" t="s">
        <v>83</v>
      </c>
      <c r="F19" s="40">
        <v>127691</v>
      </c>
    </row>
    <row r="20" spans="1:6" ht="15" customHeight="1" x14ac:dyDescent="0.15">
      <c r="A20" s="100" t="s">
        <v>8</v>
      </c>
      <c r="B20" s="100"/>
      <c r="C20" s="10"/>
      <c r="D20" s="41">
        <v>26372928</v>
      </c>
      <c r="E20" s="40" t="s">
        <v>83</v>
      </c>
      <c r="F20" s="40">
        <v>26372928</v>
      </c>
    </row>
    <row r="21" spans="1:6" ht="15" customHeight="1" x14ac:dyDescent="0.15">
      <c r="A21" s="100" t="s">
        <v>10</v>
      </c>
      <c r="B21" s="100"/>
      <c r="C21" s="52"/>
      <c r="D21" s="41">
        <v>253957406734</v>
      </c>
      <c r="E21" s="40">
        <v>-1215360470</v>
      </c>
      <c r="F21" s="40">
        <v>252742046264</v>
      </c>
    </row>
    <row r="22" spans="1:6" ht="15" customHeight="1" x14ac:dyDescent="0.15">
      <c r="A22" s="100" t="s">
        <v>2</v>
      </c>
      <c r="B22" s="101"/>
      <c r="C22" s="2"/>
      <c r="D22" s="41">
        <v>16659432976</v>
      </c>
      <c r="E22" s="40">
        <v>531092107</v>
      </c>
      <c r="F22" s="40">
        <v>17190525083</v>
      </c>
    </row>
    <row r="23" spans="1:6" ht="15" customHeight="1" x14ac:dyDescent="0.15">
      <c r="A23" s="100" t="s">
        <v>4</v>
      </c>
      <c r="B23" s="101"/>
      <c r="C23" s="2"/>
      <c r="D23" s="41">
        <v>154400000</v>
      </c>
      <c r="E23" s="40" t="s">
        <v>83</v>
      </c>
      <c r="F23" s="40">
        <v>154400000</v>
      </c>
    </row>
    <row r="24" spans="1:6" ht="15" customHeight="1" x14ac:dyDescent="0.15">
      <c r="A24" s="100" t="s">
        <v>17</v>
      </c>
      <c r="B24" s="101"/>
      <c r="C24" s="2"/>
      <c r="D24" s="41">
        <v>2575402600</v>
      </c>
      <c r="E24" s="40">
        <v>84300000</v>
      </c>
      <c r="F24" s="40">
        <v>2659702600</v>
      </c>
    </row>
    <row r="25" spans="1:6" ht="15" customHeight="1" x14ac:dyDescent="0.15">
      <c r="A25" s="100" t="s">
        <v>55</v>
      </c>
      <c r="B25" s="100"/>
      <c r="C25" s="2"/>
      <c r="D25" s="41" t="s">
        <v>83</v>
      </c>
      <c r="E25" s="40" t="s">
        <v>83</v>
      </c>
      <c r="F25" s="40" t="s">
        <v>83</v>
      </c>
    </row>
    <row r="26" spans="1:6" ht="15" customHeight="1" x14ac:dyDescent="0.15">
      <c r="A26" s="100" t="s">
        <v>11</v>
      </c>
      <c r="B26" s="100"/>
      <c r="C26" s="2"/>
      <c r="D26" s="41"/>
      <c r="E26" s="40"/>
      <c r="F26" s="40"/>
    </row>
    <row r="27" spans="1:6" ht="15" customHeight="1" x14ac:dyDescent="0.15">
      <c r="A27" s="51"/>
      <c r="B27" s="51" t="s">
        <v>18</v>
      </c>
      <c r="C27" s="2"/>
      <c r="D27" s="41">
        <v>16326005</v>
      </c>
      <c r="E27" s="40">
        <v>-4046</v>
      </c>
      <c r="F27" s="40">
        <v>16321959</v>
      </c>
    </row>
    <row r="28" spans="1:6" ht="15" customHeight="1" x14ac:dyDescent="0.15">
      <c r="A28" s="51"/>
      <c r="B28" s="51" t="s">
        <v>19</v>
      </c>
      <c r="C28" s="2"/>
      <c r="D28" s="41">
        <v>208957000</v>
      </c>
      <c r="E28" s="40">
        <v>-1631</v>
      </c>
      <c r="F28" s="40">
        <v>208955369</v>
      </c>
    </row>
    <row r="29" spans="1:6" ht="15" customHeight="1" x14ac:dyDescent="0.15">
      <c r="A29" s="51"/>
      <c r="B29" s="51" t="s">
        <v>20</v>
      </c>
      <c r="C29" s="2"/>
      <c r="D29" s="41">
        <v>413216514</v>
      </c>
      <c r="E29" s="40">
        <v>10720045</v>
      </c>
      <c r="F29" s="40">
        <v>423936559</v>
      </c>
    </row>
    <row r="30" spans="1:6" ht="15" customHeight="1" x14ac:dyDescent="0.15">
      <c r="A30" s="51"/>
      <c r="B30" s="51" t="s">
        <v>29</v>
      </c>
      <c r="C30" s="2"/>
      <c r="D30" s="41" t="s">
        <v>88</v>
      </c>
      <c r="E30" s="40" t="s">
        <v>83</v>
      </c>
      <c r="F30" s="40" t="s">
        <v>36</v>
      </c>
    </row>
    <row r="31" spans="1:6" ht="15" customHeight="1" x14ac:dyDescent="0.15">
      <c r="A31" s="51"/>
      <c r="B31" s="51" t="s">
        <v>56</v>
      </c>
      <c r="C31" s="2"/>
      <c r="D31" s="41">
        <v>27719000</v>
      </c>
      <c r="E31" s="40" t="s">
        <v>83</v>
      </c>
      <c r="F31" s="40">
        <v>27719000</v>
      </c>
    </row>
    <row r="32" spans="1:6" ht="15" customHeight="1" x14ac:dyDescent="0.15">
      <c r="A32" s="51"/>
      <c r="B32" s="51" t="s">
        <v>30</v>
      </c>
      <c r="C32" s="2"/>
      <c r="D32" s="41">
        <v>47928346</v>
      </c>
      <c r="E32" s="40">
        <v>-124039</v>
      </c>
      <c r="F32" s="40">
        <v>47804307</v>
      </c>
    </row>
    <row r="33" spans="1:6" ht="15" customHeight="1" x14ac:dyDescent="0.15">
      <c r="A33" s="51"/>
      <c r="B33" s="51" t="s">
        <v>57</v>
      </c>
      <c r="C33" s="2"/>
      <c r="D33" s="41">
        <v>96079000</v>
      </c>
      <c r="E33" s="40" t="s">
        <v>83</v>
      </c>
      <c r="F33" s="40">
        <v>96079000</v>
      </c>
    </row>
    <row r="34" spans="1:6" ht="15" customHeight="1" x14ac:dyDescent="0.15">
      <c r="A34" s="108" t="s">
        <v>38</v>
      </c>
      <c r="B34" s="108"/>
      <c r="C34" s="2"/>
      <c r="D34" s="41">
        <v>810225865</v>
      </c>
      <c r="E34" s="40">
        <v>10590329</v>
      </c>
      <c r="F34" s="40">
        <v>820816194</v>
      </c>
    </row>
    <row r="35" spans="1:6" ht="15" customHeight="1" x14ac:dyDescent="0.15">
      <c r="A35" s="51"/>
      <c r="B35" s="51" t="s">
        <v>24</v>
      </c>
      <c r="C35" s="2"/>
      <c r="D35" s="41">
        <v>191020000</v>
      </c>
      <c r="E35" s="40" t="s">
        <v>83</v>
      </c>
      <c r="F35" s="40">
        <v>191020000</v>
      </c>
    </row>
    <row r="36" spans="1:6" ht="15" customHeight="1" x14ac:dyDescent="0.15">
      <c r="A36" s="100" t="s">
        <v>8</v>
      </c>
      <c r="B36" s="100"/>
      <c r="C36" s="2"/>
      <c r="D36" s="41">
        <v>1001245865</v>
      </c>
      <c r="E36" s="40">
        <v>10590329</v>
      </c>
      <c r="F36" s="40">
        <v>1011836194</v>
      </c>
    </row>
    <row r="37" spans="1:6" ht="15" customHeight="1" x14ac:dyDescent="0.15">
      <c r="A37" s="100" t="s">
        <v>59</v>
      </c>
      <c r="B37" s="100"/>
      <c r="C37" s="2"/>
      <c r="D37" s="41">
        <v>28930672</v>
      </c>
      <c r="E37" s="40">
        <v>-7400000</v>
      </c>
      <c r="F37" s="40">
        <v>21530672</v>
      </c>
    </row>
    <row r="38" spans="1:6" ht="15" customHeight="1" x14ac:dyDescent="0.15">
      <c r="A38" s="100" t="s">
        <v>3</v>
      </c>
      <c r="B38" s="100"/>
      <c r="C38" s="2"/>
      <c r="D38" s="41">
        <v>1088928503</v>
      </c>
      <c r="E38" s="40">
        <v>61254051</v>
      </c>
      <c r="F38" s="40">
        <v>1150182554</v>
      </c>
    </row>
    <row r="39" spans="1:6" ht="15" customHeight="1" x14ac:dyDescent="0.15">
      <c r="A39" s="100" t="s">
        <v>6</v>
      </c>
      <c r="B39" s="100"/>
      <c r="C39" s="2"/>
      <c r="D39" s="41">
        <v>1040853905</v>
      </c>
      <c r="E39" s="40">
        <v>-1070254</v>
      </c>
      <c r="F39" s="40">
        <v>1039783651</v>
      </c>
    </row>
    <row r="40" spans="1:6" ht="15" customHeight="1" x14ac:dyDescent="0.15">
      <c r="A40" s="100" t="s">
        <v>12</v>
      </c>
      <c r="B40" s="100"/>
      <c r="C40" s="8"/>
      <c r="D40" s="41">
        <v>14807418930</v>
      </c>
      <c r="E40" s="40">
        <v>-101029995</v>
      </c>
      <c r="F40" s="40">
        <v>14706388935</v>
      </c>
    </row>
    <row r="41" spans="1:6" ht="15" customHeight="1" x14ac:dyDescent="0.15">
      <c r="A41" s="100" t="s">
        <v>65</v>
      </c>
      <c r="B41" s="100"/>
      <c r="C41" s="8"/>
      <c r="D41" s="41">
        <v>300000000</v>
      </c>
      <c r="E41" s="40">
        <v>-200000000</v>
      </c>
      <c r="F41" s="40">
        <v>100000000</v>
      </c>
    </row>
    <row r="42" spans="1:6" ht="15" customHeight="1" x14ac:dyDescent="0.15">
      <c r="A42" s="100" t="s">
        <v>13</v>
      </c>
      <c r="B42" s="100"/>
      <c r="C42" s="6"/>
      <c r="D42" s="41">
        <v>671652500</v>
      </c>
      <c r="E42" s="40" t="s">
        <v>83</v>
      </c>
      <c r="F42" s="43">
        <v>671652500</v>
      </c>
    </row>
    <row r="43" spans="1:6" ht="15" customHeight="1" x14ac:dyDescent="0.15">
      <c r="A43" s="107" t="s">
        <v>25</v>
      </c>
      <c r="B43" s="107"/>
      <c r="C43" s="13"/>
      <c r="D43" s="44">
        <v>388495959185</v>
      </c>
      <c r="E43" s="45">
        <v>-798475713</v>
      </c>
      <c r="F43" s="45">
        <v>387697483472</v>
      </c>
    </row>
    <row r="44" spans="1:6" x14ac:dyDescent="0.15">
      <c r="D44" s="39"/>
      <c r="E44" s="39"/>
      <c r="F44" s="39"/>
    </row>
  </sheetData>
  <mergeCells count="21">
    <mergeCell ref="A2:F2"/>
    <mergeCell ref="A3:C3"/>
    <mergeCell ref="A5:B5"/>
    <mergeCell ref="A13:B13"/>
    <mergeCell ref="A14:B14"/>
    <mergeCell ref="A20:B20"/>
    <mergeCell ref="A21:B21"/>
    <mergeCell ref="A22:B22"/>
    <mergeCell ref="A25:B25"/>
    <mergeCell ref="A26:B26"/>
    <mergeCell ref="A34:B34"/>
    <mergeCell ref="A23:B23"/>
    <mergeCell ref="A24:B24"/>
    <mergeCell ref="A42:B42"/>
    <mergeCell ref="A43:B43"/>
    <mergeCell ref="A36:B36"/>
    <mergeCell ref="A37:B37"/>
    <mergeCell ref="A38:B38"/>
    <mergeCell ref="A39:B39"/>
    <mergeCell ref="A40:B40"/>
    <mergeCell ref="A41:B41"/>
  </mergeCells>
  <phoneticPr fontId="2"/>
  <pageMargins left="0.75" right="0.75" top="1" bottom="1" header="0.51200000000000001" footer="0.51200000000000001"/>
  <pageSetup paperSize="9" scale="12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4"/>
  <sheetViews>
    <sheetView view="pageBreakPreview" zoomScaleNormal="100" zoomScaleSheetLayoutView="100" workbookViewId="0"/>
  </sheetViews>
  <sheetFormatPr defaultColWidth="9.42578125" defaultRowHeight="9.6" x14ac:dyDescent="0.15"/>
  <cols>
    <col min="1" max="1" width="1.85546875" style="3" customWidth="1"/>
    <col min="2" max="2" width="31.5703125" style="3" customWidth="1"/>
    <col min="3" max="3" width="1.140625" style="3" customWidth="1"/>
    <col min="4" max="6" width="20.140625" style="3" customWidth="1"/>
    <col min="7" max="7" width="18" style="3" bestFit="1" customWidth="1"/>
    <col min="8" max="16384" width="9.42578125" style="3"/>
  </cols>
  <sheetData>
    <row r="1" spans="1:7" x14ac:dyDescent="0.15">
      <c r="A1" s="1"/>
      <c r="B1" s="1"/>
      <c r="C1" s="2"/>
      <c r="D1" s="4"/>
      <c r="E1" s="4"/>
      <c r="F1" s="4" t="s">
        <v>1</v>
      </c>
    </row>
    <row r="2" spans="1:7" ht="18" customHeight="1" x14ac:dyDescent="0.15">
      <c r="A2" s="105" t="s">
        <v>85</v>
      </c>
      <c r="B2" s="105"/>
      <c r="C2" s="105"/>
      <c r="D2" s="105"/>
      <c r="E2" s="105"/>
      <c r="F2" s="105"/>
    </row>
    <row r="3" spans="1:7" ht="18" customHeight="1" x14ac:dyDescent="0.15">
      <c r="A3" s="106" t="s">
        <v>32</v>
      </c>
      <c r="B3" s="106"/>
      <c r="C3" s="106"/>
      <c r="D3" s="5" t="s">
        <v>33</v>
      </c>
      <c r="E3" s="14" t="s">
        <v>62</v>
      </c>
      <c r="F3" s="14" t="s">
        <v>8</v>
      </c>
    </row>
    <row r="4" spans="1:7" ht="6" customHeight="1" x14ac:dyDescent="0.15">
      <c r="A4" s="6"/>
      <c r="B4" s="6"/>
      <c r="C4" s="6"/>
      <c r="D4" s="7"/>
    </row>
    <row r="5" spans="1:7" ht="15" customHeight="1" x14ac:dyDescent="0.15">
      <c r="A5" s="100" t="s">
        <v>9</v>
      </c>
      <c r="B5" s="100"/>
      <c r="C5" s="8"/>
      <c r="D5" s="41"/>
      <c r="E5" s="42"/>
      <c r="F5" s="42"/>
      <c r="G5" s="53"/>
    </row>
    <row r="6" spans="1:7" ht="15" customHeight="1" x14ac:dyDescent="0.15">
      <c r="A6" s="54"/>
      <c r="B6" s="54" t="s">
        <v>71</v>
      </c>
      <c r="C6" s="6"/>
      <c r="D6" s="41">
        <v>77325955785</v>
      </c>
      <c r="E6" s="40" t="s">
        <v>36</v>
      </c>
      <c r="F6" s="40">
        <v>77325955785</v>
      </c>
    </row>
    <row r="7" spans="1:7" ht="15" customHeight="1" x14ac:dyDescent="0.15">
      <c r="A7" s="54"/>
      <c r="B7" s="54" t="s">
        <v>72</v>
      </c>
      <c r="C7" s="10"/>
      <c r="D7" s="41">
        <v>10609784311</v>
      </c>
      <c r="E7" s="40" t="s">
        <v>36</v>
      </c>
      <c r="F7" s="40">
        <v>10609784311</v>
      </c>
    </row>
    <row r="8" spans="1:7" ht="15" customHeight="1" x14ac:dyDescent="0.15">
      <c r="A8" s="54"/>
      <c r="B8" s="54" t="s">
        <v>73</v>
      </c>
      <c r="C8" s="10"/>
      <c r="D8" s="41" t="s">
        <v>36</v>
      </c>
      <c r="E8" s="40" t="s">
        <v>36</v>
      </c>
      <c r="F8" s="40" t="s">
        <v>89</v>
      </c>
    </row>
    <row r="9" spans="1:7" ht="15" customHeight="1" x14ac:dyDescent="0.15">
      <c r="A9" s="54"/>
      <c r="B9" s="54" t="s">
        <v>74</v>
      </c>
      <c r="C9" s="10"/>
      <c r="D9" s="41">
        <v>3277536340</v>
      </c>
      <c r="E9" s="40">
        <v>15794468</v>
      </c>
      <c r="F9" s="40">
        <v>3293330808</v>
      </c>
    </row>
    <row r="10" spans="1:7" ht="15" customHeight="1" x14ac:dyDescent="0.15">
      <c r="A10" s="54"/>
      <c r="B10" s="54" t="s">
        <v>75</v>
      </c>
      <c r="C10" s="10"/>
      <c r="D10" s="41">
        <v>1123367784</v>
      </c>
      <c r="E10" s="40">
        <v>588137</v>
      </c>
      <c r="F10" s="40">
        <v>1123955921</v>
      </c>
    </row>
    <row r="11" spans="1:7" ht="15" customHeight="1" x14ac:dyDescent="0.15">
      <c r="A11" s="54"/>
      <c r="B11" s="54" t="s">
        <v>15</v>
      </c>
      <c r="C11" s="10"/>
      <c r="D11" s="41">
        <v>620370</v>
      </c>
      <c r="E11" s="40" t="s">
        <v>36</v>
      </c>
      <c r="F11" s="40">
        <v>620370</v>
      </c>
    </row>
    <row r="12" spans="1:7" ht="15" customHeight="1" x14ac:dyDescent="0.15">
      <c r="A12" s="54"/>
      <c r="B12" s="54" t="s">
        <v>16</v>
      </c>
      <c r="C12" s="10"/>
      <c r="D12" s="41">
        <v>5623502635</v>
      </c>
      <c r="E12" s="40">
        <v>99790</v>
      </c>
      <c r="F12" s="40">
        <v>5623602425</v>
      </c>
    </row>
    <row r="13" spans="1:7" ht="15" customHeight="1" x14ac:dyDescent="0.15">
      <c r="A13" s="100" t="s">
        <v>8</v>
      </c>
      <c r="B13" s="100"/>
      <c r="C13" s="10"/>
      <c r="D13" s="41">
        <v>97960767225</v>
      </c>
      <c r="E13" s="40">
        <v>16482395</v>
      </c>
      <c r="F13" s="40">
        <v>97977249620</v>
      </c>
    </row>
    <row r="14" spans="1:7" ht="15" customHeight="1" x14ac:dyDescent="0.15">
      <c r="A14" s="100" t="s">
        <v>49</v>
      </c>
      <c r="B14" s="100"/>
      <c r="C14" s="10"/>
      <c r="D14" s="41"/>
      <c r="E14" s="40"/>
      <c r="F14" s="40"/>
    </row>
    <row r="15" spans="1:7" ht="15" customHeight="1" x14ac:dyDescent="0.15">
      <c r="A15" s="54"/>
      <c r="B15" s="54" t="s">
        <v>50</v>
      </c>
      <c r="C15" s="10"/>
      <c r="D15" s="41">
        <v>1777194</v>
      </c>
      <c r="E15" s="40" t="s">
        <v>83</v>
      </c>
      <c r="F15" s="40">
        <v>1777194</v>
      </c>
    </row>
    <row r="16" spans="1:7" ht="15" customHeight="1" x14ac:dyDescent="0.15">
      <c r="A16" s="54"/>
      <c r="B16" s="54" t="s">
        <v>51</v>
      </c>
      <c r="C16" s="10"/>
      <c r="D16" s="41">
        <v>4440175</v>
      </c>
      <c r="E16" s="40" t="s">
        <v>83</v>
      </c>
      <c r="F16" s="40">
        <v>4440175</v>
      </c>
    </row>
    <row r="17" spans="1:6" ht="15" customHeight="1" x14ac:dyDescent="0.15">
      <c r="A17" s="54"/>
      <c r="B17" s="54" t="s">
        <v>52</v>
      </c>
      <c r="C17" s="10"/>
      <c r="D17" s="41">
        <v>9017352</v>
      </c>
      <c r="E17" s="40" t="s">
        <v>83</v>
      </c>
      <c r="F17" s="40">
        <v>9017352</v>
      </c>
    </row>
    <row r="18" spans="1:6" ht="15" customHeight="1" x14ac:dyDescent="0.15">
      <c r="A18" s="54"/>
      <c r="B18" s="54" t="s">
        <v>53</v>
      </c>
      <c r="C18" s="10"/>
      <c r="D18" s="41">
        <v>8487584</v>
      </c>
      <c r="E18" s="40" t="s">
        <v>83</v>
      </c>
      <c r="F18" s="40">
        <v>8487584</v>
      </c>
    </row>
    <row r="19" spans="1:6" ht="15" customHeight="1" x14ac:dyDescent="0.15">
      <c r="A19" s="54"/>
      <c r="B19" s="54" t="s">
        <v>91</v>
      </c>
      <c r="C19" s="10"/>
      <c r="D19" s="41" t="s">
        <v>83</v>
      </c>
      <c r="E19" s="40" t="s">
        <v>83</v>
      </c>
      <c r="F19" s="40" t="s">
        <v>83</v>
      </c>
    </row>
    <row r="20" spans="1:6" ht="15" customHeight="1" x14ac:dyDescent="0.15">
      <c r="A20" s="100" t="s">
        <v>8</v>
      </c>
      <c r="B20" s="100"/>
      <c r="C20" s="10"/>
      <c r="D20" s="41">
        <v>23722305</v>
      </c>
      <c r="E20" s="40" t="s">
        <v>83</v>
      </c>
      <c r="F20" s="40">
        <v>23722305</v>
      </c>
    </row>
    <row r="21" spans="1:6" ht="15" customHeight="1" x14ac:dyDescent="0.15">
      <c r="A21" s="100" t="s">
        <v>10</v>
      </c>
      <c r="B21" s="100"/>
      <c r="C21" s="55"/>
      <c r="D21" s="41">
        <v>252854562276</v>
      </c>
      <c r="E21" s="40">
        <v>-1579030737</v>
      </c>
      <c r="F21" s="40">
        <v>251275531539</v>
      </c>
    </row>
    <row r="22" spans="1:6" ht="15" customHeight="1" x14ac:dyDescent="0.15">
      <c r="A22" s="100" t="s">
        <v>2</v>
      </c>
      <c r="B22" s="113"/>
      <c r="C22" s="2"/>
      <c r="D22" s="41">
        <v>16408999218</v>
      </c>
      <c r="E22" s="40">
        <v>195839216</v>
      </c>
      <c r="F22" s="40">
        <v>16604838434</v>
      </c>
    </row>
    <row r="23" spans="1:6" ht="15" customHeight="1" x14ac:dyDescent="0.15">
      <c r="A23" s="100" t="s">
        <v>4</v>
      </c>
      <c r="B23" s="113"/>
      <c r="C23" s="2"/>
      <c r="D23" s="41">
        <v>434027679</v>
      </c>
      <c r="E23" s="40">
        <v>34243145</v>
      </c>
      <c r="F23" s="40">
        <v>468270824</v>
      </c>
    </row>
    <row r="24" spans="1:6" ht="15" customHeight="1" x14ac:dyDescent="0.15">
      <c r="A24" s="100" t="s">
        <v>17</v>
      </c>
      <c r="B24" s="113"/>
      <c r="C24" s="2"/>
      <c r="D24" s="41">
        <v>2712302600</v>
      </c>
      <c r="E24" s="40" t="s">
        <v>36</v>
      </c>
      <c r="F24" s="40">
        <v>2712302600</v>
      </c>
    </row>
    <row r="25" spans="1:6" ht="15" customHeight="1" x14ac:dyDescent="0.15">
      <c r="A25" s="100" t="s">
        <v>11</v>
      </c>
      <c r="B25" s="100"/>
      <c r="C25" s="2"/>
      <c r="D25" s="41"/>
      <c r="E25" s="40"/>
      <c r="F25" s="40"/>
    </row>
    <row r="26" spans="1:6" ht="15" customHeight="1" x14ac:dyDescent="0.15">
      <c r="A26" s="54"/>
      <c r="B26" s="54" t="s">
        <v>18</v>
      </c>
      <c r="C26" s="2"/>
      <c r="D26" s="41">
        <v>10608121</v>
      </c>
      <c r="E26" s="40">
        <v>-13577</v>
      </c>
      <c r="F26" s="40">
        <v>10594544</v>
      </c>
    </row>
    <row r="27" spans="1:6" ht="15" customHeight="1" x14ac:dyDescent="0.15">
      <c r="A27" s="54"/>
      <c r="B27" s="54" t="s">
        <v>19</v>
      </c>
      <c r="C27" s="2"/>
      <c r="D27" s="41">
        <v>174355000</v>
      </c>
      <c r="E27" s="40">
        <v>51926872</v>
      </c>
      <c r="F27" s="40">
        <v>226281872</v>
      </c>
    </row>
    <row r="28" spans="1:6" ht="15" customHeight="1" x14ac:dyDescent="0.15">
      <c r="A28" s="54"/>
      <c r="B28" s="54" t="s">
        <v>20</v>
      </c>
      <c r="C28" s="2"/>
      <c r="D28" s="41">
        <v>414305721</v>
      </c>
      <c r="E28" s="40">
        <v>21673378</v>
      </c>
      <c r="F28" s="40">
        <v>435979099</v>
      </c>
    </row>
    <row r="29" spans="1:6" ht="15" customHeight="1" x14ac:dyDescent="0.15">
      <c r="A29" s="54"/>
      <c r="B29" s="54" t="s">
        <v>29</v>
      </c>
      <c r="C29" s="2"/>
      <c r="D29" s="41" t="s">
        <v>36</v>
      </c>
      <c r="E29" s="40" t="s">
        <v>36</v>
      </c>
      <c r="F29" s="40" t="s">
        <v>90</v>
      </c>
    </row>
    <row r="30" spans="1:6" ht="15" customHeight="1" x14ac:dyDescent="0.15">
      <c r="A30" s="54"/>
      <c r="B30" s="54" t="s">
        <v>56</v>
      </c>
      <c r="C30" s="2"/>
      <c r="D30" s="41">
        <v>28960000</v>
      </c>
      <c r="E30" s="40">
        <v>9407525</v>
      </c>
      <c r="F30" s="40">
        <v>38367525</v>
      </c>
    </row>
    <row r="31" spans="1:6" ht="15" customHeight="1" x14ac:dyDescent="0.15">
      <c r="A31" s="54"/>
      <c r="B31" s="54" t="s">
        <v>30</v>
      </c>
      <c r="C31" s="2"/>
      <c r="D31" s="41">
        <v>55086460</v>
      </c>
      <c r="E31" s="40">
        <v>283807</v>
      </c>
      <c r="F31" s="40">
        <v>55370267</v>
      </c>
    </row>
    <row r="32" spans="1:6" ht="15" customHeight="1" x14ac:dyDescent="0.15">
      <c r="A32" s="54"/>
      <c r="B32" s="54" t="s">
        <v>57</v>
      </c>
      <c r="C32" s="2"/>
      <c r="D32" s="41">
        <v>122555000</v>
      </c>
      <c r="E32" s="40">
        <v>18579000</v>
      </c>
      <c r="F32" s="40">
        <v>141134000</v>
      </c>
    </row>
    <row r="33" spans="1:7" ht="15" customHeight="1" x14ac:dyDescent="0.15">
      <c r="A33" s="108" t="s">
        <v>38</v>
      </c>
      <c r="B33" s="108"/>
      <c r="C33" s="2"/>
      <c r="D33" s="41">
        <v>805870302</v>
      </c>
      <c r="E33" s="40">
        <v>101857005</v>
      </c>
      <c r="F33" s="40">
        <v>907727307</v>
      </c>
      <c r="G33" s="53"/>
    </row>
    <row r="34" spans="1:7" ht="15" customHeight="1" x14ac:dyDescent="0.15">
      <c r="A34" s="54"/>
      <c r="B34" s="54" t="s">
        <v>24</v>
      </c>
      <c r="C34" s="2"/>
      <c r="D34" s="41">
        <v>213795000</v>
      </c>
      <c r="E34" s="40" t="s">
        <v>83</v>
      </c>
      <c r="F34" s="40">
        <v>213795000</v>
      </c>
    </row>
    <row r="35" spans="1:7" ht="15" customHeight="1" x14ac:dyDescent="0.15">
      <c r="A35" s="100" t="s">
        <v>8</v>
      </c>
      <c r="B35" s="100"/>
      <c r="C35" s="2"/>
      <c r="D35" s="41">
        <f>D33+D34</f>
        <v>1019665302</v>
      </c>
      <c r="E35" s="40">
        <v>101857005</v>
      </c>
      <c r="F35" s="40">
        <v>1121522307</v>
      </c>
      <c r="G35" s="53"/>
    </row>
    <row r="36" spans="1:7" ht="15" customHeight="1" x14ac:dyDescent="0.15">
      <c r="A36" s="100" t="s">
        <v>59</v>
      </c>
      <c r="B36" s="100"/>
      <c r="C36" s="2"/>
      <c r="D36" s="41">
        <v>16897524</v>
      </c>
      <c r="E36" s="40">
        <v>-3400000</v>
      </c>
      <c r="F36" s="40">
        <v>13497524</v>
      </c>
    </row>
    <row r="37" spans="1:7" ht="15" customHeight="1" x14ac:dyDescent="0.15">
      <c r="A37" s="100" t="s">
        <v>3</v>
      </c>
      <c r="B37" s="100"/>
      <c r="C37" s="2"/>
      <c r="D37" s="41">
        <v>1116141068</v>
      </c>
      <c r="E37" s="40">
        <v>70177397</v>
      </c>
      <c r="F37" s="40">
        <v>1186318465</v>
      </c>
    </row>
    <row r="38" spans="1:7" ht="15" customHeight="1" x14ac:dyDescent="0.15">
      <c r="A38" s="100" t="s">
        <v>6</v>
      </c>
      <c r="B38" s="100"/>
      <c r="C38" s="2"/>
      <c r="D38" s="41">
        <v>1046350663</v>
      </c>
      <c r="E38" s="40">
        <v>-361875</v>
      </c>
      <c r="F38" s="40">
        <v>1045988788</v>
      </c>
    </row>
    <row r="39" spans="1:7" ht="15" customHeight="1" x14ac:dyDescent="0.15">
      <c r="A39" s="100" t="s">
        <v>12</v>
      </c>
      <c r="B39" s="100"/>
      <c r="C39" s="8"/>
      <c r="D39" s="41">
        <v>14829369883</v>
      </c>
      <c r="E39" s="40">
        <v>631399499</v>
      </c>
      <c r="F39" s="40">
        <v>15460769382</v>
      </c>
    </row>
    <row r="40" spans="1:7" ht="15" customHeight="1" x14ac:dyDescent="0.15">
      <c r="A40" s="100" t="s">
        <v>87</v>
      </c>
      <c r="B40" s="100"/>
      <c r="C40" s="59"/>
      <c r="D40" s="41">
        <v>70000000</v>
      </c>
      <c r="E40" s="40" t="s">
        <v>36</v>
      </c>
      <c r="F40" s="40">
        <v>70000000</v>
      </c>
    </row>
    <row r="41" spans="1:7" ht="15" customHeight="1" x14ac:dyDescent="0.15">
      <c r="A41" s="100" t="s">
        <v>65</v>
      </c>
      <c r="B41" s="100"/>
      <c r="C41" s="8"/>
      <c r="D41" s="41">
        <v>300000000</v>
      </c>
      <c r="E41" s="40">
        <v>-200000000</v>
      </c>
      <c r="F41" s="43">
        <v>100000000</v>
      </c>
    </row>
    <row r="42" spans="1:7" ht="15" customHeight="1" x14ac:dyDescent="0.15">
      <c r="A42" s="100" t="s">
        <v>13</v>
      </c>
      <c r="B42" s="100"/>
      <c r="C42" s="6"/>
      <c r="D42" s="41">
        <v>664052500</v>
      </c>
      <c r="E42" s="43" t="s">
        <v>36</v>
      </c>
      <c r="F42" s="43">
        <v>664052500</v>
      </c>
    </row>
    <row r="43" spans="1:7" ht="15" customHeight="1" x14ac:dyDescent="0.15">
      <c r="A43" s="107" t="s">
        <v>25</v>
      </c>
      <c r="B43" s="107"/>
      <c r="C43" s="13"/>
      <c r="D43" s="44">
        <v>389456858243</v>
      </c>
      <c r="E43" s="45">
        <v>-732793955</v>
      </c>
      <c r="F43" s="45">
        <v>388724064288</v>
      </c>
    </row>
    <row r="44" spans="1:7" x14ac:dyDescent="0.15">
      <c r="D44" s="39"/>
    </row>
  </sheetData>
  <mergeCells count="21">
    <mergeCell ref="A43:B43"/>
    <mergeCell ref="A33:B33"/>
    <mergeCell ref="A35:B35"/>
    <mergeCell ref="A36:B36"/>
    <mergeCell ref="A39:B39"/>
    <mergeCell ref="A37:B37"/>
    <mergeCell ref="A14:B14"/>
    <mergeCell ref="A42:B42"/>
    <mergeCell ref="A38:B38"/>
    <mergeCell ref="A25:B25"/>
    <mergeCell ref="A2:F2"/>
    <mergeCell ref="A21:B21"/>
    <mergeCell ref="A22:B22"/>
    <mergeCell ref="A23:B23"/>
    <mergeCell ref="A24:B24"/>
    <mergeCell ref="A41:B41"/>
    <mergeCell ref="A13:B13"/>
    <mergeCell ref="A40:B40"/>
    <mergeCell ref="A3:C3"/>
    <mergeCell ref="A5:B5"/>
    <mergeCell ref="A20:B20"/>
  </mergeCells>
  <phoneticPr fontId="2"/>
  <pageMargins left="0.74803149606299213" right="0.74803149606299213" top="0.98425196850393704" bottom="0.98425196850393704" header="0.51181102362204722" footer="0.51181102362204722"/>
  <pageSetup paperSize="9" scale="10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3"/>
  <sheetViews>
    <sheetView view="pageBreakPreview" zoomScaleNormal="100" zoomScaleSheetLayoutView="100" workbookViewId="0">
      <pane xSplit="3" ySplit="3" topLeftCell="D21" activePane="bottomRight" state="frozen"/>
      <selection pane="topRight" activeCell="D1" sqref="D1"/>
      <selection pane="bottomLeft" activeCell="A4" sqref="A4"/>
      <selection pane="bottomRight"/>
    </sheetView>
  </sheetViews>
  <sheetFormatPr defaultColWidth="9.42578125" defaultRowHeight="9.6" x14ac:dyDescent="0.15"/>
  <cols>
    <col min="1" max="1" width="1.85546875" style="3" customWidth="1"/>
    <col min="2" max="2" width="31.5703125" style="3" customWidth="1"/>
    <col min="3" max="3" width="1.140625" style="3" customWidth="1"/>
    <col min="4" max="8" width="20.140625" style="3" customWidth="1"/>
    <col min="9" max="16384" width="9.42578125" style="3"/>
  </cols>
  <sheetData>
    <row r="1" spans="1:6" x14ac:dyDescent="0.15">
      <c r="A1" s="1"/>
      <c r="B1" s="1"/>
      <c r="C1" s="2"/>
      <c r="D1" s="4"/>
      <c r="E1" s="4"/>
      <c r="F1" s="4" t="s">
        <v>1</v>
      </c>
    </row>
    <row r="2" spans="1:6" ht="18" customHeight="1" x14ac:dyDescent="0.15">
      <c r="A2" s="105" t="s">
        <v>92</v>
      </c>
      <c r="B2" s="105"/>
      <c r="C2" s="105"/>
      <c r="D2" s="105"/>
      <c r="E2" s="105"/>
      <c r="F2" s="105"/>
    </row>
    <row r="3" spans="1:6" ht="18" customHeight="1" x14ac:dyDescent="0.15">
      <c r="A3" s="106" t="s">
        <v>32</v>
      </c>
      <c r="B3" s="106"/>
      <c r="C3" s="106"/>
      <c r="D3" s="5" t="s">
        <v>33</v>
      </c>
      <c r="E3" s="14" t="s">
        <v>62</v>
      </c>
      <c r="F3" s="14" t="s">
        <v>8</v>
      </c>
    </row>
    <row r="4" spans="1:6" ht="6" customHeight="1" x14ac:dyDescent="0.15">
      <c r="A4" s="6"/>
      <c r="B4" s="6"/>
      <c r="C4" s="6"/>
      <c r="D4" s="7"/>
    </row>
    <row r="5" spans="1:6" ht="15" customHeight="1" x14ac:dyDescent="0.15">
      <c r="A5" s="100" t="s">
        <v>9</v>
      </c>
      <c r="B5" s="100"/>
      <c r="C5" s="8"/>
      <c r="D5" s="41"/>
      <c r="E5" s="42"/>
      <c r="F5" s="42"/>
    </row>
    <row r="6" spans="1:6" ht="15" customHeight="1" x14ac:dyDescent="0.15">
      <c r="A6" s="56"/>
      <c r="B6" s="56" t="s">
        <v>71</v>
      </c>
      <c r="C6" s="6"/>
      <c r="D6" s="41">
        <v>78522490689</v>
      </c>
      <c r="E6" s="40" t="s">
        <v>93</v>
      </c>
      <c r="F6" s="40">
        <v>78522490689</v>
      </c>
    </row>
    <row r="7" spans="1:6" ht="15" customHeight="1" x14ac:dyDescent="0.15">
      <c r="A7" s="56"/>
      <c r="B7" s="56" t="s">
        <v>72</v>
      </c>
      <c r="C7" s="10"/>
      <c r="D7" s="41">
        <v>11015354372</v>
      </c>
      <c r="E7" s="40" t="s">
        <v>93</v>
      </c>
      <c r="F7" s="40">
        <v>11015354372</v>
      </c>
    </row>
    <row r="8" spans="1:6" ht="15" hidden="1" customHeight="1" x14ac:dyDescent="0.15">
      <c r="A8" s="56"/>
      <c r="B8" s="56" t="s">
        <v>73</v>
      </c>
      <c r="C8" s="10"/>
      <c r="D8" s="41" t="s">
        <v>86</v>
      </c>
      <c r="E8" s="40" t="s">
        <v>93</v>
      </c>
      <c r="F8" s="40" t="s">
        <v>93</v>
      </c>
    </row>
    <row r="9" spans="1:6" ht="15" customHeight="1" x14ac:dyDescent="0.15">
      <c r="A9" s="56"/>
      <c r="B9" s="56" t="s">
        <v>74</v>
      </c>
      <c r="C9" s="10"/>
      <c r="D9" s="41">
        <v>3650583263</v>
      </c>
      <c r="E9" s="40">
        <v>24157484</v>
      </c>
      <c r="F9" s="40">
        <v>3674740747</v>
      </c>
    </row>
    <row r="10" spans="1:6" ht="15" customHeight="1" x14ac:dyDescent="0.15">
      <c r="A10" s="56"/>
      <c r="B10" s="56" t="s">
        <v>75</v>
      </c>
      <c r="C10" s="10"/>
      <c r="D10" s="41">
        <v>1180744661</v>
      </c>
      <c r="E10" s="40">
        <v>-273802</v>
      </c>
      <c r="F10" s="40">
        <v>1180470859</v>
      </c>
    </row>
    <row r="11" spans="1:6" ht="15" customHeight="1" x14ac:dyDescent="0.15">
      <c r="A11" s="56"/>
      <c r="B11" s="56" t="s">
        <v>15</v>
      </c>
      <c r="C11" s="10"/>
      <c r="D11" s="41">
        <v>860083</v>
      </c>
      <c r="E11" s="40">
        <v>-247000</v>
      </c>
      <c r="F11" s="40">
        <v>613083</v>
      </c>
    </row>
    <row r="12" spans="1:6" ht="15" customHeight="1" x14ac:dyDescent="0.15">
      <c r="A12" s="56"/>
      <c r="B12" s="56" t="s">
        <v>16</v>
      </c>
      <c r="C12" s="10"/>
      <c r="D12" s="41">
        <v>5854901999</v>
      </c>
      <c r="E12" s="40">
        <v>3696942702</v>
      </c>
      <c r="F12" s="40">
        <v>9551844701</v>
      </c>
    </row>
    <row r="13" spans="1:6" ht="15" customHeight="1" x14ac:dyDescent="0.15">
      <c r="A13" s="100" t="s">
        <v>8</v>
      </c>
      <c r="B13" s="100"/>
      <c r="C13" s="10"/>
      <c r="D13" s="41">
        <v>100224935067</v>
      </c>
      <c r="E13" s="40">
        <v>3720579384</v>
      </c>
      <c r="F13" s="40">
        <v>103945514451</v>
      </c>
    </row>
    <row r="14" spans="1:6" ht="15" customHeight="1" x14ac:dyDescent="0.15">
      <c r="A14" s="100" t="s">
        <v>49</v>
      </c>
      <c r="B14" s="100"/>
      <c r="C14" s="10"/>
      <c r="D14" s="41"/>
      <c r="E14" s="40"/>
      <c r="F14" s="40"/>
    </row>
    <row r="15" spans="1:6" ht="15" customHeight="1" x14ac:dyDescent="0.15">
      <c r="A15" s="56"/>
      <c r="B15" s="56" t="s">
        <v>50</v>
      </c>
      <c r="C15" s="10"/>
      <c r="D15" s="41">
        <v>1607000</v>
      </c>
      <c r="E15" s="40">
        <v>-7060</v>
      </c>
      <c r="F15" s="40">
        <v>1599940</v>
      </c>
    </row>
    <row r="16" spans="1:6" ht="15" customHeight="1" x14ac:dyDescent="0.15">
      <c r="A16" s="56"/>
      <c r="B16" s="56" t="s">
        <v>51</v>
      </c>
      <c r="C16" s="10"/>
      <c r="D16" s="41">
        <v>4399014</v>
      </c>
      <c r="E16" s="40">
        <v>-2385</v>
      </c>
      <c r="F16" s="40">
        <v>4396629</v>
      </c>
    </row>
    <row r="17" spans="1:6" ht="15" customHeight="1" x14ac:dyDescent="0.15">
      <c r="A17" s="56"/>
      <c r="B17" s="56" t="s">
        <v>52</v>
      </c>
      <c r="C17" s="10"/>
      <c r="D17" s="41">
        <v>9956085</v>
      </c>
      <c r="E17" s="40" t="s">
        <v>93</v>
      </c>
      <c r="F17" s="40">
        <v>9956085</v>
      </c>
    </row>
    <row r="18" spans="1:6" ht="15" customHeight="1" x14ac:dyDescent="0.15">
      <c r="A18" s="56"/>
      <c r="B18" s="56" t="s">
        <v>53</v>
      </c>
      <c r="C18" s="10"/>
      <c r="D18" s="41">
        <v>7168292</v>
      </c>
      <c r="E18" s="40" t="s">
        <v>93</v>
      </c>
      <c r="F18" s="40">
        <v>7168292</v>
      </c>
    </row>
    <row r="19" spans="1:6" ht="15" customHeight="1" x14ac:dyDescent="0.15">
      <c r="A19" s="100" t="s">
        <v>8</v>
      </c>
      <c r="B19" s="100"/>
      <c r="C19" s="10"/>
      <c r="D19" s="41">
        <v>23130391</v>
      </c>
      <c r="E19" s="40">
        <v>-9445</v>
      </c>
      <c r="F19" s="40">
        <v>23120946</v>
      </c>
    </row>
    <row r="20" spans="1:6" ht="15" customHeight="1" x14ac:dyDescent="0.15">
      <c r="A20" s="100" t="s">
        <v>10</v>
      </c>
      <c r="B20" s="100"/>
      <c r="C20" s="57"/>
      <c r="D20" s="41">
        <v>252821938644</v>
      </c>
      <c r="E20" s="40">
        <v>-1529016175</v>
      </c>
      <c r="F20" s="40">
        <v>251292922469</v>
      </c>
    </row>
    <row r="21" spans="1:6" ht="15" customHeight="1" x14ac:dyDescent="0.15">
      <c r="A21" s="100" t="s">
        <v>2</v>
      </c>
      <c r="B21" s="113"/>
      <c r="C21" s="2"/>
      <c r="D21" s="41">
        <v>17270382153</v>
      </c>
      <c r="E21" s="40" t="s">
        <v>86</v>
      </c>
      <c r="F21" s="40">
        <v>17270382153</v>
      </c>
    </row>
    <row r="22" spans="1:6" ht="15" customHeight="1" x14ac:dyDescent="0.15">
      <c r="A22" s="100" t="s">
        <v>4</v>
      </c>
      <c r="B22" s="113"/>
      <c r="C22" s="2"/>
      <c r="D22" s="41">
        <v>200727000</v>
      </c>
      <c r="E22" s="40">
        <v>24882000</v>
      </c>
      <c r="F22" s="40">
        <v>225609000</v>
      </c>
    </row>
    <row r="23" spans="1:6" ht="15" customHeight="1" x14ac:dyDescent="0.15">
      <c r="A23" s="100" t="s">
        <v>17</v>
      </c>
      <c r="B23" s="113"/>
      <c r="C23" s="2"/>
      <c r="D23" s="41">
        <v>2608602500</v>
      </c>
      <c r="E23" s="40">
        <v>-287000000</v>
      </c>
      <c r="F23" s="40">
        <v>2321602500</v>
      </c>
    </row>
    <row r="24" spans="1:6" ht="15" customHeight="1" x14ac:dyDescent="0.15">
      <c r="A24" s="100" t="s">
        <v>11</v>
      </c>
      <c r="B24" s="100"/>
      <c r="C24" s="2"/>
      <c r="D24" s="41"/>
      <c r="E24" s="40"/>
      <c r="F24" s="40"/>
    </row>
    <row r="25" spans="1:6" ht="15" customHeight="1" x14ac:dyDescent="0.15">
      <c r="A25" s="56"/>
      <c r="B25" s="56" t="s">
        <v>18</v>
      </c>
      <c r="C25" s="2"/>
      <c r="D25" s="41">
        <v>6036000</v>
      </c>
      <c r="E25" s="40">
        <v>-15849</v>
      </c>
      <c r="F25" s="40">
        <v>6020151</v>
      </c>
    </row>
    <row r="26" spans="1:6" ht="15" customHeight="1" x14ac:dyDescent="0.15">
      <c r="A26" s="56"/>
      <c r="B26" s="56" t="s">
        <v>19</v>
      </c>
      <c r="C26" s="2"/>
      <c r="D26" s="41">
        <v>166165000</v>
      </c>
      <c r="E26" s="40">
        <v>-81133</v>
      </c>
      <c r="F26" s="40">
        <v>166083867</v>
      </c>
    </row>
    <row r="27" spans="1:6" ht="15" customHeight="1" x14ac:dyDescent="0.15">
      <c r="A27" s="56"/>
      <c r="B27" s="56" t="s">
        <v>20</v>
      </c>
      <c r="C27" s="2"/>
      <c r="D27" s="41">
        <v>428640320</v>
      </c>
      <c r="E27" s="40">
        <v>-2278</v>
      </c>
      <c r="F27" s="40">
        <v>428638042</v>
      </c>
    </row>
    <row r="28" spans="1:6" ht="15" hidden="1" customHeight="1" x14ac:dyDescent="0.15">
      <c r="A28" s="56"/>
      <c r="B28" s="56" t="s">
        <v>29</v>
      </c>
      <c r="C28" s="2"/>
      <c r="D28" s="41" t="s">
        <v>86</v>
      </c>
      <c r="E28" s="40" t="s">
        <v>93</v>
      </c>
      <c r="F28" s="40" t="s">
        <v>93</v>
      </c>
    </row>
    <row r="29" spans="1:6" ht="15" customHeight="1" x14ac:dyDescent="0.15">
      <c r="A29" s="56"/>
      <c r="B29" s="56" t="s">
        <v>56</v>
      </c>
      <c r="C29" s="2"/>
      <c r="D29" s="41">
        <v>31186000</v>
      </c>
      <c r="E29" s="40">
        <v>-4513</v>
      </c>
      <c r="F29" s="40">
        <v>31181487</v>
      </c>
    </row>
    <row r="30" spans="1:6" ht="15" customHeight="1" x14ac:dyDescent="0.15">
      <c r="A30" s="56"/>
      <c r="B30" s="56" t="s">
        <v>30</v>
      </c>
      <c r="C30" s="2"/>
      <c r="D30" s="41">
        <v>51783031</v>
      </c>
      <c r="E30" s="40">
        <v>-92791</v>
      </c>
      <c r="F30" s="40">
        <v>51690240</v>
      </c>
    </row>
    <row r="31" spans="1:6" ht="15" customHeight="1" x14ac:dyDescent="0.15">
      <c r="A31" s="56"/>
      <c r="B31" s="56" t="s">
        <v>57</v>
      </c>
      <c r="C31" s="2"/>
      <c r="D31" s="41">
        <v>119782000</v>
      </c>
      <c r="E31" s="40" t="s">
        <v>93</v>
      </c>
      <c r="F31" s="40">
        <v>119782000</v>
      </c>
    </row>
    <row r="32" spans="1:6" ht="15" customHeight="1" x14ac:dyDescent="0.15">
      <c r="A32" s="108" t="s">
        <v>38</v>
      </c>
      <c r="B32" s="108"/>
      <c r="C32" s="2"/>
      <c r="D32" s="41">
        <v>803592351</v>
      </c>
      <c r="E32" s="40">
        <v>-196564</v>
      </c>
      <c r="F32" s="40">
        <v>803395787</v>
      </c>
    </row>
    <row r="33" spans="1:6" ht="15" customHeight="1" x14ac:dyDescent="0.15">
      <c r="A33" s="56"/>
      <c r="B33" s="56" t="s">
        <v>24</v>
      </c>
      <c r="C33" s="2"/>
      <c r="D33" s="41">
        <v>136014000</v>
      </c>
      <c r="E33" s="40" t="s">
        <v>93</v>
      </c>
      <c r="F33" s="40">
        <v>136014000</v>
      </c>
    </row>
    <row r="34" spans="1:6" ht="15" customHeight="1" x14ac:dyDescent="0.15">
      <c r="A34" s="100" t="s">
        <v>8</v>
      </c>
      <c r="B34" s="100"/>
      <c r="C34" s="2"/>
      <c r="D34" s="41">
        <v>939606351</v>
      </c>
      <c r="E34" s="40">
        <v>-196564</v>
      </c>
      <c r="F34" s="40">
        <v>939409787</v>
      </c>
    </row>
    <row r="35" spans="1:6" ht="15" customHeight="1" x14ac:dyDescent="0.15">
      <c r="A35" s="100" t="s">
        <v>59</v>
      </c>
      <c r="B35" s="100"/>
      <c r="C35" s="2"/>
      <c r="D35" s="41">
        <v>20581693</v>
      </c>
      <c r="E35" s="40">
        <v>-2600000</v>
      </c>
      <c r="F35" s="40">
        <v>17981693</v>
      </c>
    </row>
    <row r="36" spans="1:6" ht="15" customHeight="1" x14ac:dyDescent="0.15">
      <c r="A36" s="100" t="s">
        <v>3</v>
      </c>
      <c r="B36" s="100"/>
      <c r="C36" s="2"/>
      <c r="D36" s="41">
        <v>1129352501</v>
      </c>
      <c r="E36" s="40">
        <v>89502282</v>
      </c>
      <c r="F36" s="40">
        <v>1218854783</v>
      </c>
    </row>
    <row r="37" spans="1:6" ht="15" customHeight="1" x14ac:dyDescent="0.15">
      <c r="A37" s="100" t="s">
        <v>6</v>
      </c>
      <c r="B37" s="100"/>
      <c r="C37" s="2"/>
      <c r="D37" s="41">
        <v>1017848330</v>
      </c>
      <c r="E37" s="40">
        <v>4548194</v>
      </c>
      <c r="F37" s="40">
        <v>1022396524</v>
      </c>
    </row>
    <row r="38" spans="1:6" ht="15" customHeight="1" x14ac:dyDescent="0.15">
      <c r="A38" s="100" t="s">
        <v>12</v>
      </c>
      <c r="B38" s="100"/>
      <c r="C38" s="8"/>
      <c r="D38" s="41">
        <v>14450911405</v>
      </c>
      <c r="E38" s="40">
        <v>28757664679</v>
      </c>
      <c r="F38" s="40">
        <v>43208576084</v>
      </c>
    </row>
    <row r="39" spans="1:6" ht="15" customHeight="1" x14ac:dyDescent="0.15">
      <c r="A39" s="100" t="s">
        <v>87</v>
      </c>
      <c r="B39" s="100"/>
      <c r="C39" s="59"/>
      <c r="D39" s="41">
        <v>70000000</v>
      </c>
      <c r="E39" s="40">
        <v>-56600000</v>
      </c>
      <c r="F39" s="40">
        <v>13400000</v>
      </c>
    </row>
    <row r="40" spans="1:6" ht="15" customHeight="1" x14ac:dyDescent="0.15">
      <c r="A40" s="100" t="s">
        <v>65</v>
      </c>
      <c r="B40" s="100"/>
      <c r="C40" s="8"/>
      <c r="D40" s="41">
        <v>300000000</v>
      </c>
      <c r="E40" s="40">
        <v>-200000000</v>
      </c>
      <c r="F40" s="40">
        <v>100000000</v>
      </c>
    </row>
    <row r="41" spans="1:6" ht="15" customHeight="1" x14ac:dyDescent="0.15">
      <c r="A41" s="100" t="s">
        <v>13</v>
      </c>
      <c r="B41" s="100"/>
      <c r="C41" s="6"/>
      <c r="D41" s="41">
        <v>681042500</v>
      </c>
      <c r="E41" s="40" t="s">
        <v>93</v>
      </c>
      <c r="F41" s="43">
        <v>681042500</v>
      </c>
    </row>
    <row r="42" spans="1:6" ht="15" customHeight="1" x14ac:dyDescent="0.15">
      <c r="A42" s="107" t="s">
        <v>25</v>
      </c>
      <c r="B42" s="107"/>
      <c r="C42" s="13"/>
      <c r="D42" s="44">
        <v>391759058535</v>
      </c>
      <c r="E42" s="45">
        <v>30521754355</v>
      </c>
      <c r="F42" s="45">
        <v>422280812890</v>
      </c>
    </row>
    <row r="43" spans="1:6" x14ac:dyDescent="0.15">
      <c r="D43" s="39"/>
      <c r="E43" s="58"/>
      <c r="F43" s="58"/>
    </row>
  </sheetData>
  <mergeCells count="21">
    <mergeCell ref="A24:B24"/>
    <mergeCell ref="A39:B39"/>
    <mergeCell ref="A40:B40"/>
    <mergeCell ref="A41:B41"/>
    <mergeCell ref="A42:B42"/>
    <mergeCell ref="A32:B32"/>
    <mergeCell ref="A34:B34"/>
    <mergeCell ref="A35:B35"/>
    <mergeCell ref="A36:B36"/>
    <mergeCell ref="A37:B37"/>
    <mergeCell ref="A38:B38"/>
    <mergeCell ref="A2:F2"/>
    <mergeCell ref="A20:B20"/>
    <mergeCell ref="A21:B21"/>
    <mergeCell ref="A22:B22"/>
    <mergeCell ref="A23:B23"/>
    <mergeCell ref="A3:C3"/>
    <mergeCell ref="A5:B5"/>
    <mergeCell ref="A13:B13"/>
    <mergeCell ref="A14:B14"/>
    <mergeCell ref="A19:B19"/>
  </mergeCells>
  <phoneticPr fontId="2"/>
  <pageMargins left="0.75" right="0.75" top="1" bottom="1" header="0.51200000000000001" footer="0.51200000000000001"/>
  <pageSetup paperSize="9" scale="119" orientation="portrait" r:id="rId1"/>
  <headerFooter alignWithMargins="0"/>
  <rowBreaks count="1" manualBreakCount="1">
    <brk id="42"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3"/>
  <sheetViews>
    <sheetView view="pageBreakPreview" zoomScaleNormal="100" zoomScaleSheetLayoutView="100" workbookViewId="0">
      <pane xSplit="3" ySplit="3" topLeftCell="D17" activePane="bottomRight" state="frozen"/>
      <selection pane="topRight" activeCell="D1" sqref="D1"/>
      <selection pane="bottomLeft" activeCell="A4" sqref="A4"/>
      <selection pane="bottomRight"/>
    </sheetView>
  </sheetViews>
  <sheetFormatPr defaultColWidth="9.42578125" defaultRowHeight="9.6" x14ac:dyDescent="0.15"/>
  <cols>
    <col min="1" max="1" width="1.85546875" style="61" customWidth="1"/>
    <col min="2" max="2" width="31.5703125" style="61" customWidth="1"/>
    <col min="3" max="3" width="1.140625" style="61" customWidth="1"/>
    <col min="4" max="4" width="20.140625" style="61" customWidth="1"/>
    <col min="5" max="6" width="20.140625" style="3" customWidth="1"/>
    <col min="7" max="16384" width="9.42578125" style="61"/>
  </cols>
  <sheetData>
    <row r="1" spans="1:6" x14ac:dyDescent="0.15">
      <c r="A1" s="72"/>
      <c r="B1" s="72"/>
      <c r="C1" s="66"/>
      <c r="D1" s="71"/>
      <c r="F1" s="73" t="s">
        <v>95</v>
      </c>
    </row>
    <row r="2" spans="1:6" ht="18" customHeight="1" x14ac:dyDescent="0.15">
      <c r="A2" s="105" t="s">
        <v>94</v>
      </c>
      <c r="B2" s="105"/>
      <c r="C2" s="105"/>
      <c r="D2" s="105"/>
      <c r="E2" s="105"/>
      <c r="F2" s="105"/>
    </row>
    <row r="3" spans="1:6" ht="18" customHeight="1" x14ac:dyDescent="0.15">
      <c r="A3" s="116" t="s">
        <v>32</v>
      </c>
      <c r="B3" s="116"/>
      <c r="C3" s="116"/>
      <c r="D3" s="70" t="s">
        <v>33</v>
      </c>
      <c r="E3" s="14" t="s">
        <v>62</v>
      </c>
      <c r="F3" s="14" t="s">
        <v>8</v>
      </c>
    </row>
    <row r="4" spans="1:6" ht="6" customHeight="1" x14ac:dyDescent="0.15">
      <c r="A4" s="64"/>
      <c r="B4" s="64"/>
      <c r="C4" s="64"/>
      <c r="D4" s="69"/>
    </row>
    <row r="5" spans="1:6" ht="15" customHeight="1" x14ac:dyDescent="0.15">
      <c r="A5" s="114" t="s">
        <v>9</v>
      </c>
      <c r="B5" s="114"/>
      <c r="C5" s="60"/>
      <c r="D5" s="41"/>
    </row>
    <row r="6" spans="1:6" ht="15" customHeight="1" x14ac:dyDescent="0.15">
      <c r="A6" s="67"/>
      <c r="B6" s="67" t="s">
        <v>71</v>
      </c>
      <c r="C6" s="64"/>
      <c r="D6" s="41">
        <v>79825108591</v>
      </c>
      <c r="E6" s="74" t="s">
        <v>93</v>
      </c>
      <c r="F6" s="75">
        <v>79825108591</v>
      </c>
    </row>
    <row r="7" spans="1:6" ht="15" customHeight="1" x14ac:dyDescent="0.15">
      <c r="A7" s="67"/>
      <c r="B7" s="67" t="s">
        <v>72</v>
      </c>
      <c r="D7" s="41">
        <v>10926165260</v>
      </c>
      <c r="E7" s="74" t="s">
        <v>93</v>
      </c>
      <c r="F7" s="75">
        <v>10926165260</v>
      </c>
    </row>
    <row r="8" spans="1:6" ht="15" hidden="1" customHeight="1" x14ac:dyDescent="0.15">
      <c r="A8" s="67"/>
      <c r="B8" s="67" t="s">
        <v>73</v>
      </c>
      <c r="D8" s="41" t="s">
        <v>86</v>
      </c>
      <c r="E8" s="75"/>
      <c r="F8" s="75"/>
    </row>
    <row r="9" spans="1:6" ht="15" customHeight="1" x14ac:dyDescent="0.15">
      <c r="A9" s="67"/>
      <c r="B9" s="67" t="s">
        <v>74</v>
      </c>
      <c r="D9" s="41">
        <v>3695810735</v>
      </c>
      <c r="E9" s="75">
        <v>6454140</v>
      </c>
      <c r="F9" s="75">
        <v>3702264875</v>
      </c>
    </row>
    <row r="10" spans="1:6" ht="15" customHeight="1" x14ac:dyDescent="0.15">
      <c r="A10" s="67"/>
      <c r="B10" s="67" t="s">
        <v>75</v>
      </c>
      <c r="D10" s="41">
        <v>1167638308</v>
      </c>
      <c r="E10" s="75">
        <v>90982779</v>
      </c>
      <c r="F10" s="75">
        <v>1258621087</v>
      </c>
    </row>
    <row r="11" spans="1:6" ht="15" customHeight="1" x14ac:dyDescent="0.15">
      <c r="A11" s="67"/>
      <c r="B11" s="67" t="s">
        <v>15</v>
      </c>
      <c r="D11" s="41">
        <v>6370852</v>
      </c>
      <c r="E11" s="76">
        <v>-14000</v>
      </c>
      <c r="F11" s="75">
        <v>6356852</v>
      </c>
    </row>
    <row r="12" spans="1:6" ht="15" customHeight="1" x14ac:dyDescent="0.15">
      <c r="A12" s="67"/>
      <c r="B12" s="67" t="s">
        <v>16</v>
      </c>
      <c r="D12" s="41">
        <v>6702057405</v>
      </c>
      <c r="E12" s="75">
        <v>1251270023</v>
      </c>
      <c r="F12" s="75">
        <v>7953327428</v>
      </c>
    </row>
    <row r="13" spans="1:6" ht="15" customHeight="1" x14ac:dyDescent="0.15">
      <c r="A13" s="114" t="s">
        <v>8</v>
      </c>
      <c r="B13" s="114"/>
      <c r="D13" s="41">
        <v>102323151151</v>
      </c>
      <c r="E13" s="75">
        <v>1348692942</v>
      </c>
      <c r="F13" s="75">
        <v>103671844093</v>
      </c>
    </row>
    <row r="14" spans="1:6" ht="15" customHeight="1" x14ac:dyDescent="0.15">
      <c r="A14" s="114" t="s">
        <v>49</v>
      </c>
      <c r="B14" s="114"/>
      <c r="D14" s="41"/>
      <c r="E14" s="75"/>
      <c r="F14" s="75"/>
    </row>
    <row r="15" spans="1:6" ht="15" customHeight="1" x14ac:dyDescent="0.15">
      <c r="A15" s="67"/>
      <c r="B15" s="67" t="s">
        <v>50</v>
      </c>
      <c r="D15" s="41">
        <v>1508000</v>
      </c>
      <c r="E15" s="76">
        <v>-39283</v>
      </c>
      <c r="F15" s="75">
        <v>1468717</v>
      </c>
    </row>
    <row r="16" spans="1:6" ht="15" customHeight="1" x14ac:dyDescent="0.15">
      <c r="A16" s="67"/>
      <c r="B16" s="67" t="s">
        <v>51</v>
      </c>
      <c r="D16" s="41">
        <v>1455874</v>
      </c>
      <c r="E16" s="74" t="s">
        <v>93</v>
      </c>
      <c r="F16" s="75">
        <v>1455874</v>
      </c>
    </row>
    <row r="17" spans="1:6" ht="15" customHeight="1" x14ac:dyDescent="0.15">
      <c r="A17" s="67"/>
      <c r="B17" s="67" t="s">
        <v>52</v>
      </c>
      <c r="D17" s="41">
        <v>763832</v>
      </c>
      <c r="E17" s="74" t="s">
        <v>93</v>
      </c>
      <c r="F17" s="75">
        <v>763832</v>
      </c>
    </row>
    <row r="18" spans="1:6" ht="15" customHeight="1" x14ac:dyDescent="0.15">
      <c r="A18" s="67"/>
      <c r="B18" s="67" t="s">
        <v>53</v>
      </c>
      <c r="D18" s="41">
        <v>4308978</v>
      </c>
      <c r="E18" s="74" t="s">
        <v>93</v>
      </c>
      <c r="F18" s="75">
        <v>4308978</v>
      </c>
    </row>
    <row r="19" spans="1:6" ht="15" customHeight="1" x14ac:dyDescent="0.15">
      <c r="A19" s="114" t="s">
        <v>8</v>
      </c>
      <c r="B19" s="114"/>
      <c r="D19" s="41">
        <v>8036684</v>
      </c>
      <c r="E19" s="76">
        <v>-39283</v>
      </c>
      <c r="F19" s="75">
        <v>7997401</v>
      </c>
    </row>
    <row r="20" spans="1:6" ht="15" customHeight="1" x14ac:dyDescent="0.15">
      <c r="A20" s="114" t="s">
        <v>10</v>
      </c>
      <c r="B20" s="114"/>
      <c r="C20" s="68"/>
      <c r="D20" s="41">
        <v>320837631281</v>
      </c>
      <c r="E20" s="76">
        <v>-6150839969</v>
      </c>
      <c r="F20" s="75">
        <v>314686791312</v>
      </c>
    </row>
    <row r="21" spans="1:6" ht="15" customHeight="1" x14ac:dyDescent="0.15">
      <c r="A21" s="114" t="s">
        <v>2</v>
      </c>
      <c r="B21" s="117"/>
      <c r="C21" s="66"/>
      <c r="D21" s="41">
        <v>17703640476</v>
      </c>
      <c r="E21" s="75">
        <v>3226110064</v>
      </c>
      <c r="F21" s="75">
        <v>20929750540</v>
      </c>
    </row>
    <row r="22" spans="1:6" ht="15" customHeight="1" x14ac:dyDescent="0.15">
      <c r="A22" s="114" t="s">
        <v>4</v>
      </c>
      <c r="B22" s="117"/>
      <c r="C22" s="66"/>
      <c r="D22" s="41">
        <v>357684000</v>
      </c>
      <c r="E22" s="75">
        <v>97023339</v>
      </c>
      <c r="F22" s="75">
        <v>454707339</v>
      </c>
    </row>
    <row r="23" spans="1:6" ht="15" customHeight="1" x14ac:dyDescent="0.15">
      <c r="A23" s="114" t="s">
        <v>17</v>
      </c>
      <c r="B23" s="117"/>
      <c r="C23" s="66"/>
      <c r="D23" s="41">
        <v>1846202500</v>
      </c>
      <c r="E23" s="75">
        <v>567100000</v>
      </c>
      <c r="F23" s="75">
        <v>2413302500</v>
      </c>
    </row>
    <row r="24" spans="1:6" ht="15" customHeight="1" x14ac:dyDescent="0.15">
      <c r="A24" s="114" t="s">
        <v>11</v>
      </c>
      <c r="B24" s="114"/>
      <c r="C24" s="66"/>
      <c r="D24" s="41"/>
      <c r="E24" s="75"/>
      <c r="F24" s="75"/>
    </row>
    <row r="25" spans="1:6" ht="15" customHeight="1" x14ac:dyDescent="0.15">
      <c r="A25" s="67"/>
      <c r="B25" s="67" t="s">
        <v>18</v>
      </c>
      <c r="C25" s="66"/>
      <c r="D25" s="41">
        <v>604000</v>
      </c>
      <c r="E25" s="74" t="s">
        <v>93</v>
      </c>
      <c r="F25" s="75">
        <v>604000</v>
      </c>
    </row>
    <row r="26" spans="1:6" ht="15" customHeight="1" x14ac:dyDescent="0.15">
      <c r="A26" s="67"/>
      <c r="B26" s="67" t="s">
        <v>20</v>
      </c>
      <c r="C26" s="66"/>
      <c r="D26" s="41">
        <v>353416976</v>
      </c>
      <c r="E26" s="74" t="s">
        <v>93</v>
      </c>
      <c r="F26" s="75">
        <v>353416976</v>
      </c>
    </row>
    <row r="27" spans="1:6" ht="15" hidden="1" customHeight="1" x14ac:dyDescent="0.15">
      <c r="A27" s="67"/>
      <c r="B27" s="67" t="s">
        <v>20</v>
      </c>
      <c r="C27" s="66"/>
      <c r="D27" s="41" t="s">
        <v>86</v>
      </c>
      <c r="E27" s="74" t="s">
        <v>93</v>
      </c>
      <c r="F27" s="75"/>
    </row>
    <row r="28" spans="1:6" ht="15" customHeight="1" x14ac:dyDescent="0.15">
      <c r="A28" s="67"/>
      <c r="B28" s="67" t="s">
        <v>96</v>
      </c>
      <c r="C28" s="66"/>
      <c r="D28" s="41">
        <v>22353000</v>
      </c>
      <c r="E28" s="74" t="s">
        <v>93</v>
      </c>
      <c r="F28" s="75">
        <v>22353000</v>
      </c>
    </row>
    <row r="29" spans="1:6" ht="15" customHeight="1" x14ac:dyDescent="0.15">
      <c r="A29" s="67"/>
      <c r="B29" s="67" t="s">
        <v>56</v>
      </c>
      <c r="C29" s="66"/>
      <c r="D29" s="41">
        <v>1014000</v>
      </c>
      <c r="E29" s="76">
        <v>-13707</v>
      </c>
      <c r="F29" s="75">
        <v>1000293</v>
      </c>
    </row>
    <row r="30" spans="1:6" ht="15" customHeight="1" x14ac:dyDescent="0.15">
      <c r="A30" s="67"/>
      <c r="B30" s="67" t="s">
        <v>30</v>
      </c>
      <c r="C30" s="66"/>
      <c r="D30" s="41">
        <v>17331987</v>
      </c>
      <c r="E30" s="76">
        <v>-64310</v>
      </c>
      <c r="F30" s="75">
        <v>17267677</v>
      </c>
    </row>
    <row r="31" spans="1:6" ht="15" customHeight="1" x14ac:dyDescent="0.15">
      <c r="A31" s="67"/>
      <c r="B31" s="67" t="s">
        <v>57</v>
      </c>
      <c r="C31" s="66"/>
      <c r="D31" s="41">
        <v>7650000</v>
      </c>
      <c r="E31" s="74" t="s">
        <v>93</v>
      </c>
      <c r="F31" s="75">
        <v>7650000</v>
      </c>
    </row>
    <row r="32" spans="1:6" ht="15" customHeight="1" x14ac:dyDescent="0.15">
      <c r="A32" s="115" t="s">
        <v>38</v>
      </c>
      <c r="B32" s="115"/>
      <c r="C32" s="66"/>
      <c r="D32" s="41">
        <v>402369963</v>
      </c>
      <c r="E32" s="76">
        <v>-78017</v>
      </c>
      <c r="F32" s="75">
        <v>402291946</v>
      </c>
    </row>
    <row r="33" spans="1:6" ht="15" customHeight="1" x14ac:dyDescent="0.15">
      <c r="A33" s="67"/>
      <c r="B33" s="67" t="s">
        <v>24</v>
      </c>
      <c r="C33" s="66"/>
      <c r="D33" s="41">
        <v>13185000</v>
      </c>
      <c r="E33" s="74" t="s">
        <v>93</v>
      </c>
      <c r="F33" s="75">
        <v>13185000</v>
      </c>
    </row>
    <row r="34" spans="1:6" ht="15" customHeight="1" x14ac:dyDescent="0.15">
      <c r="A34" s="114" t="s">
        <v>8</v>
      </c>
      <c r="B34" s="114"/>
      <c r="C34" s="66"/>
      <c r="D34" s="41">
        <v>415554963</v>
      </c>
      <c r="E34" s="76">
        <v>-78017</v>
      </c>
      <c r="F34" s="75">
        <v>415476946</v>
      </c>
    </row>
    <row r="35" spans="1:6" ht="15" customHeight="1" x14ac:dyDescent="0.15">
      <c r="A35" s="114" t="s">
        <v>59</v>
      </c>
      <c r="B35" s="114"/>
      <c r="C35" s="66"/>
      <c r="D35" s="41">
        <v>8704307</v>
      </c>
      <c r="E35" s="76">
        <v>-260000</v>
      </c>
      <c r="F35" s="75">
        <v>8444307</v>
      </c>
    </row>
    <row r="36" spans="1:6" ht="15" customHeight="1" x14ac:dyDescent="0.15">
      <c r="A36" s="114" t="s">
        <v>3</v>
      </c>
      <c r="B36" s="114"/>
      <c r="C36" s="66"/>
      <c r="D36" s="41">
        <v>1111598617</v>
      </c>
      <c r="E36" s="75">
        <v>346922137</v>
      </c>
      <c r="F36" s="75">
        <v>1458520754</v>
      </c>
    </row>
    <row r="37" spans="1:6" ht="15" customHeight="1" x14ac:dyDescent="0.15">
      <c r="A37" s="114" t="s">
        <v>6</v>
      </c>
      <c r="B37" s="114"/>
      <c r="C37" s="66"/>
      <c r="D37" s="41">
        <v>994243944</v>
      </c>
      <c r="E37" s="76">
        <v>-569740</v>
      </c>
      <c r="F37" s="75">
        <v>993674204</v>
      </c>
    </row>
    <row r="38" spans="1:6" ht="15" customHeight="1" x14ac:dyDescent="0.15">
      <c r="A38" s="114" t="s">
        <v>12</v>
      </c>
      <c r="B38" s="114"/>
      <c r="C38" s="60"/>
      <c r="D38" s="41">
        <v>47187466625</v>
      </c>
      <c r="E38" s="76">
        <v>-30342456775</v>
      </c>
      <c r="F38" s="75">
        <v>16845009850</v>
      </c>
    </row>
    <row r="39" spans="1:6" ht="15" customHeight="1" x14ac:dyDescent="0.15">
      <c r="A39" s="114" t="s">
        <v>87</v>
      </c>
      <c r="B39" s="114"/>
      <c r="C39" s="65"/>
      <c r="D39" s="41">
        <v>70000000</v>
      </c>
      <c r="E39" s="74" t="s">
        <v>93</v>
      </c>
      <c r="F39" s="75">
        <v>70000000</v>
      </c>
    </row>
    <row r="40" spans="1:6" ht="15" customHeight="1" x14ac:dyDescent="0.15">
      <c r="A40" s="114" t="s">
        <v>65</v>
      </c>
      <c r="B40" s="114"/>
      <c r="C40" s="60"/>
      <c r="D40" s="41">
        <v>150000000</v>
      </c>
      <c r="E40" s="76">
        <v>-100000000</v>
      </c>
      <c r="F40" s="75">
        <v>50000000</v>
      </c>
    </row>
    <row r="41" spans="1:6" ht="15" customHeight="1" x14ac:dyDescent="0.15">
      <c r="A41" s="114" t="s">
        <v>13</v>
      </c>
      <c r="B41" s="114"/>
      <c r="C41" s="64"/>
      <c r="D41" s="41">
        <v>685242500</v>
      </c>
      <c r="E41" s="75">
        <v>30000000</v>
      </c>
      <c r="F41" s="75">
        <v>715242500</v>
      </c>
    </row>
    <row r="42" spans="1:6" ht="15" customHeight="1" x14ac:dyDescent="0.15">
      <c r="A42" s="107" t="s">
        <v>25</v>
      </c>
      <c r="B42" s="107"/>
      <c r="C42" s="63"/>
      <c r="D42" s="44">
        <v>493699157048</v>
      </c>
      <c r="E42" s="77">
        <v>-30978395302</v>
      </c>
      <c r="F42" s="78">
        <v>462720761746</v>
      </c>
    </row>
    <row r="43" spans="1:6" x14ac:dyDescent="0.15">
      <c r="D43" s="62"/>
    </row>
  </sheetData>
  <mergeCells count="21">
    <mergeCell ref="A2:F2"/>
    <mergeCell ref="A32:B32"/>
    <mergeCell ref="A3:C3"/>
    <mergeCell ref="A5:B5"/>
    <mergeCell ref="A13:B13"/>
    <mergeCell ref="A14:B14"/>
    <mergeCell ref="A19:B19"/>
    <mergeCell ref="A20:B20"/>
    <mergeCell ref="A21:B21"/>
    <mergeCell ref="A22:B22"/>
    <mergeCell ref="A23:B23"/>
    <mergeCell ref="A24:B24"/>
    <mergeCell ref="A40:B40"/>
    <mergeCell ref="A41:B41"/>
    <mergeCell ref="A42:B42"/>
    <mergeCell ref="A34:B34"/>
    <mergeCell ref="A35:B35"/>
    <mergeCell ref="A36:B36"/>
    <mergeCell ref="A37:B37"/>
    <mergeCell ref="A38:B38"/>
    <mergeCell ref="A39:B39"/>
  </mergeCells>
  <phoneticPr fontId="2"/>
  <pageMargins left="0.75" right="0.75" top="1" bottom="1" header="0.51200000000000001" footer="0.51200000000000001"/>
  <pageSetup paperSize="9" scale="11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3"/>
  <sheetViews>
    <sheetView view="pageBreakPreview" zoomScaleNormal="100" zoomScaleSheetLayoutView="100" workbookViewId="0">
      <pane xSplit="3" ySplit="3" topLeftCell="D4" activePane="bottomRight" state="frozen"/>
      <selection pane="topRight" activeCell="D1" sqref="D1"/>
      <selection pane="bottomLeft" activeCell="A4" sqref="A4"/>
      <selection pane="bottomRight"/>
    </sheetView>
  </sheetViews>
  <sheetFormatPr defaultColWidth="9.42578125" defaultRowHeight="9.6" x14ac:dyDescent="0.15"/>
  <cols>
    <col min="1" max="1" width="1.85546875" style="3" customWidth="1"/>
    <col min="2" max="2" width="31.5703125" style="3" customWidth="1"/>
    <col min="3" max="3" width="1.140625" style="3" customWidth="1"/>
    <col min="4" max="6" width="20.140625" style="3" customWidth="1"/>
    <col min="7" max="16384" width="9.42578125" style="3"/>
  </cols>
  <sheetData>
    <row r="1" spans="1:6" x14ac:dyDescent="0.15">
      <c r="A1" s="72"/>
      <c r="B1" s="72"/>
      <c r="C1" s="66"/>
      <c r="D1" s="73"/>
      <c r="F1" s="73" t="s">
        <v>95</v>
      </c>
    </row>
    <row r="2" spans="1:6" ht="18" customHeight="1" x14ac:dyDescent="0.15">
      <c r="A2" s="105" t="s">
        <v>97</v>
      </c>
      <c r="B2" s="105"/>
      <c r="C2" s="105"/>
      <c r="D2" s="105"/>
      <c r="E2" s="105"/>
      <c r="F2" s="105"/>
    </row>
    <row r="3" spans="1:6" ht="18" customHeight="1" x14ac:dyDescent="0.15">
      <c r="A3" s="106" t="s">
        <v>32</v>
      </c>
      <c r="B3" s="106"/>
      <c r="C3" s="106"/>
      <c r="D3" s="5" t="s">
        <v>33</v>
      </c>
      <c r="E3" s="14" t="s">
        <v>62</v>
      </c>
      <c r="F3" s="14" t="s">
        <v>8</v>
      </c>
    </row>
    <row r="4" spans="1:6" ht="6" customHeight="1" x14ac:dyDescent="0.15">
      <c r="A4" s="12"/>
      <c r="B4" s="12"/>
      <c r="C4" s="12"/>
      <c r="D4" s="80"/>
    </row>
    <row r="5" spans="1:6" ht="15" customHeight="1" x14ac:dyDescent="0.15">
      <c r="A5" s="118" t="s">
        <v>9</v>
      </c>
      <c r="B5" s="118"/>
      <c r="C5" s="79"/>
      <c r="D5" s="41"/>
    </row>
    <row r="6" spans="1:6" ht="15" customHeight="1" x14ac:dyDescent="0.15">
      <c r="A6" s="81"/>
      <c r="B6" s="81" t="s">
        <v>71</v>
      </c>
      <c r="C6" s="12"/>
      <c r="D6" s="41">
        <v>80243406080</v>
      </c>
      <c r="E6" s="74" t="s">
        <v>93</v>
      </c>
      <c r="F6" s="75">
        <v>80243406080</v>
      </c>
    </row>
    <row r="7" spans="1:6" ht="15" customHeight="1" x14ac:dyDescent="0.15">
      <c r="A7" s="81"/>
      <c r="B7" s="81" t="s">
        <v>72</v>
      </c>
      <c r="D7" s="41">
        <v>10910268563</v>
      </c>
      <c r="E7" s="74" t="s">
        <v>93</v>
      </c>
      <c r="F7" s="75">
        <v>10910268563</v>
      </c>
    </row>
    <row r="8" spans="1:6" ht="15" hidden="1" customHeight="1" x14ac:dyDescent="0.15">
      <c r="A8" s="81"/>
      <c r="B8" s="81" t="s">
        <v>73</v>
      </c>
      <c r="D8" s="41"/>
      <c r="E8" s="75"/>
      <c r="F8" s="75">
        <v>0</v>
      </c>
    </row>
    <row r="9" spans="1:6" ht="15" customHeight="1" x14ac:dyDescent="0.15">
      <c r="A9" s="81"/>
      <c r="B9" s="81" t="s">
        <v>74</v>
      </c>
      <c r="D9" s="41">
        <v>3787069216</v>
      </c>
      <c r="E9" s="75">
        <v>108002605</v>
      </c>
      <c r="F9" s="75">
        <v>3895071821</v>
      </c>
    </row>
    <row r="10" spans="1:6" ht="15" customHeight="1" x14ac:dyDescent="0.15">
      <c r="A10" s="81"/>
      <c r="B10" s="81" t="s">
        <v>75</v>
      </c>
      <c r="D10" s="41">
        <v>1080247166</v>
      </c>
      <c r="E10" s="75">
        <v>25545445</v>
      </c>
      <c r="F10" s="75">
        <v>1105792611</v>
      </c>
    </row>
    <row r="11" spans="1:6" ht="15" customHeight="1" x14ac:dyDescent="0.15">
      <c r="A11" s="81"/>
      <c r="B11" s="81" t="s">
        <v>15</v>
      </c>
      <c r="D11" s="41">
        <v>2922680</v>
      </c>
      <c r="E11" s="74" t="s">
        <v>93</v>
      </c>
      <c r="F11" s="75">
        <v>2922680</v>
      </c>
    </row>
    <row r="12" spans="1:6" ht="15" customHeight="1" x14ac:dyDescent="0.15">
      <c r="A12" s="81"/>
      <c r="B12" s="81" t="s">
        <v>16</v>
      </c>
      <c r="D12" s="41">
        <v>6951974730</v>
      </c>
      <c r="E12" s="75">
        <v>175933126</v>
      </c>
      <c r="F12" s="75">
        <v>7127907856</v>
      </c>
    </row>
    <row r="13" spans="1:6" ht="15" customHeight="1" x14ac:dyDescent="0.15">
      <c r="A13" s="118" t="s">
        <v>8</v>
      </c>
      <c r="B13" s="118"/>
      <c r="D13" s="41">
        <v>102975888435</v>
      </c>
      <c r="E13" s="75">
        <v>309481176</v>
      </c>
      <c r="F13" s="75">
        <v>103285369611</v>
      </c>
    </row>
    <row r="14" spans="1:6" ht="15" customHeight="1" x14ac:dyDescent="0.15">
      <c r="A14" s="118" t="s">
        <v>49</v>
      </c>
      <c r="B14" s="118"/>
      <c r="D14" s="41"/>
      <c r="E14" s="75"/>
      <c r="F14" s="75"/>
    </row>
    <row r="15" spans="1:6" ht="15" customHeight="1" x14ac:dyDescent="0.15">
      <c r="A15" s="81"/>
      <c r="B15" s="81" t="s">
        <v>50</v>
      </c>
      <c r="D15" s="41">
        <v>1320000</v>
      </c>
      <c r="E15" s="74" t="s">
        <v>93</v>
      </c>
      <c r="F15" s="75">
        <v>1320000</v>
      </c>
    </row>
    <row r="16" spans="1:6" ht="15" customHeight="1" x14ac:dyDescent="0.15">
      <c r="A16" s="81"/>
      <c r="B16" s="81" t="s">
        <v>51</v>
      </c>
      <c r="D16" s="41">
        <v>1940659</v>
      </c>
      <c r="E16" s="74" t="s">
        <v>93</v>
      </c>
      <c r="F16" s="75">
        <v>1940659</v>
      </c>
    </row>
    <row r="17" spans="1:6" ht="15" customHeight="1" x14ac:dyDescent="0.15">
      <c r="A17" s="81"/>
      <c r="B17" s="81" t="s">
        <v>52</v>
      </c>
      <c r="D17" s="41">
        <v>30598</v>
      </c>
      <c r="E17" s="74" t="s">
        <v>93</v>
      </c>
      <c r="F17" s="75">
        <v>30598</v>
      </c>
    </row>
    <row r="18" spans="1:6" ht="15" customHeight="1" x14ac:dyDescent="0.15">
      <c r="A18" s="81"/>
      <c r="B18" s="81" t="s">
        <v>53</v>
      </c>
      <c r="D18" s="41">
        <v>3544411</v>
      </c>
      <c r="E18" s="74" t="s">
        <v>93</v>
      </c>
      <c r="F18" s="75">
        <v>3544411</v>
      </c>
    </row>
    <row r="19" spans="1:6" ht="15" customHeight="1" x14ac:dyDescent="0.15">
      <c r="A19" s="118" t="s">
        <v>8</v>
      </c>
      <c r="B19" s="118"/>
      <c r="D19" s="41">
        <v>6835668</v>
      </c>
      <c r="E19" s="74" t="s">
        <v>93</v>
      </c>
      <c r="F19" s="75">
        <v>6835668</v>
      </c>
    </row>
    <row r="20" spans="1:6" ht="15" customHeight="1" x14ac:dyDescent="0.15">
      <c r="A20" s="118" t="s">
        <v>10</v>
      </c>
      <c r="B20" s="118"/>
      <c r="C20" s="82"/>
      <c r="D20" s="41">
        <v>313806567915</v>
      </c>
      <c r="E20" s="76">
        <v>-12455476136</v>
      </c>
      <c r="F20" s="75">
        <v>301351091779</v>
      </c>
    </row>
    <row r="21" spans="1:6" ht="15" customHeight="1" x14ac:dyDescent="0.15">
      <c r="A21" s="118" t="s">
        <v>2</v>
      </c>
      <c r="B21" s="113"/>
      <c r="C21" s="66"/>
      <c r="D21" s="41">
        <v>16982598830</v>
      </c>
      <c r="E21" s="75">
        <v>1921114699</v>
      </c>
      <c r="F21" s="75">
        <v>18903713529</v>
      </c>
    </row>
    <row r="22" spans="1:6" ht="15" customHeight="1" x14ac:dyDescent="0.15">
      <c r="A22" s="118" t="s">
        <v>4</v>
      </c>
      <c r="B22" s="113"/>
      <c r="C22" s="66"/>
      <c r="D22" s="41">
        <v>226700000</v>
      </c>
      <c r="E22" s="76">
        <v>-3993279</v>
      </c>
      <c r="F22" s="75">
        <v>222706721</v>
      </c>
    </row>
    <row r="23" spans="1:6" ht="15" customHeight="1" x14ac:dyDescent="0.15">
      <c r="A23" s="118" t="s">
        <v>17</v>
      </c>
      <c r="B23" s="113"/>
      <c r="C23" s="66"/>
      <c r="D23" s="41">
        <v>2597802500</v>
      </c>
      <c r="E23" s="75">
        <v>93900000</v>
      </c>
      <c r="F23" s="75">
        <v>2691702500</v>
      </c>
    </row>
    <row r="24" spans="1:6" ht="15" customHeight="1" x14ac:dyDescent="0.15">
      <c r="A24" s="118" t="s">
        <v>11</v>
      </c>
      <c r="B24" s="118"/>
      <c r="C24" s="66"/>
      <c r="D24" s="41"/>
      <c r="E24" s="75"/>
      <c r="F24" s="75"/>
    </row>
    <row r="25" spans="1:6" ht="15" customHeight="1" x14ac:dyDescent="0.15">
      <c r="A25" s="81"/>
      <c r="B25" s="81" t="s">
        <v>18</v>
      </c>
      <c r="C25" s="66"/>
      <c r="D25" s="41">
        <v>628000</v>
      </c>
      <c r="E25" s="74" t="s">
        <v>93</v>
      </c>
      <c r="F25" s="75">
        <v>628000</v>
      </c>
    </row>
    <row r="26" spans="1:6" ht="15" customHeight="1" x14ac:dyDescent="0.15">
      <c r="A26" s="81"/>
      <c r="B26" s="81" t="s">
        <v>20</v>
      </c>
      <c r="C26" s="66"/>
      <c r="D26" s="41">
        <v>352875801</v>
      </c>
      <c r="E26" s="74" t="s">
        <v>93</v>
      </c>
      <c r="F26" s="75">
        <v>352875801</v>
      </c>
    </row>
    <row r="27" spans="1:6" ht="15" hidden="1" customHeight="1" x14ac:dyDescent="0.15">
      <c r="A27" s="81"/>
      <c r="B27" s="81" t="s">
        <v>20</v>
      </c>
      <c r="C27" s="66"/>
      <c r="D27" s="41"/>
      <c r="E27" s="74" t="s">
        <v>93</v>
      </c>
      <c r="F27" s="75">
        <v>22133000</v>
      </c>
    </row>
    <row r="28" spans="1:6" ht="15" customHeight="1" x14ac:dyDescent="0.15">
      <c r="A28" s="81"/>
      <c r="B28" s="81" t="s">
        <v>96</v>
      </c>
      <c r="C28" s="66"/>
      <c r="D28" s="41">
        <v>22133000</v>
      </c>
      <c r="E28" s="74" t="s">
        <v>93</v>
      </c>
      <c r="F28" s="75">
        <v>22133000</v>
      </c>
    </row>
    <row r="29" spans="1:6" ht="15" customHeight="1" x14ac:dyDescent="0.15">
      <c r="A29" s="81"/>
      <c r="B29" s="81" t="s">
        <v>56</v>
      </c>
      <c r="C29" s="66"/>
      <c r="D29" s="41">
        <v>1955000</v>
      </c>
      <c r="E29" s="76">
        <v>-6364</v>
      </c>
      <c r="F29" s="75">
        <v>1948636</v>
      </c>
    </row>
    <row r="30" spans="1:6" ht="15" customHeight="1" x14ac:dyDescent="0.15">
      <c r="A30" s="81"/>
      <c r="B30" s="81" t="s">
        <v>30</v>
      </c>
      <c r="C30" s="66"/>
      <c r="D30" s="41">
        <v>14751343</v>
      </c>
      <c r="E30" s="76">
        <v>-76354</v>
      </c>
      <c r="F30" s="75">
        <v>14674989</v>
      </c>
    </row>
    <row r="31" spans="1:6" ht="15" customHeight="1" x14ac:dyDescent="0.15">
      <c r="A31" s="81"/>
      <c r="B31" s="81" t="s">
        <v>57</v>
      </c>
      <c r="C31" s="66"/>
      <c r="D31" s="41">
        <v>10272000</v>
      </c>
      <c r="E31" s="74" t="s">
        <v>93</v>
      </c>
      <c r="F31" s="75">
        <v>10272000</v>
      </c>
    </row>
    <row r="32" spans="1:6" ht="15" customHeight="1" x14ac:dyDescent="0.15">
      <c r="A32" s="119" t="s">
        <v>38</v>
      </c>
      <c r="B32" s="119"/>
      <c r="C32" s="66"/>
      <c r="D32" s="41">
        <v>402615144</v>
      </c>
      <c r="E32" s="76">
        <v>-82718</v>
      </c>
      <c r="F32" s="75">
        <v>402532426</v>
      </c>
    </row>
    <row r="33" spans="1:6" ht="15" customHeight="1" x14ac:dyDescent="0.15">
      <c r="A33" s="81"/>
      <c r="B33" s="81" t="s">
        <v>24</v>
      </c>
      <c r="C33" s="66"/>
      <c r="D33" s="41">
        <v>5790054</v>
      </c>
      <c r="E33" s="74" t="s">
        <v>93</v>
      </c>
      <c r="F33" s="75">
        <v>5790054</v>
      </c>
    </row>
    <row r="34" spans="1:6" ht="15" customHeight="1" x14ac:dyDescent="0.15">
      <c r="A34" s="118" t="s">
        <v>8</v>
      </c>
      <c r="B34" s="118"/>
      <c r="C34" s="66"/>
      <c r="D34" s="41">
        <v>408405198</v>
      </c>
      <c r="E34" s="76">
        <v>-82718</v>
      </c>
      <c r="F34" s="75">
        <v>408322480</v>
      </c>
    </row>
    <row r="35" spans="1:6" ht="15" customHeight="1" x14ac:dyDescent="0.15">
      <c r="A35" s="118" t="s">
        <v>59</v>
      </c>
      <c r="B35" s="118"/>
      <c r="C35" s="66"/>
      <c r="D35" s="41">
        <v>3688921</v>
      </c>
      <c r="E35" s="76">
        <v>-140000</v>
      </c>
      <c r="F35" s="75">
        <v>3548921</v>
      </c>
    </row>
    <row r="36" spans="1:6" ht="15" customHeight="1" x14ac:dyDescent="0.15">
      <c r="A36" s="118" t="s">
        <v>3</v>
      </c>
      <c r="B36" s="118"/>
      <c r="C36" s="66"/>
      <c r="D36" s="41">
        <v>1102842029</v>
      </c>
      <c r="E36" s="75">
        <v>277468131</v>
      </c>
      <c r="F36" s="75">
        <v>1380310160</v>
      </c>
    </row>
    <row r="37" spans="1:6" ht="15" customHeight="1" x14ac:dyDescent="0.15">
      <c r="A37" s="118" t="s">
        <v>6</v>
      </c>
      <c r="B37" s="118"/>
      <c r="C37" s="66"/>
      <c r="D37" s="41">
        <v>1039124794</v>
      </c>
      <c r="E37" s="76">
        <v>-1646170</v>
      </c>
      <c r="F37" s="75">
        <v>1037478624</v>
      </c>
    </row>
    <row r="38" spans="1:6" ht="15" customHeight="1" x14ac:dyDescent="0.15">
      <c r="A38" s="118" t="s">
        <v>12</v>
      </c>
      <c r="B38" s="118"/>
      <c r="C38" s="79"/>
      <c r="D38" s="41">
        <v>27227099081</v>
      </c>
      <c r="E38" s="76">
        <v>-8572147361</v>
      </c>
      <c r="F38" s="75">
        <v>18654951720</v>
      </c>
    </row>
    <row r="39" spans="1:6" ht="15" customHeight="1" x14ac:dyDescent="0.15">
      <c r="A39" s="118" t="s">
        <v>87</v>
      </c>
      <c r="B39" s="118"/>
      <c r="C39" s="83"/>
      <c r="D39" s="41">
        <v>70000000</v>
      </c>
      <c r="E39" s="74" t="s">
        <v>93</v>
      </c>
      <c r="F39" s="75">
        <v>70000000</v>
      </c>
    </row>
    <row r="40" spans="1:6" ht="15" customHeight="1" x14ac:dyDescent="0.15">
      <c r="A40" s="118" t="s">
        <v>65</v>
      </c>
      <c r="B40" s="118"/>
      <c r="C40" s="79"/>
      <c r="D40" s="41">
        <v>150000000</v>
      </c>
      <c r="E40" s="76">
        <v>-100000000</v>
      </c>
      <c r="F40" s="75">
        <v>50000000</v>
      </c>
    </row>
    <row r="41" spans="1:6" ht="15" customHeight="1" x14ac:dyDescent="0.15">
      <c r="A41" s="118" t="s">
        <v>13</v>
      </c>
      <c r="B41" s="118"/>
      <c r="C41" s="12"/>
      <c r="D41" s="41">
        <v>684842500</v>
      </c>
      <c r="E41" s="74" t="s">
        <v>93</v>
      </c>
      <c r="F41" s="75">
        <v>684842500</v>
      </c>
    </row>
    <row r="42" spans="1:6" ht="15" customHeight="1" x14ac:dyDescent="0.15">
      <c r="A42" s="107" t="s">
        <v>25</v>
      </c>
      <c r="B42" s="107"/>
      <c r="C42" s="18"/>
      <c r="D42" s="44">
        <v>467282395871</v>
      </c>
      <c r="E42" s="77">
        <v>-18531521658</v>
      </c>
      <c r="F42" s="78">
        <v>448750874213</v>
      </c>
    </row>
    <row r="43" spans="1:6" x14ac:dyDescent="0.15">
      <c r="D43" s="39"/>
    </row>
  </sheetData>
  <mergeCells count="21">
    <mergeCell ref="A24:B24"/>
    <mergeCell ref="A32:B32"/>
    <mergeCell ref="A40:B40"/>
    <mergeCell ref="A41:B41"/>
    <mergeCell ref="A42:B42"/>
    <mergeCell ref="A34:B34"/>
    <mergeCell ref="A35:B35"/>
    <mergeCell ref="A36:B36"/>
    <mergeCell ref="A37:B37"/>
    <mergeCell ref="A38:B38"/>
    <mergeCell ref="A39:B39"/>
    <mergeCell ref="A19:B19"/>
    <mergeCell ref="A20:B20"/>
    <mergeCell ref="A21:B21"/>
    <mergeCell ref="A22:B22"/>
    <mergeCell ref="A23:B23"/>
    <mergeCell ref="A2:F2"/>
    <mergeCell ref="A3:C3"/>
    <mergeCell ref="A5:B5"/>
    <mergeCell ref="A13:B13"/>
    <mergeCell ref="A14:B14"/>
  </mergeCells>
  <phoneticPr fontId="2"/>
  <pageMargins left="0.75" right="0.75" top="1" bottom="1" header="0.51200000000000001" footer="0.51200000000000001"/>
  <pageSetup paperSize="9" scale="11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2"/>
  <sheetViews>
    <sheetView view="pageBreakPreview" zoomScale="115" zoomScaleNormal="100" zoomScaleSheetLayoutView="115" workbookViewId="0">
      <pane xSplit="3" ySplit="3" topLeftCell="D4" activePane="bottomRight" state="frozen"/>
      <selection pane="topRight" activeCell="D1" sqref="D1"/>
      <selection pane="bottomLeft" activeCell="A4" sqref="A4"/>
      <selection pane="bottomRight"/>
    </sheetView>
  </sheetViews>
  <sheetFormatPr defaultColWidth="9.42578125" defaultRowHeight="9.6" x14ac:dyDescent="0.15"/>
  <cols>
    <col min="1" max="1" width="1.85546875" style="3" customWidth="1"/>
    <col min="2" max="2" width="31.5703125" style="3" customWidth="1"/>
    <col min="3" max="3" width="1.140625" style="3" customWidth="1"/>
    <col min="4" max="6" width="20.140625" style="3" customWidth="1"/>
    <col min="7" max="7" width="16.140625" style="3" bestFit="1" customWidth="1"/>
    <col min="8" max="16384" width="9.42578125" style="3"/>
  </cols>
  <sheetData>
    <row r="1" spans="1:7" x14ac:dyDescent="0.15">
      <c r="A1" s="72"/>
      <c r="B1" s="72"/>
      <c r="C1" s="66"/>
      <c r="D1" s="73"/>
      <c r="F1" s="73" t="s">
        <v>95</v>
      </c>
    </row>
    <row r="2" spans="1:7" ht="18" customHeight="1" x14ac:dyDescent="0.15">
      <c r="A2" s="105" t="s">
        <v>98</v>
      </c>
      <c r="B2" s="105"/>
      <c r="C2" s="105"/>
      <c r="D2" s="105"/>
      <c r="E2" s="105"/>
      <c r="F2" s="105"/>
    </row>
    <row r="3" spans="1:7" ht="18" customHeight="1" x14ac:dyDescent="0.15">
      <c r="A3" s="106" t="s">
        <v>32</v>
      </c>
      <c r="B3" s="106"/>
      <c r="C3" s="106"/>
      <c r="D3" s="5" t="s">
        <v>33</v>
      </c>
      <c r="E3" s="14" t="s">
        <v>62</v>
      </c>
      <c r="F3" s="14" t="s">
        <v>8</v>
      </c>
    </row>
    <row r="4" spans="1:7" ht="6" customHeight="1" x14ac:dyDescent="0.15">
      <c r="A4" s="12"/>
      <c r="B4" s="12"/>
      <c r="C4" s="12"/>
      <c r="D4" s="80"/>
    </row>
    <row r="5" spans="1:7" ht="15" customHeight="1" x14ac:dyDescent="0.15">
      <c r="A5" s="118" t="s">
        <v>9</v>
      </c>
      <c r="B5" s="118"/>
      <c r="C5" s="84"/>
      <c r="D5" s="41"/>
    </row>
    <row r="6" spans="1:7" ht="15" customHeight="1" x14ac:dyDescent="0.15">
      <c r="A6" s="85"/>
      <c r="B6" s="85" t="s">
        <v>71</v>
      </c>
      <c r="C6" s="12"/>
      <c r="D6" s="41">
        <v>82609423418</v>
      </c>
      <c r="E6" s="74" t="s">
        <v>93</v>
      </c>
      <c r="F6" s="75">
        <v>82609423418</v>
      </c>
      <c r="G6" s="53"/>
    </row>
    <row r="7" spans="1:7" ht="15" customHeight="1" x14ac:dyDescent="0.15">
      <c r="A7" s="85"/>
      <c r="B7" s="85" t="s">
        <v>72</v>
      </c>
      <c r="D7" s="41">
        <v>11023400835</v>
      </c>
      <c r="E7" s="74" t="s">
        <v>93</v>
      </c>
      <c r="F7" s="75">
        <v>11023400835</v>
      </c>
      <c r="G7" s="53"/>
    </row>
    <row r="8" spans="1:7" ht="15" customHeight="1" x14ac:dyDescent="0.15">
      <c r="A8" s="85"/>
      <c r="B8" s="85" t="s">
        <v>74</v>
      </c>
      <c r="D8" s="41">
        <v>3854501549</v>
      </c>
      <c r="E8" s="74">
        <v>62783806</v>
      </c>
      <c r="F8" s="75">
        <v>3917285355</v>
      </c>
      <c r="G8" s="53"/>
    </row>
    <row r="9" spans="1:7" ht="15" customHeight="1" x14ac:dyDescent="0.15">
      <c r="A9" s="85"/>
      <c r="B9" s="85" t="s">
        <v>75</v>
      </c>
      <c r="D9" s="41">
        <v>1140297014</v>
      </c>
      <c r="E9" s="74">
        <v>28563071</v>
      </c>
      <c r="F9" s="75">
        <v>1168860085</v>
      </c>
      <c r="G9" s="53"/>
    </row>
    <row r="10" spans="1:7" ht="15" customHeight="1" x14ac:dyDescent="0.15">
      <c r="A10" s="85"/>
      <c r="B10" s="85" t="s">
        <v>15</v>
      </c>
      <c r="D10" s="41">
        <v>3178767</v>
      </c>
      <c r="E10" s="74" t="s">
        <v>93</v>
      </c>
      <c r="F10" s="75">
        <v>3178767</v>
      </c>
      <c r="G10" s="53"/>
    </row>
    <row r="11" spans="1:7" ht="15" customHeight="1" x14ac:dyDescent="0.15">
      <c r="A11" s="85"/>
      <c r="B11" s="85" t="s">
        <v>16</v>
      </c>
      <c r="D11" s="41">
        <v>7727450049</v>
      </c>
      <c r="E11" s="74">
        <v>479932</v>
      </c>
      <c r="F11" s="75">
        <v>7727929981</v>
      </c>
      <c r="G11" s="53"/>
    </row>
    <row r="12" spans="1:7" ht="15" customHeight="1" x14ac:dyDescent="0.15">
      <c r="A12" s="118" t="s">
        <v>8</v>
      </c>
      <c r="B12" s="118"/>
      <c r="D12" s="41">
        <v>106358251632</v>
      </c>
      <c r="E12" s="74">
        <v>91826809</v>
      </c>
      <c r="F12" s="75">
        <v>106450078441</v>
      </c>
      <c r="G12" s="53"/>
    </row>
    <row r="13" spans="1:7" ht="15" customHeight="1" x14ac:dyDescent="0.15">
      <c r="A13" s="118" t="s">
        <v>49</v>
      </c>
      <c r="B13" s="118"/>
      <c r="D13" s="41"/>
      <c r="E13" s="74"/>
      <c r="F13" s="75"/>
      <c r="G13" s="53"/>
    </row>
    <row r="14" spans="1:7" ht="15" customHeight="1" x14ac:dyDescent="0.15">
      <c r="A14" s="85"/>
      <c r="B14" s="85" t="s">
        <v>50</v>
      </c>
      <c r="D14" s="41">
        <v>1226000</v>
      </c>
      <c r="E14" s="74" t="s">
        <v>93</v>
      </c>
      <c r="F14" s="75">
        <v>1226000</v>
      </c>
      <c r="G14" s="53"/>
    </row>
    <row r="15" spans="1:7" ht="15" customHeight="1" x14ac:dyDescent="0.15">
      <c r="A15" s="85"/>
      <c r="B15" s="85" t="s">
        <v>51</v>
      </c>
      <c r="D15" s="41">
        <v>14385322</v>
      </c>
      <c r="E15" s="74" t="s">
        <v>93</v>
      </c>
      <c r="F15" s="75">
        <v>14385322</v>
      </c>
      <c r="G15" s="53"/>
    </row>
    <row r="16" spans="1:7" ht="15" customHeight="1" x14ac:dyDescent="0.15">
      <c r="A16" s="85"/>
      <c r="B16" s="85" t="s">
        <v>52</v>
      </c>
      <c r="D16" s="41">
        <v>13190</v>
      </c>
      <c r="E16" s="74" t="s">
        <v>93</v>
      </c>
      <c r="F16" s="75">
        <v>13190</v>
      </c>
      <c r="G16" s="53"/>
    </row>
    <row r="17" spans="1:7" ht="15" customHeight="1" x14ac:dyDescent="0.15">
      <c r="A17" s="85"/>
      <c r="B17" s="85" t="s">
        <v>53</v>
      </c>
      <c r="D17" s="41">
        <v>3291460</v>
      </c>
      <c r="E17" s="74" t="s">
        <v>93</v>
      </c>
      <c r="F17" s="75">
        <v>3291460</v>
      </c>
      <c r="G17" s="53"/>
    </row>
    <row r="18" spans="1:7" ht="15" customHeight="1" x14ac:dyDescent="0.15">
      <c r="A18" s="118" t="s">
        <v>8</v>
      </c>
      <c r="B18" s="118"/>
      <c r="D18" s="41">
        <v>18915972</v>
      </c>
      <c r="E18" s="74" t="s">
        <v>93</v>
      </c>
      <c r="F18" s="75">
        <v>18915972</v>
      </c>
      <c r="G18" s="53"/>
    </row>
    <row r="19" spans="1:7" ht="15" customHeight="1" x14ac:dyDescent="0.15">
      <c r="A19" s="118" t="s">
        <v>10</v>
      </c>
      <c r="B19" s="118"/>
      <c r="C19" s="86"/>
      <c r="D19" s="41">
        <v>295564862958</v>
      </c>
      <c r="E19" s="76">
        <v>-4895967924</v>
      </c>
      <c r="F19" s="75">
        <v>290668895034</v>
      </c>
      <c r="G19" s="53"/>
    </row>
    <row r="20" spans="1:7" ht="15" customHeight="1" x14ac:dyDescent="0.15">
      <c r="A20" s="118" t="s">
        <v>2</v>
      </c>
      <c r="B20" s="113"/>
      <c r="C20" s="66"/>
      <c r="D20" s="41">
        <v>17064599776</v>
      </c>
      <c r="E20" s="74">
        <v>1058416290</v>
      </c>
      <c r="F20" s="75">
        <v>18123016066</v>
      </c>
      <c r="G20" s="53"/>
    </row>
    <row r="21" spans="1:7" ht="15" customHeight="1" x14ac:dyDescent="0.15">
      <c r="A21" s="118" t="s">
        <v>4</v>
      </c>
      <c r="B21" s="113"/>
      <c r="C21" s="66"/>
      <c r="D21" s="41">
        <v>216900000</v>
      </c>
      <c r="E21" s="74" t="s">
        <v>93</v>
      </c>
      <c r="F21" s="75">
        <v>216900000</v>
      </c>
      <c r="G21" s="53"/>
    </row>
    <row r="22" spans="1:7" ht="15" customHeight="1" x14ac:dyDescent="0.15">
      <c r="A22" s="118" t="s">
        <v>17</v>
      </c>
      <c r="B22" s="113"/>
      <c r="C22" s="66"/>
      <c r="D22" s="41">
        <v>2600100000</v>
      </c>
      <c r="E22" s="74">
        <v>105200000</v>
      </c>
      <c r="F22" s="75">
        <v>2705300000</v>
      </c>
      <c r="G22" s="53"/>
    </row>
    <row r="23" spans="1:7" ht="15" customHeight="1" x14ac:dyDescent="0.15">
      <c r="A23" s="118" t="s">
        <v>11</v>
      </c>
      <c r="B23" s="118"/>
      <c r="C23" s="66"/>
      <c r="D23" s="41"/>
      <c r="E23" s="74"/>
      <c r="F23" s="75"/>
      <c r="G23" s="53"/>
    </row>
    <row r="24" spans="1:7" ht="15" customHeight="1" x14ac:dyDescent="0.15">
      <c r="A24" s="85"/>
      <c r="B24" s="85" t="s">
        <v>18</v>
      </c>
      <c r="C24" s="66"/>
      <c r="D24" s="41">
        <v>462416</v>
      </c>
      <c r="E24" s="74" t="s">
        <v>93</v>
      </c>
      <c r="F24" s="75">
        <v>462416</v>
      </c>
      <c r="G24" s="53"/>
    </row>
    <row r="25" spans="1:7" ht="15" customHeight="1" x14ac:dyDescent="0.15">
      <c r="A25" s="85"/>
      <c r="B25" s="85" t="s">
        <v>99</v>
      </c>
      <c r="C25" s="66"/>
      <c r="D25" s="41">
        <v>3071</v>
      </c>
      <c r="E25" s="74" t="s">
        <v>93</v>
      </c>
      <c r="F25" s="75">
        <v>3071</v>
      </c>
      <c r="G25" s="53"/>
    </row>
    <row r="26" spans="1:7" ht="15" customHeight="1" x14ac:dyDescent="0.15">
      <c r="A26" s="85"/>
      <c r="B26" s="85" t="s">
        <v>20</v>
      </c>
      <c r="C26" s="66"/>
      <c r="D26" s="41">
        <v>356844955</v>
      </c>
      <c r="E26" s="74" t="s">
        <v>93</v>
      </c>
      <c r="F26" s="75">
        <v>356844955</v>
      </c>
      <c r="G26" s="53"/>
    </row>
    <row r="27" spans="1:7" ht="15" hidden="1" customHeight="1" x14ac:dyDescent="0.15">
      <c r="A27" s="85"/>
      <c r="B27" s="85" t="s">
        <v>20</v>
      </c>
      <c r="C27" s="66"/>
      <c r="D27" s="41"/>
      <c r="E27" s="74" t="s">
        <v>93</v>
      </c>
      <c r="F27" s="75">
        <v>21910000</v>
      </c>
      <c r="G27" s="53"/>
    </row>
    <row r="28" spans="1:7" ht="15" customHeight="1" x14ac:dyDescent="0.15">
      <c r="A28" s="85"/>
      <c r="B28" s="85" t="s">
        <v>96</v>
      </c>
      <c r="C28" s="66"/>
      <c r="D28" s="41">
        <v>21910000</v>
      </c>
      <c r="E28" s="74" t="s">
        <v>93</v>
      </c>
      <c r="F28" s="75">
        <v>21910000</v>
      </c>
      <c r="G28" s="53"/>
    </row>
    <row r="29" spans="1:7" ht="15" customHeight="1" x14ac:dyDescent="0.15">
      <c r="A29" s="85"/>
      <c r="B29" s="85" t="s">
        <v>56</v>
      </c>
      <c r="C29" s="66"/>
      <c r="D29" s="41">
        <v>829000</v>
      </c>
      <c r="E29" s="76">
        <v>-1939</v>
      </c>
      <c r="F29" s="75">
        <v>827061</v>
      </c>
      <c r="G29" s="53"/>
    </row>
    <row r="30" spans="1:7" ht="15" customHeight="1" x14ac:dyDescent="0.15">
      <c r="A30" s="85"/>
      <c r="B30" s="85" t="s">
        <v>30</v>
      </c>
      <c r="C30" s="66"/>
      <c r="D30" s="41">
        <v>12209581</v>
      </c>
      <c r="E30" s="76">
        <v>-25516</v>
      </c>
      <c r="F30" s="75">
        <v>12184065</v>
      </c>
      <c r="G30" s="53"/>
    </row>
    <row r="31" spans="1:7" ht="15" customHeight="1" x14ac:dyDescent="0.15">
      <c r="A31" s="85"/>
      <c r="B31" s="85" t="s">
        <v>57</v>
      </c>
      <c r="C31" s="66"/>
      <c r="D31" s="41">
        <v>11553000</v>
      </c>
      <c r="E31" s="74" t="s">
        <v>93</v>
      </c>
      <c r="F31" s="75">
        <v>11553000</v>
      </c>
      <c r="G31" s="53"/>
    </row>
    <row r="32" spans="1:7" ht="15" customHeight="1" x14ac:dyDescent="0.15">
      <c r="A32" s="119" t="s">
        <v>38</v>
      </c>
      <c r="B32" s="119"/>
      <c r="C32" s="66"/>
      <c r="D32" s="41">
        <v>403812023</v>
      </c>
      <c r="E32" s="76">
        <v>-27455</v>
      </c>
      <c r="F32" s="75">
        <v>403784568</v>
      </c>
      <c r="G32" s="53"/>
    </row>
    <row r="33" spans="1:7" ht="15" customHeight="1" x14ac:dyDescent="0.15">
      <c r="A33" s="85"/>
      <c r="B33" s="85" t="s">
        <v>24</v>
      </c>
      <c r="C33" s="66"/>
      <c r="D33" s="41">
        <v>6359665</v>
      </c>
      <c r="E33" s="74" t="s">
        <v>93</v>
      </c>
      <c r="F33" s="75">
        <v>6359665</v>
      </c>
      <c r="G33" s="53"/>
    </row>
    <row r="34" spans="1:7" ht="15" customHeight="1" x14ac:dyDescent="0.15">
      <c r="A34" s="118" t="s">
        <v>8</v>
      </c>
      <c r="B34" s="118"/>
      <c r="C34" s="66"/>
      <c r="D34" s="41">
        <v>410171688</v>
      </c>
      <c r="E34" s="76">
        <v>-27455</v>
      </c>
      <c r="F34" s="75">
        <v>410144233</v>
      </c>
      <c r="G34" s="53"/>
    </row>
    <row r="35" spans="1:7" ht="15" customHeight="1" x14ac:dyDescent="0.15">
      <c r="A35" s="118" t="s">
        <v>59</v>
      </c>
      <c r="B35" s="118"/>
      <c r="C35" s="66"/>
      <c r="D35" s="41">
        <v>3704025</v>
      </c>
      <c r="E35" s="87">
        <v>-100000</v>
      </c>
      <c r="F35" s="75">
        <v>3604025</v>
      </c>
      <c r="G35" s="53"/>
    </row>
    <row r="36" spans="1:7" ht="15" customHeight="1" x14ac:dyDescent="0.15">
      <c r="A36" s="118" t="s">
        <v>3</v>
      </c>
      <c r="B36" s="118"/>
      <c r="C36" s="66"/>
      <c r="D36" s="41">
        <v>1658254669</v>
      </c>
      <c r="E36" s="87">
        <v>1335194628</v>
      </c>
      <c r="F36" s="75">
        <v>2993449297</v>
      </c>
      <c r="G36" s="53"/>
    </row>
    <row r="37" spans="1:7" ht="15" customHeight="1" x14ac:dyDescent="0.15">
      <c r="A37" s="118" t="s">
        <v>6</v>
      </c>
      <c r="B37" s="118"/>
      <c r="C37" s="66"/>
      <c r="D37" s="41">
        <v>1185978889</v>
      </c>
      <c r="E37" s="87">
        <v>-684412</v>
      </c>
      <c r="F37" s="75">
        <v>1185294477</v>
      </c>
      <c r="G37" s="53"/>
    </row>
    <row r="38" spans="1:7" ht="15" customHeight="1" x14ac:dyDescent="0.15">
      <c r="A38" s="118" t="s">
        <v>12</v>
      </c>
      <c r="B38" s="118"/>
      <c r="C38" s="84"/>
      <c r="D38" s="41">
        <v>16033465739</v>
      </c>
      <c r="E38" s="87">
        <v>-7113969155</v>
      </c>
      <c r="F38" s="75">
        <v>8919496584</v>
      </c>
      <c r="G38" s="53"/>
    </row>
    <row r="39" spans="1:7" ht="15" customHeight="1" x14ac:dyDescent="0.15">
      <c r="A39" s="118" t="s">
        <v>65</v>
      </c>
      <c r="B39" s="118"/>
      <c r="C39" s="84"/>
      <c r="D39" s="41">
        <v>100000000</v>
      </c>
      <c r="E39" s="87">
        <v>-65000000</v>
      </c>
      <c r="F39" s="75">
        <v>35000000</v>
      </c>
      <c r="G39" s="53"/>
    </row>
    <row r="40" spans="1:7" ht="15" customHeight="1" x14ac:dyDescent="0.15">
      <c r="A40" s="118" t="s">
        <v>13</v>
      </c>
      <c r="B40" s="118"/>
      <c r="C40" s="12"/>
      <c r="D40" s="41">
        <v>693642500</v>
      </c>
      <c r="E40" s="74" t="s">
        <v>93</v>
      </c>
      <c r="F40" s="75">
        <v>693642500</v>
      </c>
      <c r="G40" s="53"/>
    </row>
    <row r="41" spans="1:7" ht="15" customHeight="1" x14ac:dyDescent="0.15">
      <c r="A41" s="107" t="s">
        <v>25</v>
      </c>
      <c r="B41" s="107"/>
      <c r="C41" s="18"/>
      <c r="D41" s="44">
        <v>441908847848</v>
      </c>
      <c r="E41" s="88">
        <v>-9485111219</v>
      </c>
      <c r="F41" s="89">
        <v>432423736629</v>
      </c>
      <c r="G41" s="53"/>
    </row>
    <row r="42" spans="1:7" x14ac:dyDescent="0.15">
      <c r="D42" s="39"/>
    </row>
  </sheetData>
  <mergeCells count="20">
    <mergeCell ref="A23:B23"/>
    <mergeCell ref="A32:B32"/>
    <mergeCell ref="A39:B39"/>
    <mergeCell ref="A40:B40"/>
    <mergeCell ref="A41:B41"/>
    <mergeCell ref="A34:B34"/>
    <mergeCell ref="A35:B35"/>
    <mergeCell ref="A36:B36"/>
    <mergeCell ref="A37:B37"/>
    <mergeCell ref="A38:B38"/>
    <mergeCell ref="A2:F2"/>
    <mergeCell ref="A19:B19"/>
    <mergeCell ref="A20:B20"/>
    <mergeCell ref="A21:B21"/>
    <mergeCell ref="A22:B22"/>
    <mergeCell ref="A3:C3"/>
    <mergeCell ref="A5:B5"/>
    <mergeCell ref="A12:B12"/>
    <mergeCell ref="A13:B13"/>
    <mergeCell ref="A18:B18"/>
  </mergeCells>
  <phoneticPr fontId="2"/>
  <pageMargins left="0.75" right="0.75" top="1" bottom="1" header="0.51200000000000001" footer="0.51200000000000001"/>
  <pageSetup paperSize="9" scale="11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9"/>
  <sheetViews>
    <sheetView view="pageBreakPreview" zoomScaleNormal="100" zoomScaleSheetLayoutView="100" workbookViewId="0">
      <pane xSplit="3" ySplit="3" topLeftCell="D4" activePane="bottomRight" state="frozen"/>
      <selection pane="topRight" activeCell="D1" sqref="D1"/>
      <selection pane="bottomLeft" activeCell="A4" sqref="A4"/>
      <selection pane="bottomRight"/>
    </sheetView>
  </sheetViews>
  <sheetFormatPr defaultColWidth="9.42578125" defaultRowHeight="9.6" x14ac:dyDescent="0.15"/>
  <cols>
    <col min="1" max="1" width="1.85546875" style="3" customWidth="1"/>
    <col min="2" max="2" width="33.7109375" style="3" customWidth="1"/>
    <col min="3" max="3" width="1.140625" style="3" customWidth="1"/>
    <col min="4" max="6" width="20.140625" style="3" customWidth="1"/>
    <col min="7" max="16384" width="9.42578125" style="3"/>
  </cols>
  <sheetData>
    <row r="1" spans="1:6" x14ac:dyDescent="0.15">
      <c r="A1" s="72"/>
      <c r="B1" s="72"/>
      <c r="C1" s="66"/>
      <c r="D1" s="19"/>
      <c r="E1" s="18"/>
      <c r="F1" s="19" t="s">
        <v>95</v>
      </c>
    </row>
    <row r="2" spans="1:6" ht="18" customHeight="1" x14ac:dyDescent="0.15">
      <c r="A2" s="105" t="s">
        <v>100</v>
      </c>
      <c r="B2" s="105"/>
      <c r="C2" s="105"/>
      <c r="D2" s="105"/>
      <c r="E2" s="105"/>
      <c r="F2" s="105"/>
    </row>
    <row r="3" spans="1:6" ht="18" customHeight="1" x14ac:dyDescent="0.15">
      <c r="A3" s="106" t="s">
        <v>32</v>
      </c>
      <c r="B3" s="106"/>
      <c r="C3" s="106"/>
      <c r="D3" s="5" t="s">
        <v>33</v>
      </c>
      <c r="E3" s="14" t="s">
        <v>62</v>
      </c>
      <c r="F3" s="14" t="s">
        <v>8</v>
      </c>
    </row>
    <row r="4" spans="1:6" ht="6" customHeight="1" x14ac:dyDescent="0.15">
      <c r="A4" s="12"/>
      <c r="B4" s="12"/>
      <c r="C4" s="12"/>
      <c r="D4" s="80"/>
    </row>
    <row r="5" spans="1:6" ht="15" customHeight="1" x14ac:dyDescent="0.15">
      <c r="A5" s="118" t="s">
        <v>9</v>
      </c>
      <c r="B5" s="118"/>
      <c r="C5" s="93"/>
      <c r="D5" s="41"/>
    </row>
    <row r="6" spans="1:6" ht="15" customHeight="1" x14ac:dyDescent="0.15">
      <c r="A6" s="94"/>
      <c r="B6" s="94" t="s">
        <v>71</v>
      </c>
      <c r="C6" s="12"/>
      <c r="D6" s="41">
        <v>85652345439</v>
      </c>
      <c r="E6" s="74" t="s">
        <v>36</v>
      </c>
      <c r="F6" s="75">
        <v>85652345439</v>
      </c>
    </row>
    <row r="7" spans="1:6" ht="15" customHeight="1" x14ac:dyDescent="0.15">
      <c r="A7" s="94"/>
      <c r="B7" s="94" t="s">
        <v>72</v>
      </c>
      <c r="D7" s="41">
        <v>11306366218</v>
      </c>
      <c r="E7" s="74" t="s">
        <v>36</v>
      </c>
      <c r="F7" s="75">
        <v>11306366218</v>
      </c>
    </row>
    <row r="8" spans="1:6" ht="15" customHeight="1" x14ac:dyDescent="0.15">
      <c r="A8" s="94"/>
      <c r="B8" s="94" t="s">
        <v>74</v>
      </c>
      <c r="D8" s="41">
        <v>4386968016</v>
      </c>
      <c r="E8" s="74">
        <v>115385196</v>
      </c>
      <c r="F8" s="75">
        <v>4502353212</v>
      </c>
    </row>
    <row r="9" spans="1:6" ht="15" customHeight="1" x14ac:dyDescent="0.15">
      <c r="A9" s="94"/>
      <c r="B9" s="94" t="s">
        <v>75</v>
      </c>
      <c r="D9" s="41">
        <v>1239815503</v>
      </c>
      <c r="E9" s="74">
        <v>77107177</v>
      </c>
      <c r="F9" s="75">
        <v>1316922680</v>
      </c>
    </row>
    <row r="10" spans="1:6" ht="15" customHeight="1" x14ac:dyDescent="0.15">
      <c r="A10" s="94"/>
      <c r="B10" s="94" t="s">
        <v>15</v>
      </c>
      <c r="D10" s="41">
        <v>2823234</v>
      </c>
      <c r="E10" s="74" t="s">
        <v>36</v>
      </c>
      <c r="F10" s="75">
        <v>2823234</v>
      </c>
    </row>
    <row r="11" spans="1:6" ht="15" customHeight="1" x14ac:dyDescent="0.15">
      <c r="A11" s="94"/>
      <c r="B11" s="94" t="s">
        <v>16</v>
      </c>
      <c r="D11" s="41">
        <v>7575503102</v>
      </c>
      <c r="E11" s="74">
        <v>23869170</v>
      </c>
      <c r="F11" s="75">
        <v>7599372272</v>
      </c>
    </row>
    <row r="12" spans="1:6" ht="15" customHeight="1" x14ac:dyDescent="0.15">
      <c r="A12" s="118" t="s">
        <v>8</v>
      </c>
      <c r="B12" s="118"/>
      <c r="D12" s="41">
        <v>110163821512</v>
      </c>
      <c r="E12" s="74">
        <v>216361543</v>
      </c>
      <c r="F12" s="75">
        <v>110380183055</v>
      </c>
    </row>
    <row r="13" spans="1:6" ht="15" customHeight="1" x14ac:dyDescent="0.15">
      <c r="A13" s="118" t="s">
        <v>49</v>
      </c>
      <c r="B13" s="118"/>
      <c r="D13" s="41"/>
      <c r="E13" s="74"/>
      <c r="F13" s="75"/>
    </row>
    <row r="14" spans="1:6" ht="15" customHeight="1" x14ac:dyDescent="0.15">
      <c r="A14" s="94"/>
      <c r="B14" s="94" t="s">
        <v>50</v>
      </c>
      <c r="D14" s="41">
        <v>1131000</v>
      </c>
      <c r="E14" s="74" t="s">
        <v>36</v>
      </c>
      <c r="F14" s="75">
        <v>1131000</v>
      </c>
    </row>
    <row r="15" spans="1:6" ht="15" customHeight="1" x14ac:dyDescent="0.15">
      <c r="A15" s="94"/>
      <c r="B15" s="94" t="s">
        <v>51</v>
      </c>
      <c r="D15" s="41">
        <v>11992151</v>
      </c>
      <c r="E15" s="74" t="s">
        <v>36</v>
      </c>
      <c r="F15" s="75">
        <v>11992151</v>
      </c>
    </row>
    <row r="16" spans="1:6" ht="15" customHeight="1" x14ac:dyDescent="0.15">
      <c r="A16" s="94"/>
      <c r="B16" s="94" t="s">
        <v>52</v>
      </c>
      <c r="D16" s="41">
        <v>32078</v>
      </c>
      <c r="E16" s="74" t="s">
        <v>36</v>
      </c>
      <c r="F16" s="75">
        <v>32078</v>
      </c>
    </row>
    <row r="17" spans="1:6" ht="15" customHeight="1" x14ac:dyDescent="0.15">
      <c r="A17" s="94"/>
      <c r="B17" s="94" t="s">
        <v>53</v>
      </c>
      <c r="D17" s="41">
        <v>3009478</v>
      </c>
      <c r="E17" s="74" t="s">
        <v>36</v>
      </c>
      <c r="F17" s="75">
        <v>3009478</v>
      </c>
    </row>
    <row r="18" spans="1:6" ht="15" customHeight="1" x14ac:dyDescent="0.15">
      <c r="A18" s="118" t="s">
        <v>8</v>
      </c>
      <c r="B18" s="118"/>
      <c r="D18" s="41">
        <v>16164707</v>
      </c>
      <c r="E18" s="74" t="s">
        <v>36</v>
      </c>
      <c r="F18" s="75">
        <v>16164707</v>
      </c>
    </row>
    <row r="19" spans="1:6" ht="15" customHeight="1" x14ac:dyDescent="0.15">
      <c r="A19" s="118" t="s">
        <v>10</v>
      </c>
      <c r="B19" s="118"/>
      <c r="C19" s="95"/>
      <c r="D19" s="41">
        <v>287072067311</v>
      </c>
      <c r="E19" s="76">
        <v>-6649884509</v>
      </c>
      <c r="F19" s="75">
        <v>280422182802</v>
      </c>
    </row>
    <row r="20" spans="1:6" ht="15" customHeight="1" x14ac:dyDescent="0.15">
      <c r="A20" s="118" t="s">
        <v>2</v>
      </c>
      <c r="B20" s="113"/>
      <c r="C20" s="66"/>
      <c r="D20" s="41">
        <v>18300882659</v>
      </c>
      <c r="E20" s="74">
        <v>1874757097</v>
      </c>
      <c r="F20" s="75">
        <v>20175639756</v>
      </c>
    </row>
    <row r="21" spans="1:6" ht="15" customHeight="1" x14ac:dyDescent="0.15">
      <c r="A21" s="118" t="s">
        <v>4</v>
      </c>
      <c r="B21" s="113"/>
      <c r="C21" s="66"/>
      <c r="D21" s="41">
        <v>1132000000</v>
      </c>
      <c r="E21" s="74">
        <v>1234252</v>
      </c>
      <c r="F21" s="75">
        <v>1133234252</v>
      </c>
    </row>
    <row r="22" spans="1:6" ht="15" customHeight="1" x14ac:dyDescent="0.15">
      <c r="A22" s="118" t="s">
        <v>17</v>
      </c>
      <c r="B22" s="113"/>
      <c r="C22" s="66"/>
      <c r="D22" s="41">
        <v>2729300000</v>
      </c>
      <c r="E22" s="74">
        <v>385900000</v>
      </c>
      <c r="F22" s="75">
        <v>3115200000</v>
      </c>
    </row>
    <row r="23" spans="1:6" ht="15" customHeight="1" x14ac:dyDescent="0.15">
      <c r="A23" s="118" t="s">
        <v>11</v>
      </c>
      <c r="B23" s="118"/>
      <c r="C23" s="66"/>
      <c r="D23" s="41"/>
      <c r="E23" s="74"/>
      <c r="F23" s="75"/>
    </row>
    <row r="24" spans="1:6" ht="15" customHeight="1" x14ac:dyDescent="0.15">
      <c r="A24" s="94"/>
      <c r="B24" s="94" t="s">
        <v>20</v>
      </c>
      <c r="C24" s="66"/>
      <c r="D24" s="41">
        <v>360569389</v>
      </c>
      <c r="E24" s="74">
        <v>4813666</v>
      </c>
      <c r="F24" s="75">
        <v>365383055</v>
      </c>
    </row>
    <row r="25" spans="1:6" ht="15" customHeight="1" x14ac:dyDescent="0.15">
      <c r="A25" s="94"/>
      <c r="B25" s="94" t="s">
        <v>96</v>
      </c>
      <c r="C25" s="66"/>
      <c r="D25" s="41">
        <v>21600000</v>
      </c>
      <c r="E25" s="74">
        <v>957057</v>
      </c>
      <c r="F25" s="75">
        <v>22557057</v>
      </c>
    </row>
    <row r="26" spans="1:6" ht="15" customHeight="1" x14ac:dyDescent="0.15">
      <c r="A26" s="94"/>
      <c r="B26" s="94" t="s">
        <v>56</v>
      </c>
      <c r="C26" s="66"/>
      <c r="D26" s="41">
        <v>2301000</v>
      </c>
      <c r="E26" s="76">
        <v>-26</v>
      </c>
      <c r="F26" s="75">
        <v>2300974</v>
      </c>
    </row>
    <row r="27" spans="1:6" ht="15" customHeight="1" x14ac:dyDescent="0.15">
      <c r="A27" s="94"/>
      <c r="B27" s="94" t="s">
        <v>30</v>
      </c>
      <c r="C27" s="66"/>
      <c r="D27" s="41">
        <v>8782219</v>
      </c>
      <c r="E27" s="76">
        <v>-42604</v>
      </c>
      <c r="F27" s="75">
        <v>8739615</v>
      </c>
    </row>
    <row r="28" spans="1:6" ht="15" customHeight="1" x14ac:dyDescent="0.15">
      <c r="A28" s="94"/>
      <c r="B28" s="94" t="s">
        <v>57</v>
      </c>
      <c r="C28" s="66"/>
      <c r="D28" s="41">
        <v>16176000</v>
      </c>
      <c r="E28" s="96" t="s">
        <v>36</v>
      </c>
      <c r="F28" s="75">
        <v>16176000</v>
      </c>
    </row>
    <row r="29" spans="1:6" ht="15" customHeight="1" x14ac:dyDescent="0.15">
      <c r="A29" s="119" t="s">
        <v>38</v>
      </c>
      <c r="B29" s="119"/>
      <c r="C29" s="66"/>
      <c r="D29" s="41">
        <v>409428608</v>
      </c>
      <c r="E29" s="74">
        <v>5728093</v>
      </c>
      <c r="F29" s="75">
        <v>415156701</v>
      </c>
    </row>
    <row r="30" spans="1:6" ht="15" customHeight="1" x14ac:dyDescent="0.15">
      <c r="A30" s="94"/>
      <c r="B30" s="94" t="s">
        <v>24</v>
      </c>
      <c r="C30" s="66"/>
      <c r="D30" s="41">
        <v>7353183</v>
      </c>
      <c r="E30" s="96" t="s">
        <v>36</v>
      </c>
      <c r="F30" s="75">
        <v>7353183</v>
      </c>
    </row>
    <row r="31" spans="1:6" ht="15" customHeight="1" x14ac:dyDescent="0.15">
      <c r="A31" s="118" t="s">
        <v>8</v>
      </c>
      <c r="B31" s="118"/>
      <c r="C31" s="66"/>
      <c r="D31" s="41">
        <v>416781791</v>
      </c>
      <c r="E31" s="74">
        <v>5728093</v>
      </c>
      <c r="F31" s="75">
        <v>422509884</v>
      </c>
    </row>
    <row r="32" spans="1:6" ht="15" customHeight="1" x14ac:dyDescent="0.15">
      <c r="A32" s="118" t="s">
        <v>59</v>
      </c>
      <c r="B32" s="118"/>
      <c r="C32" s="66"/>
      <c r="D32" s="41">
        <v>1601753</v>
      </c>
      <c r="E32" s="96" t="s">
        <v>36</v>
      </c>
      <c r="F32" s="75">
        <v>1601753</v>
      </c>
    </row>
    <row r="33" spans="1:6" ht="15" customHeight="1" x14ac:dyDescent="0.15">
      <c r="A33" s="118" t="s">
        <v>3</v>
      </c>
      <c r="B33" s="118"/>
      <c r="C33" s="66"/>
      <c r="D33" s="41">
        <v>1845248983</v>
      </c>
      <c r="E33" s="87">
        <v>1048176436</v>
      </c>
      <c r="F33" s="75">
        <v>2893425419</v>
      </c>
    </row>
    <row r="34" spans="1:6" ht="15" customHeight="1" x14ac:dyDescent="0.15">
      <c r="A34" s="118" t="s">
        <v>6</v>
      </c>
      <c r="B34" s="118"/>
      <c r="C34" s="66"/>
      <c r="D34" s="41">
        <v>1152286252</v>
      </c>
      <c r="E34" s="87">
        <v>-234478</v>
      </c>
      <c r="F34" s="75">
        <v>1152051774</v>
      </c>
    </row>
    <row r="35" spans="1:6" ht="15" customHeight="1" x14ac:dyDescent="0.15">
      <c r="A35" s="118" t="s">
        <v>12</v>
      </c>
      <c r="B35" s="118"/>
      <c r="C35" s="93"/>
      <c r="D35" s="41">
        <v>12551129230</v>
      </c>
      <c r="E35" s="87">
        <v>-907476389</v>
      </c>
      <c r="F35" s="75">
        <v>11643652841</v>
      </c>
    </row>
    <row r="36" spans="1:6" ht="15" customHeight="1" x14ac:dyDescent="0.15">
      <c r="A36" s="118" t="s">
        <v>65</v>
      </c>
      <c r="B36" s="118"/>
      <c r="C36" s="93"/>
      <c r="D36" s="41">
        <v>80000000</v>
      </c>
      <c r="E36" s="87">
        <v>-55000000</v>
      </c>
      <c r="F36" s="75">
        <v>25000000</v>
      </c>
    </row>
    <row r="37" spans="1:6" ht="15" customHeight="1" x14ac:dyDescent="0.15">
      <c r="A37" s="118" t="s">
        <v>13</v>
      </c>
      <c r="B37" s="118"/>
      <c r="C37" s="12"/>
      <c r="D37" s="41">
        <v>574872500</v>
      </c>
      <c r="E37" s="87" t="s">
        <v>36</v>
      </c>
      <c r="F37" s="75">
        <v>574872500</v>
      </c>
    </row>
    <row r="38" spans="1:6" ht="15" customHeight="1" x14ac:dyDescent="0.15">
      <c r="A38" s="107" t="s">
        <v>25</v>
      </c>
      <c r="B38" s="107"/>
      <c r="C38" s="18"/>
      <c r="D38" s="92">
        <v>436036156698</v>
      </c>
      <c r="E38" s="92">
        <v>-4080437955</v>
      </c>
      <c r="F38" s="92">
        <v>431955718743</v>
      </c>
    </row>
    <row r="39" spans="1:6" x14ac:dyDescent="0.15">
      <c r="D39" s="39"/>
      <c r="E39" s="90"/>
      <c r="F39" s="91"/>
    </row>
  </sheetData>
  <mergeCells count="20">
    <mergeCell ref="A29:B29"/>
    <mergeCell ref="A3:C3"/>
    <mergeCell ref="A5:B5"/>
    <mergeCell ref="A12:B12"/>
    <mergeCell ref="A13:B13"/>
    <mergeCell ref="A18:B18"/>
    <mergeCell ref="A23:B23"/>
    <mergeCell ref="A2:F2"/>
    <mergeCell ref="A19:B19"/>
    <mergeCell ref="A20:B20"/>
    <mergeCell ref="A21:B21"/>
    <mergeCell ref="A22:B22"/>
    <mergeCell ref="A37:B37"/>
    <mergeCell ref="A38:B38"/>
    <mergeCell ref="A31:B31"/>
    <mergeCell ref="A32:B32"/>
    <mergeCell ref="A33:B33"/>
    <mergeCell ref="A34:B34"/>
    <mergeCell ref="A35:B35"/>
    <mergeCell ref="A36:B36"/>
  </mergeCells>
  <phoneticPr fontId="2"/>
  <pageMargins left="0.75" right="0.75" top="1" bottom="1" header="0.51200000000000001" footer="0.51200000000000001"/>
  <pageSetup paperSize="9" scale="11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BA30-E2BE-4D1D-B2C1-80CE0EA9A038}">
  <dimension ref="A1:D40"/>
  <sheetViews>
    <sheetView tabSelected="1" view="pageBreakPreview" zoomScale="115" zoomScaleNormal="100" zoomScaleSheetLayoutView="115" workbookViewId="0">
      <pane xSplit="3" ySplit="3" topLeftCell="D4" activePane="bottomRight" state="frozen"/>
      <selection pane="topRight" activeCell="D1" sqref="D1"/>
      <selection pane="bottomLeft" activeCell="A4" sqref="A4"/>
      <selection pane="bottomRight"/>
    </sheetView>
  </sheetViews>
  <sheetFormatPr defaultColWidth="9.42578125" defaultRowHeight="9.6" x14ac:dyDescent="0.15"/>
  <cols>
    <col min="1" max="1" width="1.85546875" style="3" customWidth="1"/>
    <col min="2" max="2" width="33.7109375" style="3" customWidth="1"/>
    <col min="3" max="3" width="1.140625" style="3" customWidth="1"/>
    <col min="4" max="4" width="20.140625" style="3" customWidth="1"/>
    <col min="5" max="16384" width="9.42578125" style="3"/>
  </cols>
  <sheetData>
    <row r="1" spans="1:4" x14ac:dyDescent="0.15">
      <c r="A1" s="72"/>
      <c r="B1" s="72"/>
      <c r="C1" s="66"/>
      <c r="D1" s="19" t="s">
        <v>95</v>
      </c>
    </row>
    <row r="2" spans="1:4" ht="18" customHeight="1" x14ac:dyDescent="0.15">
      <c r="A2" s="105" t="s">
        <v>101</v>
      </c>
      <c r="B2" s="105"/>
      <c r="C2" s="105"/>
      <c r="D2" s="105"/>
    </row>
    <row r="3" spans="1:4" ht="18" customHeight="1" x14ac:dyDescent="0.15">
      <c r="A3" s="106" t="s">
        <v>32</v>
      </c>
      <c r="B3" s="106"/>
      <c r="C3" s="106"/>
      <c r="D3" s="5" t="s">
        <v>33</v>
      </c>
    </row>
    <row r="4" spans="1:4" ht="6" customHeight="1" x14ac:dyDescent="0.15">
      <c r="A4" s="12"/>
      <c r="B4" s="12"/>
      <c r="C4" s="12"/>
      <c r="D4" s="80"/>
    </row>
    <row r="5" spans="1:4" ht="15" customHeight="1" x14ac:dyDescent="0.15">
      <c r="A5" s="118" t="s">
        <v>9</v>
      </c>
      <c r="B5" s="118"/>
      <c r="C5" s="97"/>
      <c r="D5" s="41"/>
    </row>
    <row r="6" spans="1:4" ht="15" customHeight="1" x14ac:dyDescent="0.15">
      <c r="A6" s="98"/>
      <c r="B6" s="98" t="s">
        <v>71</v>
      </c>
      <c r="C6" s="12"/>
      <c r="D6" s="41">
        <v>84756002961</v>
      </c>
    </row>
    <row r="7" spans="1:4" ht="15" customHeight="1" x14ac:dyDescent="0.15">
      <c r="A7" s="98"/>
      <c r="B7" s="98" t="s">
        <v>72</v>
      </c>
      <c r="D7" s="41">
        <v>12259323900</v>
      </c>
    </row>
    <row r="8" spans="1:4" ht="15" customHeight="1" x14ac:dyDescent="0.15">
      <c r="A8" s="98"/>
      <c r="B8" s="98" t="s">
        <v>74</v>
      </c>
      <c r="D8" s="41">
        <v>6872854065</v>
      </c>
    </row>
    <row r="9" spans="1:4" ht="15" customHeight="1" x14ac:dyDescent="0.15">
      <c r="A9" s="98"/>
      <c r="B9" s="98" t="s">
        <v>75</v>
      </c>
      <c r="D9" s="41">
        <v>1471133097</v>
      </c>
    </row>
    <row r="10" spans="1:4" ht="15" customHeight="1" x14ac:dyDescent="0.15">
      <c r="A10" s="98"/>
      <c r="B10" s="98" t="s">
        <v>15</v>
      </c>
      <c r="D10" s="41">
        <v>4317266</v>
      </c>
    </row>
    <row r="11" spans="1:4" ht="15" customHeight="1" x14ac:dyDescent="0.15">
      <c r="A11" s="98"/>
      <c r="B11" s="98" t="s">
        <v>16</v>
      </c>
      <c r="D11" s="41">
        <v>6566077089</v>
      </c>
    </row>
    <row r="12" spans="1:4" ht="15" customHeight="1" x14ac:dyDescent="0.15">
      <c r="A12" s="118" t="s">
        <v>8</v>
      </c>
      <c r="B12" s="118"/>
      <c r="D12" s="41">
        <v>111929708378</v>
      </c>
    </row>
    <row r="13" spans="1:4" ht="15" customHeight="1" x14ac:dyDescent="0.15">
      <c r="A13" s="118" t="s">
        <v>49</v>
      </c>
      <c r="B13" s="118"/>
      <c r="D13" s="41"/>
    </row>
    <row r="14" spans="1:4" ht="15" customHeight="1" x14ac:dyDescent="0.15">
      <c r="A14" s="98"/>
      <c r="B14" s="98" t="s">
        <v>50</v>
      </c>
      <c r="D14" s="41">
        <v>1079000</v>
      </c>
    </row>
    <row r="15" spans="1:4" ht="15" customHeight="1" x14ac:dyDescent="0.15">
      <c r="A15" s="98"/>
      <c r="B15" s="98" t="s">
        <v>51</v>
      </c>
      <c r="D15" s="41">
        <v>12717616</v>
      </c>
    </row>
    <row r="16" spans="1:4" ht="15" customHeight="1" x14ac:dyDescent="0.15">
      <c r="A16" s="98"/>
      <c r="B16" s="98" t="s">
        <v>52</v>
      </c>
      <c r="D16" s="41">
        <v>2364</v>
      </c>
    </row>
    <row r="17" spans="1:4" ht="15" customHeight="1" x14ac:dyDescent="0.15">
      <c r="A17" s="98"/>
      <c r="B17" s="98" t="s">
        <v>53</v>
      </c>
      <c r="D17" s="41">
        <v>2617603</v>
      </c>
    </row>
    <row r="18" spans="1:4" ht="15" customHeight="1" x14ac:dyDescent="0.15">
      <c r="A18" s="118" t="s">
        <v>8</v>
      </c>
      <c r="B18" s="118"/>
      <c r="D18" s="41">
        <v>16416583</v>
      </c>
    </row>
    <row r="19" spans="1:4" ht="15" customHeight="1" x14ac:dyDescent="0.15">
      <c r="A19" s="118" t="s">
        <v>10</v>
      </c>
      <c r="B19" s="118"/>
      <c r="C19" s="99"/>
      <c r="D19" s="41">
        <v>279002450876</v>
      </c>
    </row>
    <row r="20" spans="1:4" ht="15" customHeight="1" x14ac:dyDescent="0.15">
      <c r="A20" s="118" t="s">
        <v>2</v>
      </c>
      <c r="B20" s="113"/>
      <c r="C20" s="66"/>
      <c r="D20" s="41">
        <v>18409581971</v>
      </c>
    </row>
    <row r="21" spans="1:4" ht="15" customHeight="1" x14ac:dyDescent="0.15">
      <c r="A21" s="118" t="s">
        <v>4</v>
      </c>
      <c r="B21" s="113"/>
      <c r="C21" s="66"/>
      <c r="D21" s="41">
        <v>193600000</v>
      </c>
    </row>
    <row r="22" spans="1:4" ht="15" customHeight="1" x14ac:dyDescent="0.15">
      <c r="A22" s="118" t="s">
        <v>17</v>
      </c>
      <c r="B22" s="113"/>
      <c r="C22" s="66"/>
      <c r="D22" s="41">
        <v>2966100000</v>
      </c>
    </row>
    <row r="23" spans="1:4" ht="15" customHeight="1" x14ac:dyDescent="0.15">
      <c r="A23" s="118" t="s">
        <v>11</v>
      </c>
      <c r="B23" s="118"/>
      <c r="C23" s="66"/>
      <c r="D23" s="41"/>
    </row>
    <row r="24" spans="1:4" ht="15" customHeight="1" x14ac:dyDescent="0.15">
      <c r="A24" s="98"/>
      <c r="B24" s="98" t="s">
        <v>102</v>
      </c>
      <c r="C24" s="66"/>
      <c r="D24" s="41">
        <v>560000</v>
      </c>
    </row>
    <row r="25" spans="1:4" ht="15" customHeight="1" x14ac:dyDescent="0.15">
      <c r="A25" s="98"/>
      <c r="B25" s="98" t="s">
        <v>20</v>
      </c>
      <c r="C25" s="66"/>
      <c r="D25" s="41">
        <v>352927064</v>
      </c>
    </row>
    <row r="26" spans="1:4" ht="15" customHeight="1" x14ac:dyDescent="0.15">
      <c r="A26" s="98"/>
      <c r="B26" s="98" t="s">
        <v>96</v>
      </c>
      <c r="C26" s="66"/>
      <c r="D26" s="41">
        <v>23000000</v>
      </c>
    </row>
    <row r="27" spans="1:4" ht="15" customHeight="1" x14ac:dyDescent="0.15">
      <c r="A27" s="98"/>
      <c r="B27" s="98" t="s">
        <v>56</v>
      </c>
      <c r="C27" s="66"/>
      <c r="D27" s="41">
        <v>4056000</v>
      </c>
    </row>
    <row r="28" spans="1:4" ht="15" customHeight="1" x14ac:dyDescent="0.15">
      <c r="A28" s="98"/>
      <c r="B28" s="98" t="s">
        <v>30</v>
      </c>
      <c r="C28" s="66"/>
      <c r="D28" s="41">
        <v>9792657</v>
      </c>
    </row>
    <row r="29" spans="1:4" ht="15" customHeight="1" x14ac:dyDescent="0.15">
      <c r="A29" s="98"/>
      <c r="B29" s="98" t="s">
        <v>57</v>
      </c>
      <c r="C29" s="66"/>
      <c r="D29" s="41">
        <v>25981000</v>
      </c>
    </row>
    <row r="30" spans="1:4" ht="15" customHeight="1" x14ac:dyDescent="0.15">
      <c r="A30" s="119" t="s">
        <v>38</v>
      </c>
      <c r="B30" s="119"/>
      <c r="C30" s="66"/>
      <c r="D30" s="41">
        <v>416316721</v>
      </c>
    </row>
    <row r="31" spans="1:4" ht="15" customHeight="1" x14ac:dyDescent="0.15">
      <c r="A31" s="98"/>
      <c r="B31" s="98" t="s">
        <v>24</v>
      </c>
      <c r="C31" s="66"/>
      <c r="D31" s="41">
        <v>10537598</v>
      </c>
    </row>
    <row r="32" spans="1:4" ht="15" customHeight="1" x14ac:dyDescent="0.15">
      <c r="A32" s="118" t="s">
        <v>8</v>
      </c>
      <c r="B32" s="118"/>
      <c r="C32" s="66"/>
      <c r="D32" s="41">
        <v>426854319</v>
      </c>
    </row>
    <row r="33" spans="1:4" ht="15" customHeight="1" x14ac:dyDescent="0.15">
      <c r="A33" s="118" t="s">
        <v>59</v>
      </c>
      <c r="B33" s="118"/>
      <c r="C33" s="66"/>
      <c r="D33" s="41">
        <v>1680799</v>
      </c>
    </row>
    <row r="34" spans="1:4" ht="15" customHeight="1" x14ac:dyDescent="0.15">
      <c r="A34" s="118" t="s">
        <v>3</v>
      </c>
      <c r="B34" s="118"/>
      <c r="C34" s="66"/>
      <c r="D34" s="41">
        <v>2193147941</v>
      </c>
    </row>
    <row r="35" spans="1:4" ht="15" customHeight="1" x14ac:dyDescent="0.15">
      <c r="A35" s="118" t="s">
        <v>6</v>
      </c>
      <c r="B35" s="118"/>
      <c r="C35" s="66"/>
      <c r="D35" s="41">
        <v>1095835603</v>
      </c>
    </row>
    <row r="36" spans="1:4" ht="15" customHeight="1" x14ac:dyDescent="0.15">
      <c r="A36" s="118" t="s">
        <v>12</v>
      </c>
      <c r="B36" s="118"/>
      <c r="C36" s="97"/>
      <c r="D36" s="41">
        <v>12609569313</v>
      </c>
    </row>
    <row r="37" spans="1:4" ht="15" customHeight="1" x14ac:dyDescent="0.15">
      <c r="A37" s="118" t="s">
        <v>65</v>
      </c>
      <c r="B37" s="118"/>
      <c r="C37" s="97"/>
      <c r="D37" s="41">
        <v>67000000</v>
      </c>
    </row>
    <row r="38" spans="1:4" ht="15" customHeight="1" x14ac:dyDescent="0.15">
      <c r="A38" s="118" t="s">
        <v>13</v>
      </c>
      <c r="B38" s="118"/>
      <c r="C38" s="12"/>
      <c r="D38" s="41">
        <v>569283100</v>
      </c>
    </row>
    <row r="39" spans="1:4" ht="15" customHeight="1" x14ac:dyDescent="0.15">
      <c r="A39" s="107" t="s">
        <v>25</v>
      </c>
      <c r="B39" s="107"/>
      <c r="C39" s="18"/>
      <c r="D39" s="92">
        <v>429481228883</v>
      </c>
    </row>
    <row r="40" spans="1:4" x14ac:dyDescent="0.15">
      <c r="D40" s="39"/>
    </row>
  </sheetData>
  <mergeCells count="20">
    <mergeCell ref="A38:B38"/>
    <mergeCell ref="A39:B39"/>
    <mergeCell ref="A32:B32"/>
    <mergeCell ref="A33:B33"/>
    <mergeCell ref="A34:B34"/>
    <mergeCell ref="A35:B35"/>
    <mergeCell ref="A36:B36"/>
    <mergeCell ref="A37:B37"/>
    <mergeCell ref="A30:B30"/>
    <mergeCell ref="A2:D2"/>
    <mergeCell ref="A3:C3"/>
    <mergeCell ref="A5:B5"/>
    <mergeCell ref="A12:B12"/>
    <mergeCell ref="A13:B13"/>
    <mergeCell ref="A18:B18"/>
    <mergeCell ref="A19:B19"/>
    <mergeCell ref="A20:B20"/>
    <mergeCell ref="A21:B21"/>
    <mergeCell ref="A22:B22"/>
    <mergeCell ref="A23:B23"/>
  </mergeCells>
  <phoneticPr fontId="2"/>
  <printOptions horizontalCentered="1"/>
  <pageMargins left="0.70866141732283472" right="0.70866141732283472" top="0.74803149606299213" bottom="0.74803149606299213" header="0.31496062992125984" footer="0.31496062992125984"/>
  <pageSetup paperSize="9" scale="11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view="pageBreakPreview" zoomScaleNormal="100" zoomScaleSheetLayoutView="100" workbookViewId="0"/>
  </sheetViews>
  <sheetFormatPr defaultColWidth="9.42578125" defaultRowHeight="9.6" x14ac:dyDescent="0.15"/>
  <cols>
    <col min="1" max="1" width="1.85546875" style="3" customWidth="1"/>
    <col min="2" max="2" width="30.5703125" style="3" customWidth="1"/>
    <col min="3" max="3" width="1.140625" style="3" customWidth="1"/>
    <col min="4" max="6" width="20.140625" style="3" customWidth="1"/>
    <col min="7" max="16384" width="9.42578125" style="3"/>
  </cols>
  <sheetData>
    <row r="1" spans="1:15" ht="19.5" customHeight="1" x14ac:dyDescent="0.15"/>
    <row r="2" spans="1:15" s="26" customFormat="1" ht="12" customHeight="1" x14ac:dyDescent="0.15">
      <c r="A2" s="29"/>
      <c r="B2" s="29"/>
      <c r="C2" s="29"/>
      <c r="D2" s="29"/>
      <c r="E2" s="29"/>
      <c r="F2" s="4" t="s">
        <v>1</v>
      </c>
    </row>
    <row r="3" spans="1:15" ht="18" customHeight="1" x14ac:dyDescent="0.15">
      <c r="A3" s="105" t="s">
        <v>7</v>
      </c>
      <c r="B3" s="105"/>
      <c r="C3" s="105"/>
      <c r="D3" s="105"/>
      <c r="E3" s="105"/>
      <c r="F3" s="105"/>
    </row>
    <row r="4" spans="1:15" ht="18" customHeight="1" x14ac:dyDescent="0.15">
      <c r="A4" s="106" t="s">
        <v>32</v>
      </c>
      <c r="B4" s="106"/>
      <c r="C4" s="106"/>
      <c r="D4" s="24" t="s">
        <v>33</v>
      </c>
      <c r="E4" s="24" t="s">
        <v>34</v>
      </c>
      <c r="F4" s="5" t="s">
        <v>35</v>
      </c>
    </row>
    <row r="5" spans="1:15" ht="6" customHeight="1" x14ac:dyDescent="0.15">
      <c r="A5" s="6"/>
      <c r="B5" s="6"/>
      <c r="C5" s="6"/>
      <c r="D5" s="7"/>
      <c r="E5" s="25"/>
      <c r="F5" s="25"/>
    </row>
    <row r="6" spans="1:15" s="30" customFormat="1" ht="20.25" customHeight="1" x14ac:dyDescent="0.15">
      <c r="A6" s="100" t="s">
        <v>9</v>
      </c>
      <c r="B6" s="100"/>
      <c r="C6" s="22"/>
      <c r="D6" s="41"/>
      <c r="E6" s="43"/>
      <c r="F6" s="43"/>
      <c r="G6" s="22"/>
      <c r="H6" s="22"/>
      <c r="I6" s="22"/>
      <c r="J6" s="22"/>
      <c r="K6" s="22"/>
      <c r="L6" s="22"/>
      <c r="M6" s="22"/>
      <c r="N6" s="22"/>
      <c r="O6" s="22"/>
    </row>
    <row r="7" spans="1:15" s="12" customFormat="1" ht="20.25" customHeight="1" x14ac:dyDescent="0.15">
      <c r="A7" s="9"/>
      <c r="B7" s="9" t="s">
        <v>14</v>
      </c>
      <c r="C7" s="22"/>
      <c r="D7" s="41">
        <v>71720502967</v>
      </c>
      <c r="E7" s="43" t="s">
        <v>37</v>
      </c>
      <c r="F7" s="43">
        <f t="shared" ref="F7:F12" si="0">SUM(D7,E7)</f>
        <v>71720502967</v>
      </c>
      <c r="G7" s="22"/>
      <c r="H7" s="22"/>
      <c r="I7" s="22"/>
      <c r="J7" s="22"/>
      <c r="K7" s="22"/>
      <c r="L7" s="22"/>
      <c r="M7" s="22"/>
      <c r="N7" s="22"/>
      <c r="O7" s="22"/>
    </row>
    <row r="8" spans="1:15" s="12" customFormat="1" ht="20.25" customHeight="1" x14ac:dyDescent="0.15">
      <c r="A8" s="9"/>
      <c r="B8" s="9" t="s">
        <v>0</v>
      </c>
      <c r="C8" s="22"/>
      <c r="D8" s="41">
        <v>2739412430</v>
      </c>
      <c r="E8" s="43">
        <v>45481091</v>
      </c>
      <c r="F8" s="43">
        <f t="shared" si="0"/>
        <v>2784893521</v>
      </c>
      <c r="G8" s="22"/>
      <c r="H8" s="22"/>
      <c r="I8" s="22"/>
      <c r="J8" s="22"/>
      <c r="K8" s="22"/>
      <c r="L8" s="22"/>
      <c r="M8" s="22"/>
      <c r="N8" s="22"/>
      <c r="O8" s="22"/>
    </row>
    <row r="9" spans="1:15" s="12" customFormat="1" ht="20.25" customHeight="1" x14ac:dyDescent="0.15">
      <c r="A9" s="9"/>
      <c r="B9" s="9" t="s">
        <v>15</v>
      </c>
      <c r="C9" s="22"/>
      <c r="D9" s="41">
        <v>137171307</v>
      </c>
      <c r="E9" s="43">
        <v>34750185</v>
      </c>
      <c r="F9" s="43">
        <f t="shared" si="0"/>
        <v>171921492</v>
      </c>
      <c r="G9" s="22"/>
      <c r="H9" s="22"/>
      <c r="I9" s="22"/>
      <c r="J9" s="22"/>
      <c r="K9" s="22"/>
      <c r="L9" s="22"/>
      <c r="M9" s="22"/>
      <c r="N9" s="22"/>
      <c r="O9" s="22"/>
    </row>
    <row r="10" spans="1:15" s="12" customFormat="1" ht="20.25" customHeight="1" x14ac:dyDescent="0.15">
      <c r="A10" s="9"/>
      <c r="B10" s="9" t="s">
        <v>16</v>
      </c>
      <c r="C10" s="22"/>
      <c r="D10" s="41">
        <v>6135402448</v>
      </c>
      <c r="E10" s="43">
        <v>1342132259</v>
      </c>
      <c r="F10" s="43">
        <f t="shared" si="0"/>
        <v>7477534707</v>
      </c>
      <c r="G10" s="22"/>
      <c r="H10" s="22"/>
      <c r="I10" s="22"/>
      <c r="J10" s="22"/>
      <c r="K10" s="22"/>
      <c r="L10" s="22"/>
      <c r="M10" s="22"/>
      <c r="N10" s="22"/>
      <c r="O10" s="22"/>
    </row>
    <row r="11" spans="1:15" s="12" customFormat="1" ht="20.25" customHeight="1" x14ac:dyDescent="0.15">
      <c r="A11" s="100" t="s">
        <v>8</v>
      </c>
      <c r="B11" s="100"/>
      <c r="C11" s="22"/>
      <c r="D11" s="41">
        <f>SUM(D7:D10)</f>
        <v>80732489152</v>
      </c>
      <c r="E11" s="43">
        <f>SUM(E7:E10)</f>
        <v>1422363535</v>
      </c>
      <c r="F11" s="43">
        <f t="shared" si="0"/>
        <v>82154852687</v>
      </c>
      <c r="G11" s="22"/>
      <c r="H11" s="22"/>
      <c r="I11" s="22"/>
      <c r="J11" s="22"/>
      <c r="K11" s="22"/>
      <c r="L11" s="22"/>
      <c r="M11" s="22"/>
      <c r="N11" s="22"/>
      <c r="O11" s="22"/>
    </row>
    <row r="12" spans="1:15" ht="20.25" customHeight="1" x14ac:dyDescent="0.15">
      <c r="A12" s="100" t="s">
        <v>10</v>
      </c>
      <c r="B12" s="100"/>
      <c r="C12" s="22"/>
      <c r="D12" s="41">
        <v>230899150893</v>
      </c>
      <c r="E12" s="43">
        <v>-1254713076</v>
      </c>
      <c r="F12" s="43">
        <f t="shared" si="0"/>
        <v>229644437817</v>
      </c>
      <c r="G12" s="22"/>
      <c r="H12" s="22"/>
      <c r="I12" s="22"/>
      <c r="J12" s="22"/>
      <c r="K12" s="22"/>
      <c r="L12" s="22"/>
      <c r="M12" s="22"/>
      <c r="N12" s="22"/>
      <c r="O12" s="22"/>
    </row>
    <row r="13" spans="1:15" ht="20.25" customHeight="1" x14ac:dyDescent="0.15">
      <c r="A13" s="100" t="s">
        <v>2</v>
      </c>
      <c r="B13" s="101"/>
      <c r="C13" s="22"/>
      <c r="D13" s="41">
        <v>15820237049</v>
      </c>
      <c r="E13" s="43" t="s">
        <v>36</v>
      </c>
      <c r="F13" s="43">
        <f>SUM(D13,E13)</f>
        <v>15820237049</v>
      </c>
      <c r="G13" s="22"/>
      <c r="H13" s="22"/>
      <c r="I13" s="22"/>
      <c r="J13" s="22"/>
      <c r="K13" s="22"/>
      <c r="L13" s="22"/>
      <c r="M13" s="22"/>
      <c r="N13" s="22"/>
      <c r="O13" s="22"/>
    </row>
    <row r="14" spans="1:15" ht="20.25" customHeight="1" x14ac:dyDescent="0.15">
      <c r="A14" s="100" t="s">
        <v>4</v>
      </c>
      <c r="B14" s="101"/>
      <c r="C14" s="22"/>
      <c r="D14" s="41">
        <v>462011000</v>
      </c>
      <c r="E14" s="43" t="s">
        <v>36</v>
      </c>
      <c r="F14" s="43">
        <f>SUM(D14,E14)</f>
        <v>462011000</v>
      </c>
      <c r="G14" s="22"/>
      <c r="H14" s="22"/>
      <c r="I14" s="22"/>
      <c r="J14" s="22"/>
      <c r="K14" s="22"/>
      <c r="L14" s="22"/>
      <c r="M14" s="22"/>
      <c r="N14" s="22"/>
      <c r="O14" s="22"/>
    </row>
    <row r="15" spans="1:15" ht="20.25" customHeight="1" x14ac:dyDescent="0.15">
      <c r="A15" s="100" t="s">
        <v>17</v>
      </c>
      <c r="B15" s="101"/>
      <c r="C15" s="22"/>
      <c r="D15" s="41">
        <v>1461800000</v>
      </c>
      <c r="E15" s="43">
        <v>-184200000</v>
      </c>
      <c r="F15" s="43">
        <f>SUM(D15,E15)</f>
        <v>1277600000</v>
      </c>
      <c r="G15" s="22"/>
      <c r="H15" s="22"/>
      <c r="I15" s="22"/>
      <c r="J15" s="22"/>
      <c r="K15" s="22"/>
      <c r="L15" s="22"/>
      <c r="M15" s="22"/>
      <c r="N15" s="22"/>
      <c r="O15" s="22"/>
    </row>
    <row r="16" spans="1:15" ht="20.25" customHeight="1" x14ac:dyDescent="0.15">
      <c r="A16" s="100" t="s">
        <v>11</v>
      </c>
      <c r="B16" s="100"/>
      <c r="C16" s="22"/>
      <c r="D16" s="41"/>
      <c r="E16" s="43"/>
      <c r="F16" s="43"/>
      <c r="G16" s="22"/>
      <c r="H16" s="22"/>
      <c r="I16" s="22"/>
      <c r="J16" s="22"/>
      <c r="K16" s="22"/>
      <c r="L16" s="22"/>
      <c r="M16" s="22"/>
      <c r="N16" s="22"/>
      <c r="O16" s="22"/>
    </row>
    <row r="17" spans="1:15" ht="20.25" customHeight="1" x14ac:dyDescent="0.15">
      <c r="A17" s="9"/>
      <c r="B17" s="9" t="s">
        <v>18</v>
      </c>
      <c r="C17" s="22"/>
      <c r="D17" s="41">
        <v>1014906609</v>
      </c>
      <c r="E17" s="43">
        <v>333556163</v>
      </c>
      <c r="F17" s="43">
        <f t="shared" ref="F17:F30" si="1">SUM(D17,E17)</f>
        <v>1348462772</v>
      </c>
      <c r="G17" s="22"/>
      <c r="H17" s="22"/>
      <c r="I17" s="22"/>
      <c r="J17" s="22"/>
      <c r="K17" s="22"/>
      <c r="L17" s="22"/>
      <c r="M17" s="22"/>
      <c r="N17" s="22"/>
      <c r="O17" s="22"/>
    </row>
    <row r="18" spans="1:15" ht="20.25" customHeight="1" x14ac:dyDescent="0.15">
      <c r="A18" s="9"/>
      <c r="B18" s="9" t="s">
        <v>19</v>
      </c>
      <c r="C18" s="22"/>
      <c r="D18" s="41">
        <v>1854861000</v>
      </c>
      <c r="E18" s="43">
        <v>402710514</v>
      </c>
      <c r="F18" s="43">
        <f t="shared" si="1"/>
        <v>2257571514</v>
      </c>
      <c r="G18" s="22"/>
      <c r="H18" s="22"/>
      <c r="I18" s="22"/>
      <c r="J18" s="22"/>
      <c r="K18" s="22"/>
      <c r="L18" s="22"/>
      <c r="M18" s="22"/>
      <c r="N18" s="22"/>
      <c r="O18" s="22"/>
    </row>
    <row r="19" spans="1:15" ht="20.25" customHeight="1" x14ac:dyDescent="0.15">
      <c r="A19" s="9"/>
      <c r="B19" s="9" t="s">
        <v>20</v>
      </c>
      <c r="C19" s="22"/>
      <c r="D19" s="41">
        <v>720552121</v>
      </c>
      <c r="E19" s="43">
        <v>218404550</v>
      </c>
      <c r="F19" s="43">
        <f t="shared" si="1"/>
        <v>938956671</v>
      </c>
      <c r="G19" s="22"/>
      <c r="H19" s="22"/>
      <c r="I19" s="22"/>
      <c r="J19" s="22"/>
      <c r="K19" s="22"/>
      <c r="L19" s="22"/>
      <c r="M19" s="22"/>
      <c r="N19" s="22"/>
      <c r="O19" s="22"/>
    </row>
    <row r="20" spans="1:15" ht="20.25" customHeight="1" x14ac:dyDescent="0.15">
      <c r="A20" s="9"/>
      <c r="B20" s="9" t="s">
        <v>21</v>
      </c>
      <c r="C20" s="22"/>
      <c r="D20" s="41">
        <v>667129000</v>
      </c>
      <c r="E20" s="43">
        <v>145925242</v>
      </c>
      <c r="F20" s="43">
        <f t="shared" si="1"/>
        <v>813054242</v>
      </c>
      <c r="G20" s="22"/>
      <c r="H20" s="22"/>
      <c r="I20" s="22"/>
      <c r="J20" s="22"/>
      <c r="K20" s="22"/>
      <c r="L20" s="22"/>
      <c r="M20" s="22"/>
      <c r="N20" s="22"/>
      <c r="O20" s="22"/>
    </row>
    <row r="21" spans="1:15" ht="20.25" customHeight="1" x14ac:dyDescent="0.15">
      <c r="A21" s="9"/>
      <c r="B21" s="9" t="s">
        <v>22</v>
      </c>
      <c r="C21" s="22"/>
      <c r="D21" s="41">
        <v>109544939</v>
      </c>
      <c r="E21" s="43">
        <v>-282885</v>
      </c>
      <c r="F21" s="43">
        <f t="shared" si="1"/>
        <v>109262054</v>
      </c>
      <c r="G21" s="22"/>
      <c r="H21" s="22"/>
      <c r="I21" s="22"/>
      <c r="J21" s="22"/>
      <c r="K21" s="22"/>
      <c r="L21" s="22"/>
      <c r="M21" s="22"/>
      <c r="N21" s="22"/>
      <c r="O21" s="22"/>
    </row>
    <row r="22" spans="1:15" ht="20.25" customHeight="1" x14ac:dyDescent="0.15">
      <c r="A22" s="9"/>
      <c r="B22" s="9" t="s">
        <v>5</v>
      </c>
      <c r="C22" s="22"/>
      <c r="D22" s="41">
        <v>66000036</v>
      </c>
      <c r="E22" s="43">
        <v>12758000</v>
      </c>
      <c r="F22" s="43">
        <f t="shared" si="1"/>
        <v>78758036</v>
      </c>
      <c r="G22" s="22"/>
      <c r="H22" s="22"/>
      <c r="I22" s="22"/>
      <c r="J22" s="22"/>
      <c r="K22" s="22"/>
      <c r="L22" s="22"/>
      <c r="M22" s="22"/>
      <c r="N22" s="22"/>
      <c r="O22" s="22"/>
    </row>
    <row r="23" spans="1:15" ht="20.25" customHeight="1" x14ac:dyDescent="0.15">
      <c r="A23" s="9"/>
      <c r="B23" s="9" t="s">
        <v>23</v>
      </c>
      <c r="C23" s="22"/>
      <c r="D23" s="41">
        <v>269131548</v>
      </c>
      <c r="E23" s="43">
        <v>-6730785</v>
      </c>
      <c r="F23" s="43">
        <f t="shared" si="1"/>
        <v>262400763</v>
      </c>
      <c r="G23" s="22"/>
      <c r="H23" s="22"/>
      <c r="I23" s="22"/>
      <c r="J23" s="22"/>
      <c r="K23" s="22"/>
      <c r="L23" s="22"/>
      <c r="M23" s="22"/>
      <c r="N23" s="22"/>
      <c r="O23" s="22"/>
    </row>
    <row r="24" spans="1:15" ht="20.25" customHeight="1" x14ac:dyDescent="0.15">
      <c r="A24" s="9"/>
      <c r="B24" s="108" t="s">
        <v>38</v>
      </c>
      <c r="C24" s="109"/>
      <c r="D24" s="41">
        <f>SUM(D17:D23)</f>
        <v>4702125253</v>
      </c>
      <c r="E24" s="43">
        <f>SUM(E17:E23)</f>
        <v>1106340799</v>
      </c>
      <c r="F24" s="43">
        <f t="shared" si="1"/>
        <v>5808466052</v>
      </c>
      <c r="G24" s="22"/>
      <c r="H24" s="22"/>
      <c r="I24" s="22"/>
      <c r="J24" s="22"/>
      <c r="K24" s="22"/>
      <c r="L24" s="22"/>
      <c r="M24" s="22"/>
      <c r="N24" s="22"/>
      <c r="O24" s="22"/>
    </row>
    <row r="25" spans="1:15" ht="20.25" customHeight="1" x14ac:dyDescent="0.15">
      <c r="A25" s="9"/>
      <c r="B25" s="9" t="s">
        <v>24</v>
      </c>
      <c r="C25" s="22"/>
      <c r="D25" s="41">
        <v>3368333</v>
      </c>
      <c r="E25" s="43">
        <v>-3</v>
      </c>
      <c r="F25" s="43">
        <f t="shared" si="1"/>
        <v>3368330</v>
      </c>
      <c r="G25" s="22"/>
      <c r="H25" s="22"/>
      <c r="I25" s="22"/>
      <c r="J25" s="22"/>
      <c r="K25" s="22"/>
      <c r="L25" s="22"/>
      <c r="M25" s="22"/>
      <c r="N25" s="22"/>
      <c r="O25" s="22"/>
    </row>
    <row r="26" spans="1:15" ht="20.25" customHeight="1" x14ac:dyDescent="0.15">
      <c r="A26" s="100" t="s">
        <v>8</v>
      </c>
      <c r="B26" s="100"/>
      <c r="C26" s="22"/>
      <c r="D26" s="41">
        <f>SUM(D24:D25)</f>
        <v>4705493586</v>
      </c>
      <c r="E26" s="43">
        <f>SUM(E24:E25)</f>
        <v>1106340796</v>
      </c>
      <c r="F26" s="43">
        <f t="shared" si="1"/>
        <v>5811834382</v>
      </c>
      <c r="G26" s="22"/>
      <c r="H26" s="22"/>
      <c r="I26" s="22"/>
      <c r="J26" s="22"/>
      <c r="K26" s="22"/>
      <c r="L26" s="22"/>
      <c r="M26" s="22"/>
      <c r="N26" s="22"/>
      <c r="O26" s="22"/>
    </row>
    <row r="27" spans="1:15" ht="20.25" customHeight="1" x14ac:dyDescent="0.15">
      <c r="A27" s="100" t="s">
        <v>3</v>
      </c>
      <c r="B27" s="100"/>
      <c r="C27" s="22"/>
      <c r="D27" s="41">
        <v>953514767</v>
      </c>
      <c r="E27" s="43">
        <v>134096729</v>
      </c>
      <c r="F27" s="43">
        <f t="shared" si="1"/>
        <v>1087611496</v>
      </c>
      <c r="G27" s="22"/>
      <c r="H27" s="22"/>
      <c r="I27" s="22"/>
      <c r="J27" s="22"/>
      <c r="K27" s="22"/>
      <c r="L27" s="22"/>
      <c r="M27" s="22"/>
      <c r="N27" s="22"/>
      <c r="O27" s="22"/>
    </row>
    <row r="28" spans="1:15" ht="20.25" customHeight="1" x14ac:dyDescent="0.15">
      <c r="A28" s="100" t="s">
        <v>6</v>
      </c>
      <c r="B28" s="100"/>
      <c r="C28" s="22"/>
      <c r="D28" s="41">
        <v>2876101750</v>
      </c>
      <c r="E28" s="43">
        <v>-88201</v>
      </c>
      <c r="F28" s="43">
        <f t="shared" si="1"/>
        <v>2876013549</v>
      </c>
      <c r="G28" s="22"/>
      <c r="H28" s="22"/>
      <c r="I28" s="22"/>
      <c r="J28" s="22"/>
      <c r="K28" s="22"/>
      <c r="L28" s="22"/>
      <c r="M28" s="22"/>
      <c r="N28" s="22"/>
      <c r="O28" s="22"/>
    </row>
    <row r="29" spans="1:15" ht="20.25" customHeight="1" x14ac:dyDescent="0.15">
      <c r="A29" s="100" t="s">
        <v>12</v>
      </c>
      <c r="B29" s="100"/>
      <c r="C29" s="22"/>
      <c r="D29" s="41">
        <v>16011697128</v>
      </c>
      <c r="E29" s="43">
        <v>9465918789</v>
      </c>
      <c r="F29" s="43">
        <f t="shared" si="1"/>
        <v>25477615917</v>
      </c>
      <c r="G29" s="22"/>
      <c r="H29" s="22"/>
      <c r="I29" s="22"/>
      <c r="J29" s="22"/>
      <c r="K29" s="22"/>
      <c r="L29" s="22"/>
      <c r="M29" s="22"/>
      <c r="N29" s="22"/>
      <c r="O29" s="22"/>
    </row>
    <row r="30" spans="1:15" ht="20.25" customHeight="1" x14ac:dyDescent="0.15">
      <c r="A30" s="100" t="s">
        <v>13</v>
      </c>
      <c r="B30" s="100"/>
      <c r="C30" s="22"/>
      <c r="D30" s="41">
        <v>992489500</v>
      </c>
      <c r="E30" s="43">
        <v>-42000</v>
      </c>
      <c r="F30" s="43">
        <f t="shared" si="1"/>
        <v>992447500</v>
      </c>
      <c r="G30" s="22"/>
      <c r="H30" s="22"/>
      <c r="I30" s="22"/>
      <c r="J30" s="22"/>
      <c r="K30" s="22"/>
      <c r="L30" s="22"/>
      <c r="M30" s="22"/>
      <c r="N30" s="22"/>
      <c r="O30" s="22"/>
    </row>
    <row r="31" spans="1:15" s="28" customFormat="1" ht="22.05" customHeight="1" x14ac:dyDescent="0.15">
      <c r="A31" s="107" t="s">
        <v>25</v>
      </c>
      <c r="B31" s="107"/>
      <c r="C31" s="15"/>
      <c r="D31" s="44">
        <f>SUM(D11:D15,D26:D30)</f>
        <v>354914984825</v>
      </c>
      <c r="E31" s="45">
        <f>SUM(E11:E15,E26:E30)</f>
        <v>10689676572</v>
      </c>
      <c r="F31" s="45">
        <f>SUM(F11:F15,F26:F30)</f>
        <v>365604661397</v>
      </c>
      <c r="G31" s="27"/>
      <c r="H31" s="27"/>
      <c r="I31" s="27"/>
      <c r="J31" s="27"/>
      <c r="K31" s="27"/>
      <c r="L31" s="27"/>
      <c r="M31" s="27"/>
      <c r="N31" s="27"/>
      <c r="O31" s="27"/>
    </row>
    <row r="32" spans="1:15" s="31" customFormat="1" ht="6" customHeight="1" x14ac:dyDescent="0.15">
      <c r="A32" s="9"/>
      <c r="B32" s="9"/>
      <c r="C32" s="22"/>
      <c r="D32" s="22"/>
      <c r="E32" s="22"/>
      <c r="F32" s="22"/>
      <c r="G32" s="22"/>
      <c r="H32" s="22"/>
      <c r="I32" s="22"/>
      <c r="J32" s="22"/>
      <c r="K32" s="22"/>
      <c r="L32" s="22"/>
      <c r="M32" s="22"/>
      <c r="N32" s="22"/>
      <c r="O32" s="22"/>
    </row>
    <row r="33" spans="2:6" x14ac:dyDescent="0.15">
      <c r="B33" s="102" t="s">
        <v>39</v>
      </c>
      <c r="C33" s="103"/>
      <c r="D33" s="103"/>
      <c r="E33" s="103"/>
      <c r="F33" s="103"/>
    </row>
  </sheetData>
  <mergeCells count="17">
    <mergeCell ref="B33:F33"/>
    <mergeCell ref="A26:B26"/>
    <mergeCell ref="A27:B27"/>
    <mergeCell ref="A6:B6"/>
    <mergeCell ref="A11:B11"/>
    <mergeCell ref="A12:B12"/>
    <mergeCell ref="A13:B13"/>
    <mergeCell ref="A28:B28"/>
    <mergeCell ref="A29:B29"/>
    <mergeCell ref="A30:B30"/>
    <mergeCell ref="A31:B31"/>
    <mergeCell ref="A3:F3"/>
    <mergeCell ref="A4:C4"/>
    <mergeCell ref="B24:C24"/>
    <mergeCell ref="A16:B16"/>
    <mergeCell ref="A14:B14"/>
    <mergeCell ref="A15:B15"/>
  </mergeCells>
  <phoneticPr fontId="2"/>
  <pageMargins left="0.78740157480314965" right="0.78740157480314965" top="0.86614173228346458" bottom="0.31496062992125984" header="0.51181102362204722" footer="0.19685039370078741"/>
  <pageSetup paperSize="9" scale="12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view="pageBreakPreview" zoomScaleNormal="100" zoomScaleSheetLayoutView="100" workbookViewId="0"/>
  </sheetViews>
  <sheetFormatPr defaultColWidth="9.42578125" defaultRowHeight="9.6" x14ac:dyDescent="0.15"/>
  <cols>
    <col min="1" max="1" width="1.85546875" style="3" customWidth="1"/>
    <col min="2" max="2" width="30.5703125" style="3" customWidth="1"/>
    <col min="3" max="3" width="1.140625" style="3" customWidth="1"/>
    <col min="4" max="6" width="20.140625" style="3" customWidth="1"/>
    <col min="7" max="16384" width="9.42578125" style="3"/>
  </cols>
  <sheetData>
    <row r="1" spans="1:6" ht="13.05" customHeight="1" x14ac:dyDescent="0.15">
      <c r="A1" s="16"/>
      <c r="B1" s="16"/>
      <c r="C1" s="17"/>
      <c r="D1" s="23"/>
      <c r="E1" s="23"/>
      <c r="F1" s="19" t="s">
        <v>1</v>
      </c>
    </row>
    <row r="2" spans="1:6" ht="18" customHeight="1" x14ac:dyDescent="0.15">
      <c r="A2" s="110" t="s">
        <v>40</v>
      </c>
      <c r="B2" s="110"/>
      <c r="C2" s="110"/>
      <c r="D2" s="110"/>
      <c r="E2" s="110"/>
      <c r="F2" s="110"/>
    </row>
    <row r="3" spans="1:6" ht="18" customHeight="1" x14ac:dyDescent="0.15">
      <c r="A3" s="106" t="s">
        <v>32</v>
      </c>
      <c r="B3" s="106"/>
      <c r="C3" s="106"/>
      <c r="D3" s="24" t="s">
        <v>33</v>
      </c>
      <c r="E3" s="24" t="s">
        <v>34</v>
      </c>
      <c r="F3" s="5" t="s">
        <v>35</v>
      </c>
    </row>
    <row r="4" spans="1:6" ht="6" customHeight="1" x14ac:dyDescent="0.15">
      <c r="A4" s="6"/>
      <c r="B4" s="6"/>
      <c r="C4" s="6"/>
      <c r="D4" s="7"/>
      <c r="E4" s="25"/>
      <c r="F4" s="25"/>
    </row>
    <row r="5" spans="1:6" ht="22.05" customHeight="1" x14ac:dyDescent="0.15">
      <c r="A5" s="100" t="s">
        <v>9</v>
      </c>
      <c r="B5" s="100"/>
      <c r="C5" s="8"/>
      <c r="D5" s="41"/>
      <c r="E5" s="43"/>
      <c r="F5" s="43"/>
    </row>
    <row r="6" spans="1:6" ht="22.05" customHeight="1" x14ac:dyDescent="0.15">
      <c r="A6" s="9"/>
      <c r="B6" s="9" t="s">
        <v>14</v>
      </c>
      <c r="C6" s="6"/>
      <c r="D6" s="41">
        <v>73773363077</v>
      </c>
      <c r="E6" s="43" t="s">
        <v>44</v>
      </c>
      <c r="F6" s="40">
        <f>D6</f>
        <v>73773363077</v>
      </c>
    </row>
    <row r="7" spans="1:6" ht="22.05" customHeight="1" x14ac:dyDescent="0.15">
      <c r="A7" s="9"/>
      <c r="B7" s="9" t="s">
        <v>0</v>
      </c>
      <c r="C7" s="10"/>
      <c r="D7" s="41">
        <v>2510071045</v>
      </c>
      <c r="E7" s="43">
        <v>-2611694</v>
      </c>
      <c r="F7" s="40">
        <f t="shared" ref="F7:F27" si="0">D7+E7</f>
        <v>2507459351</v>
      </c>
    </row>
    <row r="8" spans="1:6" ht="22.05" customHeight="1" x14ac:dyDescent="0.15">
      <c r="A8" s="9"/>
      <c r="B8" s="9" t="s">
        <v>16</v>
      </c>
      <c r="C8" s="10"/>
      <c r="D8" s="41">
        <v>8353839637</v>
      </c>
      <c r="E8" s="43">
        <v>6985309</v>
      </c>
      <c r="F8" s="40">
        <f t="shared" si="0"/>
        <v>8360824946</v>
      </c>
    </row>
    <row r="9" spans="1:6" ht="22.05" customHeight="1" x14ac:dyDescent="0.15">
      <c r="A9" s="100" t="s">
        <v>8</v>
      </c>
      <c r="B9" s="100"/>
      <c r="C9" s="10"/>
      <c r="D9" s="41">
        <f>SUM(D6:D8)</f>
        <v>84637273759</v>
      </c>
      <c r="E9" s="43">
        <f>SUM(E6:E8)</f>
        <v>4373615</v>
      </c>
      <c r="F9" s="40">
        <f t="shared" si="0"/>
        <v>84641647374</v>
      </c>
    </row>
    <row r="10" spans="1:6" ht="22.05" customHeight="1" x14ac:dyDescent="0.15">
      <c r="A10" s="100" t="s">
        <v>10</v>
      </c>
      <c r="B10" s="100"/>
      <c r="C10" s="11"/>
      <c r="D10" s="41">
        <v>231282418029</v>
      </c>
      <c r="E10" s="43">
        <v>-656643844</v>
      </c>
      <c r="F10" s="40">
        <f t="shared" si="0"/>
        <v>230625774185</v>
      </c>
    </row>
    <row r="11" spans="1:6" ht="22.05" customHeight="1" x14ac:dyDescent="0.15">
      <c r="A11" s="100" t="s">
        <v>2</v>
      </c>
      <c r="B11" s="101"/>
      <c r="C11" s="2"/>
      <c r="D11" s="41">
        <v>16893529056</v>
      </c>
      <c r="E11" s="43">
        <v>1312614435</v>
      </c>
      <c r="F11" s="40">
        <f t="shared" si="0"/>
        <v>18206143491</v>
      </c>
    </row>
    <row r="12" spans="1:6" ht="22.05" customHeight="1" x14ac:dyDescent="0.15">
      <c r="A12" s="100" t="s">
        <v>4</v>
      </c>
      <c r="B12" s="101"/>
      <c r="C12" s="2"/>
      <c r="D12" s="41">
        <v>383165000</v>
      </c>
      <c r="E12" s="43" t="s">
        <v>44</v>
      </c>
      <c r="F12" s="40">
        <f>D12</f>
        <v>383165000</v>
      </c>
    </row>
    <row r="13" spans="1:6" ht="22.05" customHeight="1" x14ac:dyDescent="0.15">
      <c r="A13" s="100" t="s">
        <v>17</v>
      </c>
      <c r="B13" s="101"/>
      <c r="C13" s="2"/>
      <c r="D13" s="41">
        <v>1917100000</v>
      </c>
      <c r="E13" s="43" t="s">
        <v>44</v>
      </c>
      <c r="F13" s="40">
        <f>D13</f>
        <v>1917100000</v>
      </c>
    </row>
    <row r="14" spans="1:6" ht="22.05" customHeight="1" x14ac:dyDescent="0.15">
      <c r="A14" s="100" t="s">
        <v>11</v>
      </c>
      <c r="B14" s="100"/>
      <c r="C14" s="2"/>
      <c r="D14" s="41"/>
      <c r="E14" s="43"/>
      <c r="F14" s="40"/>
    </row>
    <row r="15" spans="1:6" ht="22.05" customHeight="1" x14ac:dyDescent="0.15">
      <c r="A15" s="9"/>
      <c r="B15" s="9" t="s">
        <v>18</v>
      </c>
      <c r="C15" s="2"/>
      <c r="D15" s="41">
        <v>771826621</v>
      </c>
      <c r="E15" s="43">
        <v>58263819</v>
      </c>
      <c r="F15" s="40">
        <f t="shared" si="0"/>
        <v>830090440</v>
      </c>
    </row>
    <row r="16" spans="1:6" ht="22.05" customHeight="1" x14ac:dyDescent="0.15">
      <c r="A16" s="9"/>
      <c r="B16" s="9" t="s">
        <v>19</v>
      </c>
      <c r="C16" s="2"/>
      <c r="D16" s="41">
        <v>1458247000</v>
      </c>
      <c r="E16" s="43">
        <v>171070000</v>
      </c>
      <c r="F16" s="40">
        <f t="shared" si="0"/>
        <v>1629317000</v>
      </c>
    </row>
    <row r="17" spans="1:6" ht="22.05" customHeight="1" x14ac:dyDescent="0.15">
      <c r="A17" s="9"/>
      <c r="B17" s="9" t="s">
        <v>20</v>
      </c>
      <c r="C17" s="2"/>
      <c r="D17" s="41">
        <v>561301731</v>
      </c>
      <c r="E17" s="43">
        <v>9784473</v>
      </c>
      <c r="F17" s="40">
        <f t="shared" si="0"/>
        <v>571086204</v>
      </c>
    </row>
    <row r="18" spans="1:6" ht="22.05" customHeight="1" x14ac:dyDescent="0.15">
      <c r="A18" s="9"/>
      <c r="B18" s="9" t="s">
        <v>29</v>
      </c>
      <c r="C18" s="2"/>
      <c r="D18" s="41">
        <v>429179000</v>
      </c>
      <c r="E18" s="43">
        <v>6426000</v>
      </c>
      <c r="F18" s="40">
        <f t="shared" si="0"/>
        <v>435605000</v>
      </c>
    </row>
    <row r="19" spans="1:6" ht="22.05" customHeight="1" x14ac:dyDescent="0.15">
      <c r="A19" s="9"/>
      <c r="B19" s="9" t="s">
        <v>30</v>
      </c>
      <c r="C19" s="2"/>
      <c r="D19" s="41">
        <v>114615659</v>
      </c>
      <c r="E19" s="43">
        <v>9777000</v>
      </c>
      <c r="F19" s="40">
        <f t="shared" si="0"/>
        <v>124392659</v>
      </c>
    </row>
    <row r="20" spans="1:6" ht="22.05" customHeight="1" x14ac:dyDescent="0.15">
      <c r="A20" s="9"/>
      <c r="B20" s="9" t="s">
        <v>31</v>
      </c>
      <c r="C20" s="2"/>
      <c r="D20" s="41">
        <v>241906155</v>
      </c>
      <c r="E20" s="43">
        <v>-1679127</v>
      </c>
      <c r="F20" s="40">
        <f t="shared" si="0"/>
        <v>240227028</v>
      </c>
    </row>
    <row r="21" spans="1:6" ht="22.05" customHeight="1" x14ac:dyDescent="0.15">
      <c r="A21" s="108" t="s">
        <v>38</v>
      </c>
      <c r="B21" s="108"/>
      <c r="C21" s="2"/>
      <c r="D21" s="41">
        <f>SUM(D15:D20)</f>
        <v>3577076166</v>
      </c>
      <c r="E21" s="43">
        <f>SUM(E15:E20)</f>
        <v>253642165</v>
      </c>
      <c r="F21" s="40">
        <f t="shared" si="0"/>
        <v>3830718331</v>
      </c>
    </row>
    <row r="22" spans="1:6" ht="22.05" customHeight="1" x14ac:dyDescent="0.15">
      <c r="A22" s="9"/>
      <c r="B22" s="9" t="s">
        <v>24</v>
      </c>
      <c r="C22" s="2"/>
      <c r="D22" s="41">
        <v>3294066</v>
      </c>
      <c r="E22" s="43" t="s">
        <v>44</v>
      </c>
      <c r="F22" s="40">
        <f>D22</f>
        <v>3294066</v>
      </c>
    </row>
    <row r="23" spans="1:6" ht="22.05" customHeight="1" x14ac:dyDescent="0.15">
      <c r="A23" s="100" t="s">
        <v>8</v>
      </c>
      <c r="B23" s="100"/>
      <c r="C23" s="2"/>
      <c r="D23" s="41">
        <f>SUM(D21:D22)</f>
        <v>3580370232</v>
      </c>
      <c r="E23" s="43">
        <f>SUM(E21:E22)</f>
        <v>253642165</v>
      </c>
      <c r="F23" s="40">
        <f t="shared" si="0"/>
        <v>3834012397</v>
      </c>
    </row>
    <row r="24" spans="1:6" ht="22.05" customHeight="1" x14ac:dyDescent="0.15">
      <c r="A24" s="100" t="s">
        <v>3</v>
      </c>
      <c r="B24" s="100"/>
      <c r="C24" s="2"/>
      <c r="D24" s="41">
        <v>951292443</v>
      </c>
      <c r="E24" s="43">
        <v>12729229</v>
      </c>
      <c r="F24" s="40">
        <f t="shared" si="0"/>
        <v>964021672</v>
      </c>
    </row>
    <row r="25" spans="1:6" ht="22.05" customHeight="1" x14ac:dyDescent="0.15">
      <c r="A25" s="100" t="s">
        <v>6</v>
      </c>
      <c r="B25" s="100"/>
      <c r="C25" s="2"/>
      <c r="D25" s="41">
        <v>2439413928</v>
      </c>
      <c r="E25" s="43">
        <v>15126060</v>
      </c>
      <c r="F25" s="40">
        <f t="shared" si="0"/>
        <v>2454539988</v>
      </c>
    </row>
    <row r="26" spans="1:6" ht="22.05" customHeight="1" x14ac:dyDescent="0.15">
      <c r="A26" s="100" t="s">
        <v>12</v>
      </c>
      <c r="B26" s="100"/>
      <c r="C26" s="8"/>
      <c r="D26" s="41">
        <v>23136763152</v>
      </c>
      <c r="E26" s="43">
        <v>23202026</v>
      </c>
      <c r="F26" s="40">
        <f t="shared" si="0"/>
        <v>23159965178</v>
      </c>
    </row>
    <row r="27" spans="1:6" ht="22.05" customHeight="1" x14ac:dyDescent="0.15">
      <c r="A27" s="100" t="s">
        <v>13</v>
      </c>
      <c r="B27" s="100"/>
      <c r="C27" s="6"/>
      <c r="D27" s="41">
        <v>1852460579</v>
      </c>
      <c r="E27" s="43">
        <v>-2759376</v>
      </c>
      <c r="F27" s="40">
        <f t="shared" si="0"/>
        <v>1849701203</v>
      </c>
    </row>
    <row r="28" spans="1:6" ht="22.05" customHeight="1" x14ac:dyDescent="0.15">
      <c r="A28" s="107" t="s">
        <v>25</v>
      </c>
      <c r="B28" s="107"/>
      <c r="C28" s="13"/>
      <c r="D28" s="44">
        <f>SUM(D9:D13,D23:D27)</f>
        <v>367073786178</v>
      </c>
      <c r="E28" s="45">
        <f>SUM(E9:E13,E23:E27)</f>
        <v>962284310</v>
      </c>
      <c r="F28" s="45">
        <f>SUM(F9:F13,F23:F27)</f>
        <v>368036070488</v>
      </c>
    </row>
    <row r="29" spans="1:6" x14ac:dyDescent="0.15">
      <c r="D29" s="22"/>
      <c r="E29" s="22"/>
      <c r="F29" s="22"/>
    </row>
    <row r="30" spans="1:6" x14ac:dyDescent="0.15">
      <c r="B30" s="102" t="s">
        <v>39</v>
      </c>
      <c r="C30" s="103"/>
      <c r="D30" s="103"/>
      <c r="E30" s="103"/>
      <c r="F30" s="103"/>
    </row>
  </sheetData>
  <mergeCells count="17">
    <mergeCell ref="B30:F30"/>
    <mergeCell ref="A28:B28"/>
    <mergeCell ref="A5:B5"/>
    <mergeCell ref="A10:B10"/>
    <mergeCell ref="A11:B11"/>
    <mergeCell ref="A23:B23"/>
    <mergeCell ref="A24:B24"/>
    <mergeCell ref="A9:B9"/>
    <mergeCell ref="A14:B14"/>
    <mergeCell ref="A27:B27"/>
    <mergeCell ref="A25:B25"/>
    <mergeCell ref="A26:B26"/>
    <mergeCell ref="A21:B21"/>
    <mergeCell ref="A2:F2"/>
    <mergeCell ref="A3:C3"/>
    <mergeCell ref="A12:B12"/>
    <mergeCell ref="A13:B13"/>
  </mergeCells>
  <phoneticPr fontId="2"/>
  <pageMargins left="0.75" right="0.75" top="1" bottom="1" header="0.51200000000000001" footer="0.51200000000000001"/>
  <pageSetup paperSize="9" scale="12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
  <sheetViews>
    <sheetView view="pageBreakPreview" zoomScaleNormal="100" zoomScaleSheetLayoutView="100" workbookViewId="0"/>
  </sheetViews>
  <sheetFormatPr defaultColWidth="9.42578125" defaultRowHeight="9.6" x14ac:dyDescent="0.15"/>
  <cols>
    <col min="1" max="1" width="1.85546875" style="3" customWidth="1"/>
    <col min="2" max="2" width="30.5703125" style="3" customWidth="1"/>
    <col min="3" max="3" width="1.140625" style="3" customWidth="1"/>
    <col min="4" max="6" width="20.140625" style="3" customWidth="1"/>
    <col min="7" max="16384" width="9.42578125" style="3"/>
  </cols>
  <sheetData>
    <row r="1" spans="1:6" ht="13.05" customHeight="1" x14ac:dyDescent="0.15">
      <c r="A1" s="16"/>
      <c r="B1" s="16"/>
      <c r="C1" s="17"/>
      <c r="D1" s="18"/>
      <c r="E1" s="15"/>
      <c r="F1" s="19" t="s">
        <v>1</v>
      </c>
    </row>
    <row r="2" spans="1:6" ht="18" customHeight="1" x14ac:dyDescent="0.15">
      <c r="A2" s="110" t="s">
        <v>43</v>
      </c>
      <c r="B2" s="110"/>
      <c r="C2" s="110"/>
      <c r="D2" s="110"/>
      <c r="E2" s="110"/>
      <c r="F2" s="110"/>
    </row>
    <row r="3" spans="1:6" ht="18" customHeight="1" x14ac:dyDescent="0.15">
      <c r="A3" s="106" t="s">
        <v>41</v>
      </c>
      <c r="B3" s="106"/>
      <c r="C3" s="106"/>
      <c r="D3" s="5" t="s">
        <v>42</v>
      </c>
      <c r="E3" s="5" t="s">
        <v>46</v>
      </c>
      <c r="F3" s="5" t="s">
        <v>8</v>
      </c>
    </row>
    <row r="4" spans="1:6" ht="6" customHeight="1" x14ac:dyDescent="0.15">
      <c r="A4" s="6"/>
      <c r="B4" s="6"/>
      <c r="C4" s="6"/>
      <c r="D4" s="7"/>
    </row>
    <row r="5" spans="1:6" ht="22.05" customHeight="1" x14ac:dyDescent="0.15">
      <c r="A5" s="100" t="s">
        <v>9</v>
      </c>
      <c r="B5" s="100"/>
      <c r="C5" s="8"/>
      <c r="D5" s="41"/>
      <c r="E5" s="42"/>
      <c r="F5" s="42"/>
    </row>
    <row r="6" spans="1:6" ht="22.05" customHeight="1" x14ac:dyDescent="0.15">
      <c r="A6" s="9"/>
      <c r="B6" s="9" t="s">
        <v>14</v>
      </c>
      <c r="C6" s="6"/>
      <c r="D6" s="41">
        <v>74724085314</v>
      </c>
      <c r="E6" s="40" t="s">
        <v>47</v>
      </c>
      <c r="F6" s="40">
        <v>74724085314</v>
      </c>
    </row>
    <row r="7" spans="1:6" ht="22.05" customHeight="1" x14ac:dyDescent="0.15">
      <c r="A7" s="9"/>
      <c r="B7" s="9" t="s">
        <v>0</v>
      </c>
      <c r="C7" s="10"/>
      <c r="D7" s="41">
        <v>2932693912</v>
      </c>
      <c r="E7" s="40">
        <f t="shared" ref="E7:E27" si="0">F7-D7</f>
        <v>-296188194</v>
      </c>
      <c r="F7" s="40">
        <v>2636505718</v>
      </c>
    </row>
    <row r="8" spans="1:6" ht="22.05" customHeight="1" x14ac:dyDescent="0.15">
      <c r="A8" s="9"/>
      <c r="B8" s="9" t="s">
        <v>16</v>
      </c>
      <c r="C8" s="10"/>
      <c r="D8" s="41">
        <v>7332890333</v>
      </c>
      <c r="E8" s="40">
        <f t="shared" si="0"/>
        <v>1079519730</v>
      </c>
      <c r="F8" s="40">
        <v>8412410063</v>
      </c>
    </row>
    <row r="9" spans="1:6" ht="22.05" customHeight="1" x14ac:dyDescent="0.15">
      <c r="A9" s="100" t="s">
        <v>8</v>
      </c>
      <c r="B9" s="100"/>
      <c r="C9" s="10"/>
      <c r="D9" s="41">
        <f>SUM(D6:D8)</f>
        <v>84989669559</v>
      </c>
      <c r="E9" s="40">
        <f t="shared" si="0"/>
        <v>783331536</v>
      </c>
      <c r="F9" s="40">
        <f>SUM(F6:F8)</f>
        <v>85773001095</v>
      </c>
    </row>
    <row r="10" spans="1:6" ht="22.05" customHeight="1" x14ac:dyDescent="0.15">
      <c r="A10" s="100" t="s">
        <v>10</v>
      </c>
      <c r="B10" s="100"/>
      <c r="C10" s="11"/>
      <c r="D10" s="41">
        <v>255455628687</v>
      </c>
      <c r="E10" s="40">
        <f t="shared" si="0"/>
        <v>6599253152</v>
      </c>
      <c r="F10" s="40">
        <v>262054881839</v>
      </c>
    </row>
    <row r="11" spans="1:6" ht="22.05" customHeight="1" x14ac:dyDescent="0.15">
      <c r="A11" s="100" t="s">
        <v>2</v>
      </c>
      <c r="B11" s="101"/>
      <c r="C11" s="2"/>
      <c r="D11" s="41">
        <v>16360757808</v>
      </c>
      <c r="E11" s="40">
        <f t="shared" si="0"/>
        <v>2689794276</v>
      </c>
      <c r="F11" s="40">
        <v>19050552084</v>
      </c>
    </row>
    <row r="12" spans="1:6" ht="22.05" customHeight="1" x14ac:dyDescent="0.15">
      <c r="A12" s="100" t="s">
        <v>4</v>
      </c>
      <c r="B12" s="101"/>
      <c r="C12" s="2"/>
      <c r="D12" s="41">
        <v>387652000</v>
      </c>
      <c r="E12" s="40">
        <f t="shared" si="0"/>
        <v>-23632000</v>
      </c>
      <c r="F12" s="40">
        <v>364020000</v>
      </c>
    </row>
    <row r="13" spans="1:6" ht="22.05" customHeight="1" x14ac:dyDescent="0.15">
      <c r="A13" s="100" t="s">
        <v>17</v>
      </c>
      <c r="B13" s="101"/>
      <c r="C13" s="2"/>
      <c r="D13" s="41">
        <v>2174909000</v>
      </c>
      <c r="E13" s="40" t="s">
        <v>47</v>
      </c>
      <c r="F13" s="40">
        <v>2174909000</v>
      </c>
    </row>
    <row r="14" spans="1:6" ht="22.05" customHeight="1" x14ac:dyDescent="0.15">
      <c r="A14" s="100" t="s">
        <v>11</v>
      </c>
      <c r="B14" s="100"/>
      <c r="C14" s="2"/>
      <c r="D14" s="41"/>
      <c r="E14" s="40"/>
      <c r="F14" s="40"/>
    </row>
    <row r="15" spans="1:6" ht="22.05" customHeight="1" x14ac:dyDescent="0.15">
      <c r="A15" s="9"/>
      <c r="B15" s="9" t="s">
        <v>18</v>
      </c>
      <c r="C15" s="2"/>
      <c r="D15" s="41">
        <v>755456694</v>
      </c>
      <c r="E15" s="40">
        <f t="shared" si="0"/>
        <v>111351304</v>
      </c>
      <c r="F15" s="40">
        <v>866807998</v>
      </c>
    </row>
    <row r="16" spans="1:6" ht="22.05" customHeight="1" x14ac:dyDescent="0.15">
      <c r="A16" s="9"/>
      <c r="B16" s="9" t="s">
        <v>19</v>
      </c>
      <c r="C16" s="2"/>
      <c r="D16" s="41">
        <v>1429656000</v>
      </c>
      <c r="E16" s="40">
        <f t="shared" si="0"/>
        <v>215593435</v>
      </c>
      <c r="F16" s="40">
        <v>1645249435</v>
      </c>
    </row>
    <row r="17" spans="1:6" ht="22.05" customHeight="1" x14ac:dyDescent="0.15">
      <c r="A17" s="9"/>
      <c r="B17" s="9" t="s">
        <v>20</v>
      </c>
      <c r="C17" s="2"/>
      <c r="D17" s="41">
        <v>446257143</v>
      </c>
      <c r="E17" s="40">
        <f t="shared" si="0"/>
        <v>24453127</v>
      </c>
      <c r="F17" s="40">
        <v>470710270</v>
      </c>
    </row>
    <row r="18" spans="1:6" ht="22.05" customHeight="1" x14ac:dyDescent="0.15">
      <c r="A18" s="9"/>
      <c r="B18" s="9" t="s">
        <v>29</v>
      </c>
      <c r="C18" s="2"/>
      <c r="D18" s="41">
        <v>402880830</v>
      </c>
      <c r="E18" s="40">
        <f t="shared" si="0"/>
        <v>18378457</v>
      </c>
      <c r="F18" s="40">
        <v>421259287</v>
      </c>
    </row>
    <row r="19" spans="1:6" ht="22.05" customHeight="1" x14ac:dyDescent="0.15">
      <c r="A19" s="9"/>
      <c r="B19" s="9" t="s">
        <v>30</v>
      </c>
      <c r="C19" s="2"/>
      <c r="D19" s="41">
        <v>107138360</v>
      </c>
      <c r="E19" s="40">
        <f t="shared" si="0"/>
        <v>7692102</v>
      </c>
      <c r="F19" s="40">
        <v>114830462</v>
      </c>
    </row>
    <row r="20" spans="1:6" ht="22.05" customHeight="1" x14ac:dyDescent="0.15">
      <c r="A20" s="9"/>
      <c r="B20" s="9" t="s">
        <v>31</v>
      </c>
      <c r="C20" s="2"/>
      <c r="D20" s="41">
        <v>231841350</v>
      </c>
      <c r="E20" s="40">
        <f t="shared" si="0"/>
        <v>9206891</v>
      </c>
      <c r="F20" s="40">
        <v>241048241</v>
      </c>
    </row>
    <row r="21" spans="1:6" ht="22.05" customHeight="1" x14ac:dyDescent="0.15">
      <c r="A21" s="108" t="s">
        <v>38</v>
      </c>
      <c r="B21" s="108"/>
      <c r="C21" s="2"/>
      <c r="D21" s="41">
        <f>SUM(D15:D20)</f>
        <v>3373230377</v>
      </c>
      <c r="E21" s="40">
        <f t="shared" si="0"/>
        <v>386675316</v>
      </c>
      <c r="F21" s="40">
        <f>SUM(F15:F20)</f>
        <v>3759905693</v>
      </c>
    </row>
    <row r="22" spans="1:6" ht="22.05" customHeight="1" x14ac:dyDescent="0.15">
      <c r="A22" s="9"/>
      <c r="B22" s="9" t="s">
        <v>24</v>
      </c>
      <c r="C22" s="2"/>
      <c r="D22" s="41">
        <v>2839621</v>
      </c>
      <c r="E22" s="40">
        <f t="shared" si="0"/>
        <v>26749763</v>
      </c>
      <c r="F22" s="40">
        <v>29589384</v>
      </c>
    </row>
    <row r="23" spans="1:6" ht="22.05" customHeight="1" x14ac:dyDescent="0.15">
      <c r="A23" s="100" t="s">
        <v>8</v>
      </c>
      <c r="B23" s="100"/>
      <c r="C23" s="2"/>
      <c r="D23" s="41">
        <f>SUM(D21:D22)</f>
        <v>3376069998</v>
      </c>
      <c r="E23" s="40">
        <f t="shared" si="0"/>
        <v>413425079</v>
      </c>
      <c r="F23" s="40">
        <f>SUM(F21:F22)</f>
        <v>3789495077</v>
      </c>
    </row>
    <row r="24" spans="1:6" ht="22.05" customHeight="1" x14ac:dyDescent="0.15">
      <c r="A24" s="100" t="s">
        <v>3</v>
      </c>
      <c r="B24" s="100"/>
      <c r="C24" s="2"/>
      <c r="D24" s="41">
        <v>986450286</v>
      </c>
      <c r="E24" s="40">
        <f t="shared" si="0"/>
        <v>147283890</v>
      </c>
      <c r="F24" s="40">
        <v>1133734176</v>
      </c>
    </row>
    <row r="25" spans="1:6" ht="22.05" customHeight="1" x14ac:dyDescent="0.15">
      <c r="A25" s="100" t="s">
        <v>6</v>
      </c>
      <c r="B25" s="100"/>
      <c r="C25" s="2"/>
      <c r="D25" s="41">
        <v>2262037672</v>
      </c>
      <c r="E25" s="40">
        <f t="shared" si="0"/>
        <v>96985847</v>
      </c>
      <c r="F25" s="40">
        <v>2359023519</v>
      </c>
    </row>
    <row r="26" spans="1:6" ht="22.05" customHeight="1" x14ac:dyDescent="0.15">
      <c r="A26" s="100" t="s">
        <v>12</v>
      </c>
      <c r="B26" s="100"/>
      <c r="C26" s="8"/>
      <c r="D26" s="41">
        <v>17842437526</v>
      </c>
      <c r="E26" s="40">
        <f t="shared" si="0"/>
        <v>2538640224</v>
      </c>
      <c r="F26" s="40">
        <v>20381077750</v>
      </c>
    </row>
    <row r="27" spans="1:6" ht="22.05" customHeight="1" x14ac:dyDescent="0.15">
      <c r="A27" s="100" t="s">
        <v>13</v>
      </c>
      <c r="B27" s="100"/>
      <c r="C27" s="6"/>
      <c r="D27" s="41">
        <v>1049505446</v>
      </c>
      <c r="E27" s="40">
        <f t="shared" si="0"/>
        <v>-1013104</v>
      </c>
      <c r="F27" s="40">
        <v>1048492342</v>
      </c>
    </row>
    <row r="28" spans="1:6" ht="22.05" customHeight="1" x14ac:dyDescent="0.15">
      <c r="A28" s="107" t="s">
        <v>25</v>
      </c>
      <c r="B28" s="107"/>
      <c r="C28" s="13"/>
      <c r="D28" s="44">
        <f>SUM(D9:D13,D23:D27)</f>
        <v>384885117982</v>
      </c>
      <c r="E28" s="45">
        <f>SUM(E9:E13,E23:E27)</f>
        <v>13244068900</v>
      </c>
      <c r="F28" s="45">
        <f>SUM(F9:F13,F23:F27)</f>
        <v>398129186882</v>
      </c>
    </row>
    <row r="29" spans="1:6" x14ac:dyDescent="0.15">
      <c r="D29" s="22"/>
      <c r="E29" s="22"/>
      <c r="F29" s="22"/>
    </row>
    <row r="30" spans="1:6" x14ac:dyDescent="0.15">
      <c r="B30" s="102"/>
      <c r="C30" s="103"/>
      <c r="D30" s="103"/>
      <c r="E30" s="103"/>
      <c r="F30" s="103"/>
    </row>
  </sheetData>
  <mergeCells count="17">
    <mergeCell ref="B30:F30"/>
    <mergeCell ref="A14:B14"/>
    <mergeCell ref="A27:B27"/>
    <mergeCell ref="A25:B25"/>
    <mergeCell ref="A26:B26"/>
    <mergeCell ref="A21:B21"/>
    <mergeCell ref="A28:B28"/>
    <mergeCell ref="A23:B23"/>
    <mergeCell ref="A24:B24"/>
    <mergeCell ref="A9:B9"/>
    <mergeCell ref="A11:B11"/>
    <mergeCell ref="A12:B12"/>
    <mergeCell ref="A13:B13"/>
    <mergeCell ref="A2:F2"/>
    <mergeCell ref="A3:C3"/>
    <mergeCell ref="A5:B5"/>
    <mergeCell ref="A10:B10"/>
  </mergeCells>
  <phoneticPr fontId="2"/>
  <pageMargins left="0.75" right="0.75" top="1" bottom="1" header="0.51200000000000001" footer="0.51200000000000001"/>
  <pageSetup paperSize="9" scale="12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3"/>
  <sheetViews>
    <sheetView view="pageBreakPreview" zoomScaleNormal="100" zoomScaleSheetLayoutView="100" workbookViewId="0"/>
  </sheetViews>
  <sheetFormatPr defaultColWidth="9.42578125" defaultRowHeight="9.6" x14ac:dyDescent="0.15"/>
  <cols>
    <col min="1" max="1" width="1.85546875" style="3" customWidth="1"/>
    <col min="2" max="2" width="31.5703125" style="3" customWidth="1"/>
    <col min="3" max="3" width="1.140625" style="3" customWidth="1"/>
    <col min="4" max="6" width="20.140625" style="3" customWidth="1"/>
    <col min="7" max="16384" width="9.42578125" style="3"/>
  </cols>
  <sheetData>
    <row r="1" spans="1:6" x14ac:dyDescent="0.15">
      <c r="A1" s="16"/>
      <c r="B1" s="16"/>
      <c r="C1" s="17"/>
      <c r="D1" s="18"/>
      <c r="E1" s="15"/>
      <c r="F1" s="19" t="s">
        <v>1</v>
      </c>
    </row>
    <row r="2" spans="1:6" ht="18" customHeight="1" x14ac:dyDescent="0.15">
      <c r="A2" s="105" t="s">
        <v>60</v>
      </c>
      <c r="B2" s="105"/>
      <c r="C2" s="105"/>
      <c r="D2" s="105"/>
      <c r="E2" s="105"/>
      <c r="F2" s="105"/>
    </row>
    <row r="3" spans="1:6" ht="18" customHeight="1" x14ac:dyDescent="0.15">
      <c r="A3" s="111" t="s">
        <v>61</v>
      </c>
      <c r="B3" s="111"/>
      <c r="C3" s="111"/>
      <c r="D3" s="20" t="s">
        <v>33</v>
      </c>
      <c r="E3" s="14" t="s">
        <v>62</v>
      </c>
      <c r="F3" s="14" t="s">
        <v>8</v>
      </c>
    </row>
    <row r="4" spans="1:6" ht="6" customHeight="1" x14ac:dyDescent="0.15">
      <c r="A4" s="6"/>
      <c r="B4" s="6"/>
      <c r="C4" s="6"/>
      <c r="D4" s="7"/>
    </row>
    <row r="5" spans="1:6" ht="15" customHeight="1" x14ac:dyDescent="0.15">
      <c r="A5" s="100" t="s">
        <v>9</v>
      </c>
      <c r="B5" s="100"/>
      <c r="C5" s="8"/>
      <c r="D5" s="41"/>
      <c r="E5" s="42"/>
      <c r="F5" s="42"/>
    </row>
    <row r="6" spans="1:6" ht="15" customHeight="1" x14ac:dyDescent="0.15">
      <c r="A6" s="9"/>
      <c r="B6" s="9" t="s">
        <v>14</v>
      </c>
      <c r="C6" s="6"/>
      <c r="D6" s="41">
        <v>75556272681</v>
      </c>
      <c r="E6" s="40" t="s">
        <v>63</v>
      </c>
      <c r="F6" s="40">
        <v>75556272681</v>
      </c>
    </row>
    <row r="7" spans="1:6" ht="15" customHeight="1" x14ac:dyDescent="0.15">
      <c r="A7" s="9"/>
      <c r="B7" s="9" t="s">
        <v>0</v>
      </c>
      <c r="C7" s="10"/>
      <c r="D7" s="41">
        <v>2258978396</v>
      </c>
      <c r="E7" s="40">
        <f>F7-D7</f>
        <v>20341507</v>
      </c>
      <c r="F7" s="40">
        <v>2279319903</v>
      </c>
    </row>
    <row r="8" spans="1:6" ht="15" customHeight="1" x14ac:dyDescent="0.15">
      <c r="A8" s="9"/>
      <c r="B8" s="9" t="s">
        <v>48</v>
      </c>
      <c r="C8" s="10"/>
      <c r="D8" s="41">
        <v>933626</v>
      </c>
      <c r="E8" s="40">
        <f>F8-D8</f>
        <v>-512462</v>
      </c>
      <c r="F8" s="40">
        <v>421164</v>
      </c>
    </row>
    <row r="9" spans="1:6" ht="15" customHeight="1" x14ac:dyDescent="0.15">
      <c r="A9" s="9"/>
      <c r="B9" s="9" t="s">
        <v>16</v>
      </c>
      <c r="C9" s="10"/>
      <c r="D9" s="41">
        <v>6632743543</v>
      </c>
      <c r="E9" s="40">
        <f>F9-D9</f>
        <v>50000000</v>
      </c>
      <c r="F9" s="40">
        <v>6682743543</v>
      </c>
    </row>
    <row r="10" spans="1:6" ht="15" customHeight="1" x14ac:dyDescent="0.15">
      <c r="A10" s="100" t="s">
        <v>8</v>
      </c>
      <c r="B10" s="100"/>
      <c r="C10" s="10"/>
      <c r="D10" s="41">
        <f>SUM(D6:D9)</f>
        <v>84448928246</v>
      </c>
      <c r="E10" s="40">
        <f>F10-D10</f>
        <v>69829045</v>
      </c>
      <c r="F10" s="40">
        <f>SUM(F6:F9)</f>
        <v>84518757291</v>
      </c>
    </row>
    <row r="11" spans="1:6" ht="15" customHeight="1" x14ac:dyDescent="0.15">
      <c r="A11" s="100" t="s">
        <v>49</v>
      </c>
      <c r="B11" s="100"/>
      <c r="C11" s="10"/>
      <c r="D11" s="41"/>
      <c r="E11" s="40"/>
      <c r="F11" s="40"/>
    </row>
    <row r="12" spans="1:6" ht="15" customHeight="1" x14ac:dyDescent="0.15">
      <c r="A12" s="9"/>
      <c r="B12" s="9" t="s">
        <v>50</v>
      </c>
      <c r="C12" s="10"/>
      <c r="D12" s="41">
        <v>2166000</v>
      </c>
      <c r="E12" s="40">
        <f>F12-D12</f>
        <v>-2000</v>
      </c>
      <c r="F12" s="40">
        <v>2164000</v>
      </c>
    </row>
    <row r="13" spans="1:6" ht="15" customHeight="1" x14ac:dyDescent="0.15">
      <c r="A13" s="9"/>
      <c r="B13" s="9" t="s">
        <v>51</v>
      </c>
      <c r="C13" s="10"/>
      <c r="D13" s="41">
        <v>64757303</v>
      </c>
      <c r="E13" s="40">
        <f>F13-D13</f>
        <v>10844536</v>
      </c>
      <c r="F13" s="40">
        <v>75601839</v>
      </c>
    </row>
    <row r="14" spans="1:6" ht="15" customHeight="1" x14ac:dyDescent="0.15">
      <c r="A14" s="9"/>
      <c r="B14" s="9" t="s">
        <v>52</v>
      </c>
      <c r="C14" s="10"/>
      <c r="D14" s="41">
        <v>84602270</v>
      </c>
      <c r="E14" s="40">
        <f>F14-D14</f>
        <v>61566000</v>
      </c>
      <c r="F14" s="40">
        <v>146168270</v>
      </c>
    </row>
    <row r="15" spans="1:6" ht="15" customHeight="1" x14ac:dyDescent="0.15">
      <c r="A15" s="9"/>
      <c r="B15" s="9" t="s">
        <v>53</v>
      </c>
      <c r="C15" s="10"/>
      <c r="D15" s="41">
        <v>76760601</v>
      </c>
      <c r="E15" s="40">
        <f>F15-D15</f>
        <v>3795824</v>
      </c>
      <c r="F15" s="40">
        <v>80556425</v>
      </c>
    </row>
    <row r="16" spans="1:6" ht="15" customHeight="1" x14ac:dyDescent="0.15">
      <c r="A16" s="9"/>
      <c r="B16" s="9" t="s">
        <v>54</v>
      </c>
      <c r="C16" s="10"/>
      <c r="D16" s="41">
        <v>3768197</v>
      </c>
      <c r="E16" s="40" t="s">
        <v>63</v>
      </c>
      <c r="F16" s="40">
        <v>3768197</v>
      </c>
    </row>
    <row r="17" spans="1:6" ht="15" customHeight="1" x14ac:dyDescent="0.15">
      <c r="A17" s="100" t="s">
        <v>8</v>
      </c>
      <c r="B17" s="100"/>
      <c r="C17" s="10"/>
      <c r="D17" s="41">
        <f>SUM(D12:D16)</f>
        <v>232054371</v>
      </c>
      <c r="E17" s="40">
        <f t="shared" ref="E17:E40" si="0">F17-D17</f>
        <v>76204360</v>
      </c>
      <c r="F17" s="40">
        <f>SUM(F12:F16)</f>
        <v>308258731</v>
      </c>
    </row>
    <row r="18" spans="1:6" ht="15" customHeight="1" x14ac:dyDescent="0.15">
      <c r="A18" s="100" t="s">
        <v>10</v>
      </c>
      <c r="B18" s="100"/>
      <c r="C18" s="11"/>
      <c r="D18" s="41">
        <v>259931132654</v>
      </c>
      <c r="E18" s="40">
        <f t="shared" si="0"/>
        <v>-967482544</v>
      </c>
      <c r="F18" s="40">
        <v>258963650110</v>
      </c>
    </row>
    <row r="19" spans="1:6" ht="15" customHeight="1" x14ac:dyDescent="0.15">
      <c r="A19" s="100" t="s">
        <v>2</v>
      </c>
      <c r="B19" s="101"/>
      <c r="C19" s="2"/>
      <c r="D19" s="41">
        <v>18091803178</v>
      </c>
      <c r="E19" s="40">
        <f t="shared" si="0"/>
        <v>533407483</v>
      </c>
      <c r="F19" s="40">
        <v>18625210661</v>
      </c>
    </row>
    <row r="20" spans="1:6" ht="15" customHeight="1" x14ac:dyDescent="0.15">
      <c r="A20" s="100" t="s">
        <v>4</v>
      </c>
      <c r="B20" s="101"/>
      <c r="C20" s="2"/>
      <c r="D20" s="41">
        <v>127467000</v>
      </c>
      <c r="E20" s="40" t="s">
        <v>63</v>
      </c>
      <c r="F20" s="40">
        <v>127467000</v>
      </c>
    </row>
    <row r="21" spans="1:6" ht="15" customHeight="1" x14ac:dyDescent="0.15">
      <c r="A21" s="100" t="s">
        <v>17</v>
      </c>
      <c r="B21" s="101"/>
      <c r="C21" s="2"/>
      <c r="D21" s="41">
        <v>2261508800</v>
      </c>
      <c r="E21" s="40" t="s">
        <v>63</v>
      </c>
      <c r="F21" s="40">
        <v>2261508800</v>
      </c>
    </row>
    <row r="22" spans="1:6" ht="15" customHeight="1" x14ac:dyDescent="0.15">
      <c r="A22" s="100" t="s">
        <v>55</v>
      </c>
      <c r="B22" s="100"/>
      <c r="C22" s="2"/>
      <c r="D22" s="41">
        <v>113609757</v>
      </c>
      <c r="E22" s="40">
        <f t="shared" si="0"/>
        <v>-10041863</v>
      </c>
      <c r="F22" s="40">
        <v>103567894</v>
      </c>
    </row>
    <row r="23" spans="1:6" ht="15" customHeight="1" x14ac:dyDescent="0.15">
      <c r="A23" s="100" t="s">
        <v>11</v>
      </c>
      <c r="B23" s="100"/>
      <c r="C23" s="2"/>
      <c r="D23" s="41"/>
      <c r="E23" s="40"/>
      <c r="F23" s="40"/>
    </row>
    <row r="24" spans="1:6" ht="15" customHeight="1" x14ac:dyDescent="0.15">
      <c r="A24" s="9"/>
      <c r="B24" s="9" t="s">
        <v>18</v>
      </c>
      <c r="C24" s="2"/>
      <c r="D24" s="41">
        <v>833912659</v>
      </c>
      <c r="E24" s="40">
        <f t="shared" si="0"/>
        <v>395158664</v>
      </c>
      <c r="F24" s="40">
        <v>1229071323</v>
      </c>
    </row>
    <row r="25" spans="1:6" ht="15" customHeight="1" x14ac:dyDescent="0.15">
      <c r="A25" s="9"/>
      <c r="B25" s="9" t="s">
        <v>19</v>
      </c>
      <c r="C25" s="2"/>
      <c r="D25" s="41">
        <v>1769992000</v>
      </c>
      <c r="E25" s="40">
        <f t="shared" si="0"/>
        <v>511712970</v>
      </c>
      <c r="F25" s="40">
        <v>2281704970</v>
      </c>
    </row>
    <row r="26" spans="1:6" ht="15" customHeight="1" x14ac:dyDescent="0.15">
      <c r="A26" s="9"/>
      <c r="B26" s="9" t="s">
        <v>20</v>
      </c>
      <c r="C26" s="2"/>
      <c r="D26" s="41">
        <v>506143281</v>
      </c>
      <c r="E26" s="40">
        <f t="shared" si="0"/>
        <v>101288275</v>
      </c>
      <c r="F26" s="40">
        <v>607431556</v>
      </c>
    </row>
    <row r="27" spans="1:6" ht="15" customHeight="1" x14ac:dyDescent="0.15">
      <c r="A27" s="9"/>
      <c r="B27" s="9" t="s">
        <v>29</v>
      </c>
      <c r="C27" s="2"/>
      <c r="D27" s="41">
        <v>390272000</v>
      </c>
      <c r="E27" s="40">
        <f t="shared" si="0"/>
        <v>28919717</v>
      </c>
      <c r="F27" s="40">
        <v>419191717</v>
      </c>
    </row>
    <row r="28" spans="1:6" ht="15" customHeight="1" x14ac:dyDescent="0.15">
      <c r="A28" s="9"/>
      <c r="B28" s="9" t="s">
        <v>56</v>
      </c>
      <c r="C28" s="2"/>
      <c r="D28" s="41">
        <v>39815000</v>
      </c>
      <c r="E28" s="40">
        <f t="shared" si="0"/>
        <v>-4271</v>
      </c>
      <c r="F28" s="40">
        <v>39810729</v>
      </c>
    </row>
    <row r="29" spans="1:6" ht="15" customHeight="1" x14ac:dyDescent="0.15">
      <c r="A29" s="9"/>
      <c r="B29" s="9" t="s">
        <v>30</v>
      </c>
      <c r="C29" s="2"/>
      <c r="D29" s="41">
        <v>165381927</v>
      </c>
      <c r="E29" s="40">
        <f t="shared" si="0"/>
        <v>29600878</v>
      </c>
      <c r="F29" s="40">
        <v>194982805</v>
      </c>
    </row>
    <row r="30" spans="1:6" ht="15" customHeight="1" x14ac:dyDescent="0.15">
      <c r="A30" s="9"/>
      <c r="B30" s="9" t="s">
        <v>57</v>
      </c>
      <c r="C30" s="2"/>
      <c r="D30" s="41">
        <v>172906000</v>
      </c>
      <c r="E30" s="40">
        <f t="shared" si="0"/>
        <v>6028390</v>
      </c>
      <c r="F30" s="40">
        <v>178934390</v>
      </c>
    </row>
    <row r="31" spans="1:6" ht="15" customHeight="1" x14ac:dyDescent="0.15">
      <c r="A31" s="9"/>
      <c r="B31" s="9" t="s">
        <v>31</v>
      </c>
      <c r="C31" s="2"/>
      <c r="D31" s="41">
        <v>240058667</v>
      </c>
      <c r="E31" s="40">
        <f t="shared" si="0"/>
        <v>-12349664</v>
      </c>
      <c r="F31" s="40">
        <v>227709003</v>
      </c>
    </row>
    <row r="32" spans="1:6" ht="15" customHeight="1" x14ac:dyDescent="0.15">
      <c r="A32" s="108" t="s">
        <v>38</v>
      </c>
      <c r="B32" s="108"/>
      <c r="C32" s="2"/>
      <c r="D32" s="41">
        <f>SUM(D24:D31)</f>
        <v>4118481534</v>
      </c>
      <c r="E32" s="40">
        <f t="shared" si="0"/>
        <v>1060354959</v>
      </c>
      <c r="F32" s="40">
        <f>SUM(F24:F31)</f>
        <v>5178836493</v>
      </c>
    </row>
    <row r="33" spans="1:6" ht="15" customHeight="1" x14ac:dyDescent="0.15">
      <c r="A33" s="9"/>
      <c r="B33" s="9" t="s">
        <v>24</v>
      </c>
      <c r="C33" s="2"/>
      <c r="D33" s="41">
        <v>217832652</v>
      </c>
      <c r="E33" s="40">
        <f t="shared" si="0"/>
        <v>58713</v>
      </c>
      <c r="F33" s="40">
        <v>217891365</v>
      </c>
    </row>
    <row r="34" spans="1:6" ht="15" customHeight="1" x14ac:dyDescent="0.15">
      <c r="A34" s="100" t="s">
        <v>8</v>
      </c>
      <c r="B34" s="100"/>
      <c r="C34" s="2"/>
      <c r="D34" s="41">
        <f>SUM(D33,D32)</f>
        <v>4336314186</v>
      </c>
      <c r="E34" s="40">
        <f t="shared" si="0"/>
        <v>1060413672</v>
      </c>
      <c r="F34" s="40">
        <f>SUM(F32:F33)</f>
        <v>5396727858</v>
      </c>
    </row>
    <row r="35" spans="1:6" ht="15" customHeight="1" x14ac:dyDescent="0.15">
      <c r="A35" s="100" t="s">
        <v>58</v>
      </c>
      <c r="B35" s="100"/>
      <c r="C35" s="2"/>
      <c r="D35" s="41">
        <v>69800</v>
      </c>
      <c r="E35" s="40" t="s">
        <v>63</v>
      </c>
      <c r="F35" s="40">
        <v>69800</v>
      </c>
    </row>
    <row r="36" spans="1:6" ht="15" customHeight="1" x14ac:dyDescent="0.15">
      <c r="A36" s="100" t="s">
        <v>59</v>
      </c>
      <c r="B36" s="100"/>
      <c r="C36" s="2"/>
      <c r="D36" s="41">
        <v>155483402</v>
      </c>
      <c r="E36" s="40">
        <f t="shared" si="0"/>
        <v>-864762</v>
      </c>
      <c r="F36" s="40">
        <v>154618640</v>
      </c>
    </row>
    <row r="37" spans="1:6" ht="15" customHeight="1" x14ac:dyDescent="0.15">
      <c r="A37" s="100" t="s">
        <v>3</v>
      </c>
      <c r="B37" s="100"/>
      <c r="C37" s="2"/>
      <c r="D37" s="41">
        <v>1021930607</v>
      </c>
      <c r="E37" s="40">
        <f t="shared" si="0"/>
        <v>-2725122</v>
      </c>
      <c r="F37" s="40">
        <v>1019205485</v>
      </c>
    </row>
    <row r="38" spans="1:6" ht="15" customHeight="1" x14ac:dyDescent="0.15">
      <c r="A38" s="100" t="s">
        <v>6</v>
      </c>
      <c r="B38" s="100"/>
      <c r="C38" s="2"/>
      <c r="D38" s="41">
        <v>2193936524</v>
      </c>
      <c r="E38" s="40">
        <f t="shared" si="0"/>
        <v>-220583695</v>
      </c>
      <c r="F38" s="40">
        <v>1973352829</v>
      </c>
    </row>
    <row r="39" spans="1:6" ht="15" customHeight="1" x14ac:dyDescent="0.15">
      <c r="A39" s="100" t="s">
        <v>12</v>
      </c>
      <c r="B39" s="100"/>
      <c r="C39" s="8"/>
      <c r="D39" s="41">
        <v>19014914577</v>
      </c>
      <c r="E39" s="40">
        <f t="shared" si="0"/>
        <v>380796029</v>
      </c>
      <c r="F39" s="40">
        <v>19395710606</v>
      </c>
    </row>
    <row r="40" spans="1:6" ht="15" customHeight="1" x14ac:dyDescent="0.15">
      <c r="A40" s="100" t="s">
        <v>13</v>
      </c>
      <c r="B40" s="100"/>
      <c r="C40" s="6"/>
      <c r="D40" s="41">
        <v>2165335868</v>
      </c>
      <c r="E40" s="43">
        <f t="shared" si="0"/>
        <v>-416112</v>
      </c>
      <c r="F40" s="43">
        <v>2164919756</v>
      </c>
    </row>
    <row r="41" spans="1:6" ht="15" customHeight="1" x14ac:dyDescent="0.15">
      <c r="A41" s="107" t="s">
        <v>25</v>
      </c>
      <c r="B41" s="107"/>
      <c r="C41" s="13"/>
      <c r="D41" s="44">
        <f>SUM(D10,D17:D18,D22:D22,D34:D40)</f>
        <v>373613709992</v>
      </c>
      <c r="E41" s="45">
        <f>SUM(E10,E17:E18,E22:E22,E34:E40)</f>
        <v>385129008</v>
      </c>
      <c r="F41" s="45">
        <f>SUM(F10,F17:F18,F22:F22,F34:F40)</f>
        <v>373998839000</v>
      </c>
    </row>
    <row r="42" spans="1:6" x14ac:dyDescent="0.15">
      <c r="F42" s="21"/>
    </row>
    <row r="43" spans="1:6" x14ac:dyDescent="0.15">
      <c r="B43" s="102"/>
      <c r="C43" s="103"/>
      <c r="D43" s="103"/>
      <c r="E43" s="103"/>
      <c r="F43" s="103"/>
    </row>
  </sheetData>
  <mergeCells count="22">
    <mergeCell ref="A32:B32"/>
    <mergeCell ref="A20:B20"/>
    <mergeCell ref="A17:B17"/>
    <mergeCell ref="A5:B5"/>
    <mergeCell ref="A11:B11"/>
    <mergeCell ref="A21:B21"/>
    <mergeCell ref="A22:B22"/>
    <mergeCell ref="A10:B10"/>
    <mergeCell ref="A2:F2"/>
    <mergeCell ref="A18:B18"/>
    <mergeCell ref="A19:B19"/>
    <mergeCell ref="A23:B23"/>
    <mergeCell ref="A3:C3"/>
    <mergeCell ref="B43:F43"/>
    <mergeCell ref="A34:B34"/>
    <mergeCell ref="A36:B36"/>
    <mergeCell ref="A37:B37"/>
    <mergeCell ref="A38:B38"/>
    <mergeCell ref="A41:B41"/>
    <mergeCell ref="A35:B35"/>
    <mergeCell ref="A40:B40"/>
    <mergeCell ref="A39:B39"/>
  </mergeCells>
  <phoneticPr fontId="2"/>
  <pageMargins left="0.75" right="0.75" top="1" bottom="1" header="0.51200000000000001" footer="0.51200000000000001"/>
  <pageSetup paperSize="9" scale="12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1"/>
  <sheetViews>
    <sheetView view="pageBreakPreview" zoomScaleNormal="100" zoomScaleSheetLayoutView="100" workbookViewId="0"/>
  </sheetViews>
  <sheetFormatPr defaultColWidth="9.42578125" defaultRowHeight="9.6" x14ac:dyDescent="0.15"/>
  <cols>
    <col min="1" max="1" width="1.85546875" style="3" customWidth="1"/>
    <col min="2" max="2" width="31.5703125" style="3" customWidth="1"/>
    <col min="3" max="3" width="1.140625" style="3" customWidth="1"/>
    <col min="4" max="6" width="20.140625" style="3" customWidth="1"/>
    <col min="7" max="16384" width="9.42578125" style="3"/>
  </cols>
  <sheetData>
    <row r="1" spans="1:6" x14ac:dyDescent="0.15">
      <c r="A1" s="1"/>
      <c r="B1" s="1"/>
      <c r="C1" s="2"/>
      <c r="D1" s="4"/>
      <c r="E1" s="4"/>
      <c r="F1" s="4" t="s">
        <v>1</v>
      </c>
    </row>
    <row r="2" spans="1:6" ht="18" customHeight="1" x14ac:dyDescent="0.15">
      <c r="A2" s="105" t="s">
        <v>64</v>
      </c>
      <c r="B2" s="105"/>
      <c r="C2" s="105"/>
      <c r="D2" s="105"/>
      <c r="E2" s="112"/>
      <c r="F2" s="112"/>
    </row>
    <row r="3" spans="1:6" ht="18" customHeight="1" x14ac:dyDescent="0.15">
      <c r="A3" s="106" t="s">
        <v>66</v>
      </c>
      <c r="B3" s="106"/>
      <c r="C3" s="106"/>
      <c r="D3" s="5" t="s">
        <v>67</v>
      </c>
      <c r="E3" s="14" t="s">
        <v>62</v>
      </c>
      <c r="F3" s="14" t="s">
        <v>8</v>
      </c>
    </row>
    <row r="4" spans="1:6" ht="6" customHeight="1" x14ac:dyDescent="0.15">
      <c r="A4" s="6"/>
      <c r="B4" s="6"/>
      <c r="C4" s="6"/>
      <c r="D4" s="7"/>
    </row>
    <row r="5" spans="1:6" ht="15" customHeight="1" x14ac:dyDescent="0.15">
      <c r="A5" s="100" t="s">
        <v>9</v>
      </c>
      <c r="B5" s="100"/>
      <c r="C5" s="8"/>
      <c r="D5" s="41"/>
      <c r="E5" s="42"/>
      <c r="F5" s="42"/>
    </row>
    <row r="6" spans="1:6" ht="15" customHeight="1" x14ac:dyDescent="0.15">
      <c r="A6" s="9"/>
      <c r="B6" s="9" t="s">
        <v>14</v>
      </c>
      <c r="C6" s="6"/>
      <c r="D6" s="41">
        <v>74503024035</v>
      </c>
      <c r="E6" s="40" t="s">
        <v>68</v>
      </c>
      <c r="F6" s="40">
        <v>74503024035</v>
      </c>
    </row>
    <row r="7" spans="1:6" ht="15" customHeight="1" x14ac:dyDescent="0.15">
      <c r="A7" s="9"/>
      <c r="B7" s="9" t="s">
        <v>0</v>
      </c>
      <c r="C7" s="10"/>
      <c r="D7" s="41">
        <v>2188559733</v>
      </c>
      <c r="E7" s="40">
        <f>F7-D7</f>
        <v>26908681</v>
      </c>
      <c r="F7" s="40">
        <v>2215468414</v>
      </c>
    </row>
    <row r="8" spans="1:6" ht="15" customHeight="1" x14ac:dyDescent="0.15">
      <c r="A8" s="9"/>
      <c r="B8" s="9" t="s">
        <v>48</v>
      </c>
      <c r="C8" s="10"/>
      <c r="D8" s="41">
        <v>2525793</v>
      </c>
      <c r="E8" s="40">
        <f>F8-D8</f>
        <v>-640584</v>
      </c>
      <c r="F8" s="40">
        <v>1885209</v>
      </c>
    </row>
    <row r="9" spans="1:6" ht="15" customHeight="1" x14ac:dyDescent="0.15">
      <c r="A9" s="9"/>
      <c r="B9" s="9" t="s">
        <v>16</v>
      </c>
      <c r="C9" s="10"/>
      <c r="D9" s="41">
        <v>6559894443</v>
      </c>
      <c r="E9" s="40">
        <f>F9-D9</f>
        <v>56997947</v>
      </c>
      <c r="F9" s="40">
        <v>6616892390</v>
      </c>
    </row>
    <row r="10" spans="1:6" ht="15" customHeight="1" x14ac:dyDescent="0.15">
      <c r="A10" s="100" t="s">
        <v>8</v>
      </c>
      <c r="B10" s="100"/>
      <c r="C10" s="10"/>
      <c r="D10" s="41">
        <f>SUM(D6:D9)</f>
        <v>83254004004</v>
      </c>
      <c r="E10" s="40">
        <f>F10-D10</f>
        <v>83266044</v>
      </c>
      <c r="F10" s="40">
        <f>SUM(F6:F9)</f>
        <v>83337270048</v>
      </c>
    </row>
    <row r="11" spans="1:6" ht="15" customHeight="1" x14ac:dyDescent="0.15">
      <c r="A11" s="100" t="s">
        <v>49</v>
      </c>
      <c r="B11" s="100"/>
      <c r="C11" s="10"/>
      <c r="D11" s="41"/>
      <c r="E11" s="40"/>
      <c r="F11" s="40"/>
    </row>
    <row r="12" spans="1:6" ht="15" customHeight="1" x14ac:dyDescent="0.15">
      <c r="A12" s="9"/>
      <c r="B12" s="9" t="s">
        <v>50</v>
      </c>
      <c r="C12" s="10"/>
      <c r="D12" s="41">
        <v>2075000</v>
      </c>
      <c r="E12" s="40">
        <f>F12-D12</f>
        <v>-5883</v>
      </c>
      <c r="F12" s="40">
        <v>2069117</v>
      </c>
    </row>
    <row r="13" spans="1:6" ht="15" customHeight="1" x14ac:dyDescent="0.15">
      <c r="A13" s="9"/>
      <c r="B13" s="9" t="s">
        <v>51</v>
      </c>
      <c r="C13" s="10"/>
      <c r="D13" s="41">
        <v>32474404</v>
      </c>
      <c r="E13" s="40">
        <f>F13-D13</f>
        <v>9330145</v>
      </c>
      <c r="F13" s="40">
        <v>41804549</v>
      </c>
    </row>
    <row r="14" spans="1:6" ht="15" customHeight="1" x14ac:dyDescent="0.15">
      <c r="A14" s="9"/>
      <c r="B14" s="9" t="s">
        <v>52</v>
      </c>
      <c r="C14" s="10"/>
      <c r="D14" s="41">
        <v>96200509</v>
      </c>
      <c r="E14" s="40">
        <f>F14-D14</f>
        <v>68144046</v>
      </c>
      <c r="F14" s="40">
        <v>164344555</v>
      </c>
    </row>
    <row r="15" spans="1:6" ht="15" customHeight="1" x14ac:dyDescent="0.15">
      <c r="A15" s="9"/>
      <c r="B15" s="9" t="s">
        <v>53</v>
      </c>
      <c r="C15" s="10"/>
      <c r="D15" s="41">
        <v>39245479</v>
      </c>
      <c r="E15" s="40">
        <f>F15-D15</f>
        <v>4605720</v>
      </c>
      <c r="F15" s="40">
        <v>43851199</v>
      </c>
    </row>
    <row r="16" spans="1:6" ht="15" customHeight="1" x14ac:dyDescent="0.15">
      <c r="A16" s="9"/>
      <c r="B16" s="9" t="s">
        <v>54</v>
      </c>
      <c r="C16" s="10"/>
      <c r="D16" s="41">
        <v>7136430</v>
      </c>
      <c r="E16" s="40" t="s">
        <v>68</v>
      </c>
      <c r="F16" s="40">
        <v>7136430</v>
      </c>
    </row>
    <row r="17" spans="1:6" ht="15" customHeight="1" x14ac:dyDescent="0.15">
      <c r="A17" s="100" t="s">
        <v>8</v>
      </c>
      <c r="B17" s="100"/>
      <c r="C17" s="10"/>
      <c r="D17" s="41">
        <f>SUM(D12:D16)</f>
        <v>177131822</v>
      </c>
      <c r="E17" s="40">
        <f>F17-D17</f>
        <v>82074028</v>
      </c>
      <c r="F17" s="40">
        <f>SUM(F12:F16)</f>
        <v>259205850</v>
      </c>
    </row>
    <row r="18" spans="1:6" ht="15" customHeight="1" x14ac:dyDescent="0.15">
      <c r="A18" s="100" t="s">
        <v>10</v>
      </c>
      <c r="B18" s="100"/>
      <c r="C18" s="11"/>
      <c r="D18" s="41">
        <v>257912558423</v>
      </c>
      <c r="E18" s="40">
        <f>F18-D18</f>
        <v>-633435051</v>
      </c>
      <c r="F18" s="40">
        <v>257279123372</v>
      </c>
    </row>
    <row r="19" spans="1:6" ht="15" customHeight="1" x14ac:dyDescent="0.15">
      <c r="A19" s="100" t="s">
        <v>2</v>
      </c>
      <c r="B19" s="101"/>
      <c r="C19" s="2"/>
      <c r="D19" s="41">
        <v>18053157694</v>
      </c>
      <c r="E19" s="40">
        <f>F19-D19</f>
        <v>1218225059</v>
      </c>
      <c r="F19" s="40">
        <v>19271382753</v>
      </c>
    </row>
    <row r="20" spans="1:6" ht="15" customHeight="1" x14ac:dyDescent="0.15">
      <c r="A20" s="100" t="s">
        <v>4</v>
      </c>
      <c r="B20" s="101"/>
      <c r="C20" s="2"/>
      <c r="D20" s="41">
        <v>125522000</v>
      </c>
      <c r="E20" s="40" t="s">
        <v>68</v>
      </c>
      <c r="F20" s="40">
        <v>125522000</v>
      </c>
    </row>
    <row r="21" spans="1:6" ht="15" customHeight="1" x14ac:dyDescent="0.15">
      <c r="A21" s="100" t="s">
        <v>17</v>
      </c>
      <c r="B21" s="101"/>
      <c r="C21" s="2"/>
      <c r="D21" s="41">
        <v>2347001283</v>
      </c>
      <c r="E21" s="40">
        <f>F21-D21</f>
        <v>243200000</v>
      </c>
      <c r="F21" s="40">
        <v>2590201283</v>
      </c>
    </row>
    <row r="22" spans="1:6" ht="15" customHeight="1" x14ac:dyDescent="0.15">
      <c r="A22" s="100" t="s">
        <v>55</v>
      </c>
      <c r="B22" s="100"/>
      <c r="C22" s="2"/>
      <c r="D22" s="41">
        <v>125159223</v>
      </c>
      <c r="E22" s="40">
        <f>F22-D22</f>
        <v>419217</v>
      </c>
      <c r="F22" s="40">
        <v>125578440</v>
      </c>
    </row>
    <row r="23" spans="1:6" ht="15" customHeight="1" x14ac:dyDescent="0.15">
      <c r="A23" s="100" t="s">
        <v>11</v>
      </c>
      <c r="B23" s="100"/>
      <c r="C23" s="2"/>
      <c r="D23" s="41"/>
      <c r="E23" s="40"/>
      <c r="F23" s="40"/>
    </row>
    <row r="24" spans="1:6" ht="15" customHeight="1" x14ac:dyDescent="0.15">
      <c r="A24" s="9"/>
      <c r="B24" s="9" t="s">
        <v>18</v>
      </c>
      <c r="C24" s="2"/>
      <c r="D24" s="41">
        <v>789307086</v>
      </c>
      <c r="E24" s="40">
        <f t="shared" ref="E24:E40" si="0">F24-D24</f>
        <v>121697766</v>
      </c>
      <c r="F24" s="40">
        <v>911004852</v>
      </c>
    </row>
    <row r="25" spans="1:6" ht="15" customHeight="1" x14ac:dyDescent="0.15">
      <c r="A25" s="9"/>
      <c r="B25" s="9" t="s">
        <v>19</v>
      </c>
      <c r="C25" s="2"/>
      <c r="D25" s="41">
        <v>1593052000</v>
      </c>
      <c r="E25" s="40">
        <f t="shared" si="0"/>
        <v>236996691</v>
      </c>
      <c r="F25" s="40">
        <v>1830048691</v>
      </c>
    </row>
    <row r="26" spans="1:6" ht="15" customHeight="1" x14ac:dyDescent="0.15">
      <c r="A26" s="9"/>
      <c r="B26" s="9" t="s">
        <v>20</v>
      </c>
      <c r="C26" s="2"/>
      <c r="D26" s="41">
        <v>502633922</v>
      </c>
      <c r="E26" s="40">
        <f t="shared" si="0"/>
        <v>50799944</v>
      </c>
      <c r="F26" s="40">
        <v>553433866</v>
      </c>
    </row>
    <row r="27" spans="1:6" ht="15" customHeight="1" x14ac:dyDescent="0.15">
      <c r="A27" s="9"/>
      <c r="B27" s="9" t="s">
        <v>29</v>
      </c>
      <c r="C27" s="2"/>
      <c r="D27" s="41">
        <v>371191000</v>
      </c>
      <c r="E27" s="40">
        <f t="shared" si="0"/>
        <v>5953027</v>
      </c>
      <c r="F27" s="40">
        <v>377144027</v>
      </c>
    </row>
    <row r="28" spans="1:6" ht="15" customHeight="1" x14ac:dyDescent="0.15">
      <c r="A28" s="9"/>
      <c r="B28" s="9" t="s">
        <v>56</v>
      </c>
      <c r="C28" s="2"/>
      <c r="D28" s="41">
        <v>10378000</v>
      </c>
      <c r="E28" s="40" t="s">
        <v>68</v>
      </c>
      <c r="F28" s="40">
        <v>10378000</v>
      </c>
    </row>
    <row r="29" spans="1:6" ht="15" customHeight="1" x14ac:dyDescent="0.15">
      <c r="A29" s="9"/>
      <c r="B29" s="9" t="s">
        <v>30</v>
      </c>
      <c r="C29" s="2"/>
      <c r="D29" s="41">
        <v>88504214</v>
      </c>
      <c r="E29" s="40">
        <f t="shared" si="0"/>
        <v>8705283</v>
      </c>
      <c r="F29" s="40">
        <v>97209497</v>
      </c>
    </row>
    <row r="30" spans="1:6" ht="15" customHeight="1" x14ac:dyDescent="0.15">
      <c r="A30" s="9"/>
      <c r="B30" s="9" t="s">
        <v>57</v>
      </c>
      <c r="C30" s="2"/>
      <c r="D30" s="41">
        <v>54389000</v>
      </c>
      <c r="E30" s="40">
        <f t="shared" si="0"/>
        <v>8275000</v>
      </c>
      <c r="F30" s="40">
        <v>62664000</v>
      </c>
    </row>
    <row r="31" spans="1:6" ht="15" customHeight="1" x14ac:dyDescent="0.15">
      <c r="A31" s="9"/>
      <c r="B31" s="9" t="s">
        <v>31</v>
      </c>
      <c r="C31" s="2"/>
      <c r="D31" s="41">
        <v>222270074</v>
      </c>
      <c r="E31" s="40">
        <f t="shared" si="0"/>
        <v>-4402383</v>
      </c>
      <c r="F31" s="40">
        <v>217867691</v>
      </c>
    </row>
    <row r="32" spans="1:6" ht="15" customHeight="1" x14ac:dyDescent="0.15">
      <c r="A32" s="108" t="s">
        <v>38</v>
      </c>
      <c r="B32" s="108"/>
      <c r="C32" s="2"/>
      <c r="D32" s="41">
        <f>SUM(D24:D31)</f>
        <v>3631725296</v>
      </c>
      <c r="E32" s="40">
        <f t="shared" si="0"/>
        <v>428025328</v>
      </c>
      <c r="F32" s="40">
        <f>SUM(F24:F31)</f>
        <v>4059750624</v>
      </c>
    </row>
    <row r="33" spans="1:6" ht="15" customHeight="1" x14ac:dyDescent="0.15">
      <c r="A33" s="9"/>
      <c r="B33" s="9" t="s">
        <v>24</v>
      </c>
      <c r="C33" s="2"/>
      <c r="D33" s="41">
        <v>539766667</v>
      </c>
      <c r="E33" s="40">
        <f t="shared" si="0"/>
        <v>55347000</v>
      </c>
      <c r="F33" s="40">
        <v>595113667</v>
      </c>
    </row>
    <row r="34" spans="1:6" ht="15" customHeight="1" x14ac:dyDescent="0.15">
      <c r="A34" s="100" t="s">
        <v>8</v>
      </c>
      <c r="B34" s="100"/>
      <c r="C34" s="2"/>
      <c r="D34" s="41">
        <f>SUM(D33,D32)</f>
        <v>4171491963</v>
      </c>
      <c r="E34" s="40">
        <f t="shared" si="0"/>
        <v>483372328</v>
      </c>
      <c r="F34" s="40">
        <f>SUM(F32:F33)</f>
        <v>4654864291</v>
      </c>
    </row>
    <row r="35" spans="1:6" ht="15" customHeight="1" x14ac:dyDescent="0.15">
      <c r="A35" s="100" t="s">
        <v>59</v>
      </c>
      <c r="B35" s="100"/>
      <c r="C35" s="2"/>
      <c r="D35" s="41">
        <v>115170173</v>
      </c>
      <c r="E35" s="40">
        <f t="shared" si="0"/>
        <v>52900000</v>
      </c>
      <c r="F35" s="40">
        <v>168070173</v>
      </c>
    </row>
    <row r="36" spans="1:6" ht="15" customHeight="1" x14ac:dyDescent="0.15">
      <c r="A36" s="100" t="s">
        <v>3</v>
      </c>
      <c r="B36" s="100"/>
      <c r="C36" s="2"/>
      <c r="D36" s="41">
        <v>1201553467</v>
      </c>
      <c r="E36" s="40">
        <f t="shared" si="0"/>
        <v>101469134</v>
      </c>
      <c r="F36" s="40">
        <v>1303022601</v>
      </c>
    </row>
    <row r="37" spans="1:6" ht="15" customHeight="1" x14ac:dyDescent="0.15">
      <c r="A37" s="100" t="s">
        <v>6</v>
      </c>
      <c r="B37" s="100"/>
      <c r="C37" s="2"/>
      <c r="D37" s="41">
        <v>2086181851</v>
      </c>
      <c r="E37" s="40">
        <f t="shared" si="0"/>
        <v>-653880</v>
      </c>
      <c r="F37" s="40">
        <v>2085527971</v>
      </c>
    </row>
    <row r="38" spans="1:6" ht="15" customHeight="1" x14ac:dyDescent="0.15">
      <c r="A38" s="100" t="s">
        <v>12</v>
      </c>
      <c r="B38" s="100"/>
      <c r="C38" s="8"/>
      <c r="D38" s="41">
        <v>15748426151</v>
      </c>
      <c r="E38" s="40">
        <f t="shared" si="0"/>
        <v>504444810</v>
      </c>
      <c r="F38" s="40">
        <v>16252870961</v>
      </c>
    </row>
    <row r="39" spans="1:6" ht="15" customHeight="1" x14ac:dyDescent="0.15">
      <c r="A39" s="100" t="s">
        <v>65</v>
      </c>
      <c r="B39" s="100"/>
      <c r="C39" s="8"/>
      <c r="D39" s="41">
        <v>600000000</v>
      </c>
      <c r="E39" s="40">
        <f t="shared" si="0"/>
        <v>-450000000</v>
      </c>
      <c r="F39" s="40">
        <v>150000000</v>
      </c>
    </row>
    <row r="40" spans="1:6" ht="15" customHeight="1" x14ac:dyDescent="0.15">
      <c r="A40" s="100" t="s">
        <v>13</v>
      </c>
      <c r="B40" s="100"/>
      <c r="C40" s="6"/>
      <c r="D40" s="41">
        <v>712630500</v>
      </c>
      <c r="E40" s="40">
        <f t="shared" si="0"/>
        <v>-14400</v>
      </c>
      <c r="F40" s="43">
        <v>712616100</v>
      </c>
    </row>
    <row r="41" spans="1:6" ht="15" customHeight="1" x14ac:dyDescent="0.15">
      <c r="A41" s="107" t="s">
        <v>25</v>
      </c>
      <c r="B41" s="107"/>
      <c r="C41" s="13"/>
      <c r="D41" s="44">
        <f>SUM(D10,D17:D18,D22:D22,D34:D40)</f>
        <v>366104307577</v>
      </c>
      <c r="E41" s="45">
        <f>SUM(E10,E17:E18,E22:E22,E34:E40)</f>
        <v>223842230</v>
      </c>
      <c r="F41" s="45">
        <f>SUM(F10,F17:F18,F22:F22,F34:F40)</f>
        <v>366328149807</v>
      </c>
    </row>
  </sheetData>
  <mergeCells count="21">
    <mergeCell ref="A40:B40"/>
    <mergeCell ref="A17:B17"/>
    <mergeCell ref="A10:B10"/>
    <mergeCell ref="A11:B11"/>
    <mergeCell ref="A41:B41"/>
    <mergeCell ref="A34:B34"/>
    <mergeCell ref="A35:B35"/>
    <mergeCell ref="A36:B36"/>
    <mergeCell ref="A37:B37"/>
    <mergeCell ref="A18:B18"/>
    <mergeCell ref="A38:B38"/>
    <mergeCell ref="A39:B39"/>
    <mergeCell ref="A2:F2"/>
    <mergeCell ref="A19:B19"/>
    <mergeCell ref="A22:B22"/>
    <mergeCell ref="A23:B23"/>
    <mergeCell ref="A32:B32"/>
    <mergeCell ref="A3:C3"/>
    <mergeCell ref="A5:B5"/>
    <mergeCell ref="A20:B20"/>
    <mergeCell ref="A21:B21"/>
  </mergeCells>
  <phoneticPr fontId="2"/>
  <pageMargins left="0.75" right="0.75" top="1" bottom="1" header="0.51200000000000001" footer="0.51200000000000001"/>
  <pageSetup paperSize="9" scale="12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1"/>
  <sheetViews>
    <sheetView view="pageBreakPreview" zoomScaleNormal="100" zoomScaleSheetLayoutView="100" workbookViewId="0"/>
  </sheetViews>
  <sheetFormatPr defaultColWidth="9.42578125" defaultRowHeight="9.6" x14ac:dyDescent="0.15"/>
  <cols>
    <col min="1" max="1" width="1.85546875" style="3" customWidth="1"/>
    <col min="2" max="2" width="31.5703125" style="3" customWidth="1"/>
    <col min="3" max="3" width="1.140625" style="3" customWidth="1"/>
    <col min="4" max="4" width="20.140625" style="3" customWidth="1"/>
    <col min="5" max="6" width="20.140625" style="34" customWidth="1"/>
    <col min="7" max="16384" width="9.42578125" style="3"/>
  </cols>
  <sheetData>
    <row r="1" spans="1:6" x14ac:dyDescent="0.15">
      <c r="A1" s="1"/>
      <c r="B1" s="1"/>
      <c r="C1" s="2"/>
      <c r="D1" s="4"/>
      <c r="E1" s="32"/>
      <c r="F1" s="32" t="s">
        <v>1</v>
      </c>
    </row>
    <row r="2" spans="1:6" ht="18" customHeight="1" x14ac:dyDescent="0.15">
      <c r="A2" s="105" t="s">
        <v>69</v>
      </c>
      <c r="B2" s="105"/>
      <c r="C2" s="105"/>
      <c r="D2" s="105"/>
      <c r="E2" s="112"/>
      <c r="F2" s="112"/>
    </row>
    <row r="3" spans="1:6" ht="18" customHeight="1" x14ac:dyDescent="0.15">
      <c r="A3" s="106" t="s">
        <v>66</v>
      </c>
      <c r="B3" s="106"/>
      <c r="C3" s="106"/>
      <c r="D3" s="5" t="s">
        <v>67</v>
      </c>
      <c r="E3" s="33" t="s">
        <v>62</v>
      </c>
      <c r="F3" s="33" t="s">
        <v>8</v>
      </c>
    </row>
    <row r="4" spans="1:6" ht="6" customHeight="1" x14ac:dyDescent="0.15">
      <c r="A4" s="6"/>
      <c r="B4" s="6"/>
      <c r="C4" s="6"/>
      <c r="D4" s="7"/>
    </row>
    <row r="5" spans="1:6" ht="15" customHeight="1" x14ac:dyDescent="0.15">
      <c r="A5" s="100" t="s">
        <v>9</v>
      </c>
      <c r="B5" s="100"/>
      <c r="C5" s="8"/>
      <c r="D5" s="41"/>
      <c r="E5" s="48"/>
      <c r="F5" s="48"/>
    </row>
    <row r="6" spans="1:6" ht="15" customHeight="1" x14ac:dyDescent="0.15">
      <c r="A6" s="9"/>
      <c r="B6" s="9" t="s">
        <v>14</v>
      </c>
      <c r="C6" s="6"/>
      <c r="D6" s="49">
        <v>75919004837</v>
      </c>
      <c r="E6" s="46" t="s">
        <v>36</v>
      </c>
      <c r="F6" s="46">
        <v>75919004837</v>
      </c>
    </row>
    <row r="7" spans="1:6" ht="15" customHeight="1" x14ac:dyDescent="0.15">
      <c r="A7" s="9"/>
      <c r="B7" s="9" t="s">
        <v>0</v>
      </c>
      <c r="C7" s="10"/>
      <c r="D7" s="49">
        <v>2190325516</v>
      </c>
      <c r="E7" s="46">
        <f>F7-D7</f>
        <v>-2925375</v>
      </c>
      <c r="F7" s="46">
        <v>2187400141</v>
      </c>
    </row>
    <row r="8" spans="1:6" ht="15" customHeight="1" x14ac:dyDescent="0.15">
      <c r="A8" s="9"/>
      <c r="B8" s="9" t="s">
        <v>48</v>
      </c>
      <c r="C8" s="10"/>
      <c r="D8" s="49">
        <v>3560524</v>
      </c>
      <c r="E8" s="46" t="s">
        <v>36</v>
      </c>
      <c r="F8" s="46">
        <v>3560524</v>
      </c>
    </row>
    <row r="9" spans="1:6" ht="15" customHeight="1" x14ac:dyDescent="0.15">
      <c r="A9" s="9"/>
      <c r="B9" s="9" t="s">
        <v>16</v>
      </c>
      <c r="C9" s="10"/>
      <c r="D9" s="49">
        <v>6751204665</v>
      </c>
      <c r="E9" s="46" t="s">
        <v>36</v>
      </c>
      <c r="F9" s="46">
        <v>6751204665</v>
      </c>
    </row>
    <row r="10" spans="1:6" ht="15" customHeight="1" x14ac:dyDescent="0.15">
      <c r="A10" s="100" t="s">
        <v>8</v>
      </c>
      <c r="B10" s="100"/>
      <c r="C10" s="10"/>
      <c r="D10" s="49">
        <f>SUM(D6:D9)</f>
        <v>84864095542</v>
      </c>
      <c r="E10" s="46">
        <f>F10-D10</f>
        <v>-2925375</v>
      </c>
      <c r="F10" s="46">
        <f>SUM(F6:F9)</f>
        <v>84861170167</v>
      </c>
    </row>
    <row r="11" spans="1:6" ht="15" customHeight="1" x14ac:dyDescent="0.15">
      <c r="A11" s="100" t="s">
        <v>49</v>
      </c>
      <c r="B11" s="100"/>
      <c r="C11" s="10"/>
      <c r="D11" s="49"/>
      <c r="E11" s="46"/>
      <c r="F11" s="46"/>
    </row>
    <row r="12" spans="1:6" ht="15" customHeight="1" x14ac:dyDescent="0.15">
      <c r="A12" s="9"/>
      <c r="B12" s="9" t="s">
        <v>50</v>
      </c>
      <c r="C12" s="10"/>
      <c r="D12" s="49">
        <v>2146000</v>
      </c>
      <c r="E12" s="46" t="s">
        <v>36</v>
      </c>
      <c r="F12" s="46">
        <v>2146000</v>
      </c>
    </row>
    <row r="13" spans="1:6" ht="15" customHeight="1" x14ac:dyDescent="0.15">
      <c r="A13" s="9"/>
      <c r="B13" s="9" t="s">
        <v>51</v>
      </c>
      <c r="C13" s="10"/>
      <c r="D13" s="49">
        <v>20823820</v>
      </c>
      <c r="E13" s="46" t="s">
        <v>36</v>
      </c>
      <c r="F13" s="46">
        <v>20823820</v>
      </c>
    </row>
    <row r="14" spans="1:6" ht="15" customHeight="1" x14ac:dyDescent="0.15">
      <c r="A14" s="9"/>
      <c r="B14" s="9" t="s">
        <v>52</v>
      </c>
      <c r="C14" s="10"/>
      <c r="D14" s="49">
        <v>82691602</v>
      </c>
      <c r="E14" s="46">
        <f>F14-D14</f>
        <v>7434713</v>
      </c>
      <c r="F14" s="46">
        <v>90126315</v>
      </c>
    </row>
    <row r="15" spans="1:6" ht="15" customHeight="1" x14ac:dyDescent="0.15">
      <c r="A15" s="9"/>
      <c r="B15" s="9" t="s">
        <v>53</v>
      </c>
      <c r="C15" s="10"/>
      <c r="D15" s="49">
        <v>27623564</v>
      </c>
      <c r="E15" s="46" t="s">
        <v>36</v>
      </c>
      <c r="F15" s="46">
        <v>27623564</v>
      </c>
    </row>
    <row r="16" spans="1:6" ht="15" customHeight="1" x14ac:dyDescent="0.15">
      <c r="A16" s="9"/>
      <c r="B16" s="9" t="s">
        <v>54</v>
      </c>
      <c r="C16" s="10"/>
      <c r="D16" s="49">
        <v>6794304</v>
      </c>
      <c r="E16" s="46">
        <f>F16-D16</f>
        <v>-1812765</v>
      </c>
      <c r="F16" s="46">
        <v>4981539</v>
      </c>
    </row>
    <row r="17" spans="1:6" ht="15" customHeight="1" x14ac:dyDescent="0.15">
      <c r="A17" s="100" t="s">
        <v>8</v>
      </c>
      <c r="B17" s="100"/>
      <c r="C17" s="10"/>
      <c r="D17" s="49">
        <f>SUM(D12:D16)</f>
        <v>140079290</v>
      </c>
      <c r="E17" s="46">
        <f>F17-D17</f>
        <v>5621948</v>
      </c>
      <c r="F17" s="46">
        <f>SUM(F12:F16)</f>
        <v>145701238</v>
      </c>
    </row>
    <row r="18" spans="1:6" ht="15" customHeight="1" x14ac:dyDescent="0.15">
      <c r="A18" s="100" t="s">
        <v>10</v>
      </c>
      <c r="B18" s="100"/>
      <c r="C18" s="11"/>
      <c r="D18" s="49">
        <v>282164992852</v>
      </c>
      <c r="E18" s="46">
        <f>F18-D18</f>
        <v>-2391855969</v>
      </c>
      <c r="F18" s="46">
        <v>279773136883</v>
      </c>
    </row>
    <row r="19" spans="1:6" ht="15" customHeight="1" x14ac:dyDescent="0.15">
      <c r="A19" s="100" t="s">
        <v>2</v>
      </c>
      <c r="B19" s="101"/>
      <c r="C19" s="2"/>
      <c r="D19" s="41">
        <v>16895322712</v>
      </c>
      <c r="E19" s="46">
        <f>F19-D19</f>
        <v>956461076</v>
      </c>
      <c r="F19" s="46">
        <v>17851783788</v>
      </c>
    </row>
    <row r="20" spans="1:6" ht="15" customHeight="1" x14ac:dyDescent="0.15">
      <c r="A20" s="100" t="s">
        <v>4</v>
      </c>
      <c r="B20" s="101"/>
      <c r="C20" s="2"/>
      <c r="D20" s="41">
        <v>119188000</v>
      </c>
      <c r="E20" s="46" t="s">
        <v>36</v>
      </c>
      <c r="F20" s="46">
        <v>119188000</v>
      </c>
    </row>
    <row r="21" spans="1:6" ht="15" customHeight="1" x14ac:dyDescent="0.15">
      <c r="A21" s="100" t="s">
        <v>17</v>
      </c>
      <c r="B21" s="101"/>
      <c r="C21" s="2"/>
      <c r="D21" s="41">
        <v>2756403348</v>
      </c>
      <c r="E21" s="46">
        <f>F21-D21</f>
        <v>195500000</v>
      </c>
      <c r="F21" s="46">
        <v>2951903348</v>
      </c>
    </row>
    <row r="22" spans="1:6" ht="15" customHeight="1" x14ac:dyDescent="0.15">
      <c r="A22" s="100" t="s">
        <v>55</v>
      </c>
      <c r="B22" s="100"/>
      <c r="C22" s="2"/>
      <c r="D22" s="41">
        <v>37090973</v>
      </c>
      <c r="E22" s="46">
        <f>F22-D22</f>
        <v>22248</v>
      </c>
      <c r="F22" s="46">
        <v>37113221</v>
      </c>
    </row>
    <row r="23" spans="1:6" ht="15" customHeight="1" x14ac:dyDescent="0.15">
      <c r="A23" s="100" t="s">
        <v>11</v>
      </c>
      <c r="B23" s="100"/>
      <c r="C23" s="2"/>
      <c r="D23" s="41"/>
      <c r="E23" s="46"/>
      <c r="F23" s="46"/>
    </row>
    <row r="24" spans="1:6" ht="15" customHeight="1" x14ac:dyDescent="0.15">
      <c r="A24" s="9"/>
      <c r="B24" s="9" t="s">
        <v>18</v>
      </c>
      <c r="C24" s="2"/>
      <c r="D24" s="41">
        <v>38776000</v>
      </c>
      <c r="E24" s="46">
        <f t="shared" ref="E24:E39" si="0">F24-D24</f>
        <v>-7437</v>
      </c>
      <c r="F24" s="46">
        <v>38768563</v>
      </c>
    </row>
    <row r="25" spans="1:6" ht="15" customHeight="1" x14ac:dyDescent="0.15">
      <c r="A25" s="9"/>
      <c r="B25" s="9" t="s">
        <v>19</v>
      </c>
      <c r="C25" s="2"/>
      <c r="D25" s="41">
        <v>170585000</v>
      </c>
      <c r="E25" s="46">
        <f t="shared" si="0"/>
        <v>-16726</v>
      </c>
      <c r="F25" s="46">
        <v>170568274</v>
      </c>
    </row>
    <row r="26" spans="1:6" ht="15" customHeight="1" x14ac:dyDescent="0.15">
      <c r="A26" s="9"/>
      <c r="B26" s="9" t="s">
        <v>20</v>
      </c>
      <c r="C26" s="2"/>
      <c r="D26" s="41">
        <v>327381493</v>
      </c>
      <c r="E26" s="46">
        <f t="shared" si="0"/>
        <v>2239576</v>
      </c>
      <c r="F26" s="46">
        <v>329621069</v>
      </c>
    </row>
    <row r="27" spans="1:6" ht="15" customHeight="1" x14ac:dyDescent="0.15">
      <c r="A27" s="9"/>
      <c r="B27" s="9" t="s">
        <v>29</v>
      </c>
      <c r="C27" s="2"/>
      <c r="D27" s="41">
        <v>181000</v>
      </c>
      <c r="E27" s="46" t="s">
        <v>36</v>
      </c>
      <c r="F27" s="46">
        <v>181000</v>
      </c>
    </row>
    <row r="28" spans="1:6" ht="15" customHeight="1" x14ac:dyDescent="0.15">
      <c r="A28" s="9"/>
      <c r="B28" s="9" t="s">
        <v>56</v>
      </c>
      <c r="C28" s="2"/>
      <c r="D28" s="41">
        <v>12059000</v>
      </c>
      <c r="E28" s="46" t="s">
        <v>36</v>
      </c>
      <c r="F28" s="46">
        <v>12059000</v>
      </c>
    </row>
    <row r="29" spans="1:6" ht="15" customHeight="1" x14ac:dyDescent="0.15">
      <c r="A29" s="9"/>
      <c r="B29" s="9" t="s">
        <v>30</v>
      </c>
      <c r="C29" s="2"/>
      <c r="D29" s="41">
        <v>82374039</v>
      </c>
      <c r="E29" s="46">
        <f t="shared" si="0"/>
        <v>-133197</v>
      </c>
      <c r="F29" s="46">
        <v>82240842</v>
      </c>
    </row>
    <row r="30" spans="1:6" ht="15" customHeight="1" x14ac:dyDescent="0.15">
      <c r="A30" s="9"/>
      <c r="B30" s="9" t="s">
        <v>57</v>
      </c>
      <c r="C30" s="2"/>
      <c r="D30" s="41">
        <v>84082000</v>
      </c>
      <c r="E30" s="46" t="s">
        <v>36</v>
      </c>
      <c r="F30" s="46">
        <v>84082000</v>
      </c>
    </row>
    <row r="31" spans="1:6" ht="15" customHeight="1" x14ac:dyDescent="0.15">
      <c r="A31" s="108" t="s">
        <v>38</v>
      </c>
      <c r="B31" s="108"/>
      <c r="C31" s="2"/>
      <c r="D31" s="41">
        <f>SUM(D24:D30)</f>
        <v>715438532</v>
      </c>
      <c r="E31" s="46">
        <f t="shared" si="0"/>
        <v>2082216</v>
      </c>
      <c r="F31" s="46">
        <f>SUM(F24:F30)</f>
        <v>717520748</v>
      </c>
    </row>
    <row r="32" spans="1:6" ht="15" customHeight="1" x14ac:dyDescent="0.15">
      <c r="A32" s="9"/>
      <c r="B32" s="9" t="s">
        <v>24</v>
      </c>
      <c r="C32" s="2"/>
      <c r="D32" s="41">
        <v>512971000</v>
      </c>
      <c r="E32" s="46">
        <f t="shared" si="0"/>
        <v>1832000</v>
      </c>
      <c r="F32" s="46">
        <v>514803000</v>
      </c>
    </row>
    <row r="33" spans="1:6" ht="15" customHeight="1" x14ac:dyDescent="0.15">
      <c r="A33" s="100" t="s">
        <v>8</v>
      </c>
      <c r="B33" s="100"/>
      <c r="C33" s="2"/>
      <c r="D33" s="41">
        <f>SUM(D32,D31)</f>
        <v>1228409532</v>
      </c>
      <c r="E33" s="46">
        <f t="shared" si="0"/>
        <v>3914216</v>
      </c>
      <c r="F33" s="46">
        <f>SUM(F31:F32)</f>
        <v>1232323748</v>
      </c>
    </row>
    <row r="34" spans="1:6" ht="15" customHeight="1" x14ac:dyDescent="0.15">
      <c r="A34" s="100" t="s">
        <v>59</v>
      </c>
      <c r="B34" s="100"/>
      <c r="C34" s="2"/>
      <c r="D34" s="41">
        <v>38882994</v>
      </c>
      <c r="E34" s="46">
        <f t="shared" si="0"/>
        <v>0</v>
      </c>
      <c r="F34" s="46">
        <v>38882994</v>
      </c>
    </row>
    <row r="35" spans="1:6" ht="15" customHeight="1" x14ac:dyDescent="0.15">
      <c r="A35" s="100" t="s">
        <v>3</v>
      </c>
      <c r="B35" s="100"/>
      <c r="C35" s="2"/>
      <c r="D35" s="41">
        <v>1268136783</v>
      </c>
      <c r="E35" s="46">
        <f t="shared" si="0"/>
        <v>331170827</v>
      </c>
      <c r="F35" s="46">
        <v>1599307610</v>
      </c>
    </row>
    <row r="36" spans="1:6" ht="15" customHeight="1" x14ac:dyDescent="0.15">
      <c r="A36" s="100" t="s">
        <v>6</v>
      </c>
      <c r="B36" s="100"/>
      <c r="C36" s="2"/>
      <c r="D36" s="41">
        <v>1137017088</v>
      </c>
      <c r="E36" s="46">
        <f t="shared" si="0"/>
        <v>-983976</v>
      </c>
      <c r="F36" s="46">
        <v>1136033112</v>
      </c>
    </row>
    <row r="37" spans="1:6" ht="15" customHeight="1" x14ac:dyDescent="0.15">
      <c r="A37" s="100" t="s">
        <v>12</v>
      </c>
      <c r="B37" s="100"/>
      <c r="C37" s="8"/>
      <c r="D37" s="41">
        <v>19482519996</v>
      </c>
      <c r="E37" s="46">
        <f t="shared" si="0"/>
        <v>270651126</v>
      </c>
      <c r="F37" s="46">
        <v>19753171122</v>
      </c>
    </row>
    <row r="38" spans="1:6" ht="15" customHeight="1" x14ac:dyDescent="0.15">
      <c r="A38" s="100" t="s">
        <v>65</v>
      </c>
      <c r="B38" s="100"/>
      <c r="C38" s="8"/>
      <c r="D38" s="41">
        <v>600000000</v>
      </c>
      <c r="E38" s="46">
        <f t="shared" si="0"/>
        <v>-450000000</v>
      </c>
      <c r="F38" s="46">
        <v>150000000</v>
      </c>
    </row>
    <row r="39" spans="1:6" ht="15" customHeight="1" x14ac:dyDescent="0.15">
      <c r="A39" s="100" t="s">
        <v>13</v>
      </c>
      <c r="B39" s="100"/>
      <c r="C39" s="6"/>
      <c r="D39" s="41">
        <v>693632500</v>
      </c>
      <c r="E39" s="46">
        <f t="shared" si="0"/>
        <v>-15097</v>
      </c>
      <c r="F39" s="50">
        <v>693617403</v>
      </c>
    </row>
    <row r="40" spans="1:6" ht="15" customHeight="1" x14ac:dyDescent="0.15">
      <c r="A40" s="107" t="s">
        <v>25</v>
      </c>
      <c r="B40" s="107"/>
      <c r="C40" s="13"/>
      <c r="D40" s="44">
        <f>SUM(D10,D17:D18,D22:D22,D33:D39)</f>
        <v>391654857550</v>
      </c>
      <c r="E40" s="47">
        <f>F40-D40</f>
        <v>-2234400052</v>
      </c>
      <c r="F40" s="47">
        <f>SUM(F10,F17:F18,F22:F22,F33:F39)</f>
        <v>389420457498</v>
      </c>
    </row>
    <row r="41" spans="1:6" x14ac:dyDescent="0.15">
      <c r="D41" s="42"/>
      <c r="E41" s="48"/>
      <c r="F41" s="48"/>
    </row>
  </sheetData>
  <mergeCells count="21">
    <mergeCell ref="A31:B31"/>
    <mergeCell ref="A18:B18"/>
    <mergeCell ref="A21:B21"/>
    <mergeCell ref="A37:B37"/>
    <mergeCell ref="A5:B5"/>
    <mergeCell ref="A17:B17"/>
    <mergeCell ref="A11:B11"/>
    <mergeCell ref="A20:B20"/>
    <mergeCell ref="A40:B40"/>
    <mergeCell ref="A33:B33"/>
    <mergeCell ref="A34:B34"/>
    <mergeCell ref="A35:B35"/>
    <mergeCell ref="A36:B36"/>
    <mergeCell ref="A39:B39"/>
    <mergeCell ref="A38:B38"/>
    <mergeCell ref="A2:F2"/>
    <mergeCell ref="A19:B19"/>
    <mergeCell ref="A22:B22"/>
    <mergeCell ref="A23:B23"/>
    <mergeCell ref="A3:C3"/>
    <mergeCell ref="A10:B10"/>
  </mergeCells>
  <phoneticPr fontId="2"/>
  <pageMargins left="0.75" right="0.75" top="1" bottom="1" header="0.51200000000000001" footer="0.51200000000000001"/>
  <pageSetup paperSize="9" scale="12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1"/>
  <sheetViews>
    <sheetView view="pageBreakPreview" zoomScaleNormal="100" zoomScaleSheetLayoutView="100" workbookViewId="0"/>
  </sheetViews>
  <sheetFormatPr defaultColWidth="9.42578125" defaultRowHeight="9.6" x14ac:dyDescent="0.15"/>
  <cols>
    <col min="1" max="1" width="1.85546875" style="3" customWidth="1"/>
    <col min="2" max="2" width="31.5703125" style="3" customWidth="1"/>
    <col min="3" max="3" width="1.140625" style="3" customWidth="1"/>
    <col min="4" max="6" width="20.140625" style="3" customWidth="1"/>
    <col min="7" max="16384" width="9.42578125" style="3"/>
  </cols>
  <sheetData>
    <row r="1" spans="1:6" x14ac:dyDescent="0.15">
      <c r="A1" s="1"/>
      <c r="B1" s="1"/>
      <c r="C1" s="2"/>
      <c r="D1" s="4"/>
      <c r="E1" s="4"/>
      <c r="F1" s="4" t="s">
        <v>1</v>
      </c>
    </row>
    <row r="2" spans="1:6" ht="18" customHeight="1" x14ac:dyDescent="0.15">
      <c r="A2" s="105" t="s">
        <v>70</v>
      </c>
      <c r="B2" s="105"/>
      <c r="C2" s="105"/>
      <c r="D2" s="105"/>
      <c r="E2" s="105"/>
      <c r="F2" s="105"/>
    </row>
    <row r="3" spans="1:6" ht="18" customHeight="1" x14ac:dyDescent="0.15">
      <c r="A3" s="106" t="s">
        <v>32</v>
      </c>
      <c r="B3" s="106"/>
      <c r="C3" s="106"/>
      <c r="D3" s="5" t="s">
        <v>33</v>
      </c>
      <c r="E3" s="14" t="s">
        <v>62</v>
      </c>
      <c r="F3" s="14" t="s">
        <v>8</v>
      </c>
    </row>
    <row r="4" spans="1:6" ht="6" customHeight="1" x14ac:dyDescent="0.15">
      <c r="A4" s="6"/>
      <c r="B4" s="6"/>
      <c r="C4" s="6"/>
      <c r="D4" s="7"/>
    </row>
    <row r="5" spans="1:6" ht="15" customHeight="1" x14ac:dyDescent="0.15">
      <c r="A5" s="100" t="s">
        <v>9</v>
      </c>
      <c r="B5" s="100"/>
      <c r="C5" s="8"/>
      <c r="D5" s="41"/>
      <c r="E5" s="42"/>
      <c r="F5" s="42"/>
    </row>
    <row r="6" spans="1:6" ht="15" customHeight="1" x14ac:dyDescent="0.15">
      <c r="A6" s="35"/>
      <c r="B6" s="35" t="s">
        <v>14</v>
      </c>
      <c r="C6" s="6"/>
      <c r="D6" s="41">
        <v>80107231558</v>
      </c>
      <c r="E6" s="40" t="s">
        <v>36</v>
      </c>
      <c r="F6" s="40">
        <v>80107231558</v>
      </c>
    </row>
    <row r="7" spans="1:6" ht="15" customHeight="1" x14ac:dyDescent="0.15">
      <c r="A7" s="35"/>
      <c r="B7" s="35" t="s">
        <v>0</v>
      </c>
      <c r="C7" s="10"/>
      <c r="D7" s="41">
        <v>2254447713</v>
      </c>
      <c r="E7" s="40">
        <f>F7-D7</f>
        <v>-105324</v>
      </c>
      <c r="F7" s="40">
        <v>2254342389</v>
      </c>
    </row>
    <row r="8" spans="1:6" ht="15" customHeight="1" x14ac:dyDescent="0.15">
      <c r="A8" s="35"/>
      <c r="B8" s="35" t="s">
        <v>48</v>
      </c>
      <c r="C8" s="10"/>
      <c r="D8" s="41">
        <v>19690404</v>
      </c>
      <c r="E8" s="40" t="s">
        <v>36</v>
      </c>
      <c r="F8" s="40">
        <v>19690404</v>
      </c>
    </row>
    <row r="9" spans="1:6" ht="15" customHeight="1" x14ac:dyDescent="0.15">
      <c r="A9" s="35"/>
      <c r="B9" s="35" t="s">
        <v>16</v>
      </c>
      <c r="C9" s="10"/>
      <c r="D9" s="41">
        <v>6733968950</v>
      </c>
      <c r="E9" s="40" t="s">
        <v>36</v>
      </c>
      <c r="F9" s="40">
        <v>6733968950</v>
      </c>
    </row>
    <row r="10" spans="1:6" ht="15" customHeight="1" x14ac:dyDescent="0.15">
      <c r="A10" s="100" t="s">
        <v>8</v>
      </c>
      <c r="B10" s="100"/>
      <c r="C10" s="10"/>
      <c r="D10" s="41">
        <f>SUM(D6:D9)</f>
        <v>89115338625</v>
      </c>
      <c r="E10" s="40">
        <f>F10-D10</f>
        <v>-105324</v>
      </c>
      <c r="F10" s="40">
        <f>SUM(F6:F9)</f>
        <v>89115233301</v>
      </c>
    </row>
    <row r="11" spans="1:6" ht="15" customHeight="1" x14ac:dyDescent="0.15">
      <c r="A11" s="100" t="s">
        <v>49</v>
      </c>
      <c r="B11" s="100"/>
      <c r="C11" s="10"/>
      <c r="D11" s="41"/>
      <c r="E11" s="40"/>
      <c r="F11" s="40"/>
    </row>
    <row r="12" spans="1:6" ht="15" customHeight="1" x14ac:dyDescent="0.15">
      <c r="A12" s="35"/>
      <c r="B12" s="35" t="s">
        <v>50</v>
      </c>
      <c r="C12" s="10"/>
      <c r="D12" s="41">
        <v>2152000</v>
      </c>
      <c r="E12" s="40" t="s">
        <v>36</v>
      </c>
      <c r="F12" s="40">
        <v>2152000</v>
      </c>
    </row>
    <row r="13" spans="1:6" ht="15" customHeight="1" x14ac:dyDescent="0.15">
      <c r="A13" s="35"/>
      <c r="B13" s="35" t="s">
        <v>51</v>
      </c>
      <c r="C13" s="10"/>
      <c r="D13" s="41">
        <v>12215405</v>
      </c>
      <c r="E13" s="40" t="s">
        <v>36</v>
      </c>
      <c r="F13" s="40">
        <v>12215405</v>
      </c>
    </row>
    <row r="14" spans="1:6" ht="15" customHeight="1" x14ac:dyDescent="0.15">
      <c r="A14" s="35"/>
      <c r="B14" s="35" t="s">
        <v>52</v>
      </c>
      <c r="C14" s="10"/>
      <c r="D14" s="41">
        <v>162720284</v>
      </c>
      <c r="E14" s="40" t="s">
        <v>36</v>
      </c>
      <c r="F14" s="40">
        <v>162720284</v>
      </c>
    </row>
    <row r="15" spans="1:6" ht="15" customHeight="1" x14ac:dyDescent="0.15">
      <c r="A15" s="35"/>
      <c r="B15" s="35" t="s">
        <v>53</v>
      </c>
      <c r="C15" s="10"/>
      <c r="D15" s="41">
        <v>32194842</v>
      </c>
      <c r="E15" s="40" t="s">
        <v>36</v>
      </c>
      <c r="F15" s="40">
        <v>32194842</v>
      </c>
    </row>
    <row r="16" spans="1:6" ht="15" customHeight="1" x14ac:dyDescent="0.15">
      <c r="A16" s="35"/>
      <c r="B16" s="35" t="s">
        <v>54</v>
      </c>
      <c r="C16" s="10"/>
      <c r="D16" s="41">
        <v>4524137</v>
      </c>
      <c r="E16" s="40" t="s">
        <v>36</v>
      </c>
      <c r="F16" s="40">
        <v>4524137</v>
      </c>
    </row>
    <row r="17" spans="1:6" ht="15" customHeight="1" x14ac:dyDescent="0.15">
      <c r="A17" s="100" t="s">
        <v>8</v>
      </c>
      <c r="B17" s="100"/>
      <c r="C17" s="10"/>
      <c r="D17" s="41">
        <f>SUM(D12:D16)</f>
        <v>213806668</v>
      </c>
      <c r="E17" s="40" t="s">
        <v>36</v>
      </c>
      <c r="F17" s="40">
        <f>SUM(F12:F16)</f>
        <v>213806668</v>
      </c>
    </row>
    <row r="18" spans="1:6" ht="15" customHeight="1" x14ac:dyDescent="0.15">
      <c r="A18" s="100" t="s">
        <v>10</v>
      </c>
      <c r="B18" s="100"/>
      <c r="C18" s="36"/>
      <c r="D18" s="41">
        <v>272061214366</v>
      </c>
      <c r="E18" s="40">
        <f>F18-D18</f>
        <v>-2341652402</v>
      </c>
      <c r="F18" s="40">
        <v>269719561964</v>
      </c>
    </row>
    <row r="19" spans="1:6" ht="15" customHeight="1" x14ac:dyDescent="0.15">
      <c r="A19" s="100" t="s">
        <v>2</v>
      </c>
      <c r="B19" s="101"/>
      <c r="C19" s="2"/>
      <c r="D19" s="41">
        <v>17012113129</v>
      </c>
      <c r="E19" s="40">
        <f>F19-D19</f>
        <v>1162979831</v>
      </c>
      <c r="F19" s="40">
        <v>18175092960</v>
      </c>
    </row>
    <row r="20" spans="1:6" ht="15" customHeight="1" x14ac:dyDescent="0.15">
      <c r="A20" s="100" t="s">
        <v>4</v>
      </c>
      <c r="B20" s="101"/>
      <c r="C20" s="2"/>
      <c r="D20" s="41">
        <v>118868000</v>
      </c>
      <c r="E20" s="40" t="s">
        <v>36</v>
      </c>
      <c r="F20" s="40">
        <v>118868000</v>
      </c>
    </row>
    <row r="21" spans="1:6" ht="15" customHeight="1" x14ac:dyDescent="0.15">
      <c r="A21" s="100" t="s">
        <v>17</v>
      </c>
      <c r="B21" s="101"/>
      <c r="C21" s="2"/>
      <c r="D21" s="41">
        <v>2685403400</v>
      </c>
      <c r="E21" s="40">
        <f>F21-D21</f>
        <v>74500000</v>
      </c>
      <c r="F21" s="40">
        <v>2759903400</v>
      </c>
    </row>
    <row r="22" spans="1:6" ht="15" customHeight="1" x14ac:dyDescent="0.15">
      <c r="A22" s="100" t="s">
        <v>55</v>
      </c>
      <c r="B22" s="100"/>
      <c r="C22" s="2"/>
      <c r="D22" s="41">
        <v>32875845</v>
      </c>
      <c r="E22" s="40">
        <f>F22-D22</f>
        <v>339365</v>
      </c>
      <c r="F22" s="40">
        <v>33215210</v>
      </c>
    </row>
    <row r="23" spans="1:6" ht="15" customHeight="1" x14ac:dyDescent="0.15">
      <c r="A23" s="100" t="s">
        <v>11</v>
      </c>
      <c r="B23" s="100"/>
      <c r="C23" s="2"/>
      <c r="D23" s="41"/>
      <c r="E23" s="40"/>
      <c r="F23" s="40"/>
    </row>
    <row r="24" spans="1:6" ht="15" customHeight="1" x14ac:dyDescent="0.15">
      <c r="A24" s="35"/>
      <c r="B24" s="35" t="s">
        <v>18</v>
      </c>
      <c r="C24" s="2"/>
      <c r="D24" s="41">
        <v>42191000</v>
      </c>
      <c r="E24" s="40">
        <f t="shared" ref="E24:E38" si="0">F24-D24</f>
        <v>-6764</v>
      </c>
      <c r="F24" s="40">
        <v>42184236</v>
      </c>
    </row>
    <row r="25" spans="1:6" ht="15" customHeight="1" x14ac:dyDescent="0.15">
      <c r="A25" s="35"/>
      <c r="B25" s="35" t="s">
        <v>19</v>
      </c>
      <c r="C25" s="2"/>
      <c r="D25" s="41">
        <v>197479000</v>
      </c>
      <c r="E25" s="40">
        <f t="shared" si="0"/>
        <v>-7499</v>
      </c>
      <c r="F25" s="40">
        <v>197471501</v>
      </c>
    </row>
    <row r="26" spans="1:6" ht="15" customHeight="1" x14ac:dyDescent="0.15">
      <c r="A26" s="35"/>
      <c r="B26" s="35" t="s">
        <v>20</v>
      </c>
      <c r="C26" s="2"/>
      <c r="D26" s="41">
        <v>331113160</v>
      </c>
      <c r="E26" s="40">
        <f t="shared" si="0"/>
        <v>3174355</v>
      </c>
      <c r="F26" s="40">
        <v>334287515</v>
      </c>
    </row>
    <row r="27" spans="1:6" ht="15" customHeight="1" x14ac:dyDescent="0.15">
      <c r="A27" s="35"/>
      <c r="B27" s="35" t="s">
        <v>29</v>
      </c>
      <c r="C27" s="2"/>
      <c r="D27" s="41">
        <v>117808</v>
      </c>
      <c r="E27" s="40" t="s">
        <v>36</v>
      </c>
      <c r="F27" s="40">
        <v>117808</v>
      </c>
    </row>
    <row r="28" spans="1:6" ht="15" customHeight="1" x14ac:dyDescent="0.15">
      <c r="A28" s="35"/>
      <c r="B28" s="35" t="s">
        <v>56</v>
      </c>
      <c r="C28" s="2"/>
      <c r="D28" s="41">
        <v>14659000</v>
      </c>
      <c r="E28" s="40" t="s">
        <v>36</v>
      </c>
      <c r="F28" s="40">
        <v>14659000</v>
      </c>
    </row>
    <row r="29" spans="1:6" ht="15" customHeight="1" x14ac:dyDescent="0.15">
      <c r="A29" s="35"/>
      <c r="B29" s="35" t="s">
        <v>30</v>
      </c>
      <c r="C29" s="2"/>
      <c r="D29" s="41">
        <v>104757971</v>
      </c>
      <c r="E29" s="40">
        <f t="shared" si="0"/>
        <v>-61794</v>
      </c>
      <c r="F29" s="40">
        <v>104696177</v>
      </c>
    </row>
    <row r="30" spans="1:6" ht="15" customHeight="1" x14ac:dyDescent="0.15">
      <c r="A30" s="35"/>
      <c r="B30" s="35" t="s">
        <v>57</v>
      </c>
      <c r="C30" s="2"/>
      <c r="D30" s="41">
        <v>126653000</v>
      </c>
      <c r="E30" s="40" t="s">
        <v>36</v>
      </c>
      <c r="F30" s="40">
        <v>126653000</v>
      </c>
    </row>
    <row r="31" spans="1:6" ht="15" customHeight="1" x14ac:dyDescent="0.15">
      <c r="A31" s="108" t="s">
        <v>38</v>
      </c>
      <c r="B31" s="108"/>
      <c r="C31" s="2"/>
      <c r="D31" s="41">
        <f>SUM(D24:D30)</f>
        <v>816970939</v>
      </c>
      <c r="E31" s="40">
        <f t="shared" si="0"/>
        <v>3098298</v>
      </c>
      <c r="F31" s="40">
        <f>SUM(F24:F30)</f>
        <v>820069237</v>
      </c>
    </row>
    <row r="32" spans="1:6" ht="15" customHeight="1" x14ac:dyDescent="0.15">
      <c r="A32" s="35"/>
      <c r="B32" s="35" t="s">
        <v>24</v>
      </c>
      <c r="C32" s="2"/>
      <c r="D32" s="41">
        <v>507053000</v>
      </c>
      <c r="E32" s="40" t="s">
        <v>36</v>
      </c>
      <c r="F32" s="40">
        <v>507053000</v>
      </c>
    </row>
    <row r="33" spans="1:6" ht="15" customHeight="1" x14ac:dyDescent="0.15">
      <c r="A33" s="100" t="s">
        <v>8</v>
      </c>
      <c r="B33" s="100"/>
      <c r="C33" s="2"/>
      <c r="D33" s="41">
        <f>SUM(D32,D31)</f>
        <v>1324023939</v>
      </c>
      <c r="E33" s="40">
        <f t="shared" si="0"/>
        <v>3098298</v>
      </c>
      <c r="F33" s="40">
        <f>SUM(F31:F32)</f>
        <v>1327122237</v>
      </c>
    </row>
    <row r="34" spans="1:6" ht="15" customHeight="1" x14ac:dyDescent="0.15">
      <c r="A34" s="100" t="s">
        <v>59</v>
      </c>
      <c r="B34" s="100"/>
      <c r="C34" s="2"/>
      <c r="D34" s="41">
        <v>64678860</v>
      </c>
      <c r="E34" s="40" t="s">
        <v>36</v>
      </c>
      <c r="F34" s="40">
        <v>64678860</v>
      </c>
    </row>
    <row r="35" spans="1:6" ht="15" customHeight="1" x14ac:dyDescent="0.15">
      <c r="A35" s="100" t="s">
        <v>3</v>
      </c>
      <c r="B35" s="100"/>
      <c r="C35" s="2"/>
      <c r="D35" s="41">
        <v>1145816038</v>
      </c>
      <c r="E35" s="40">
        <f t="shared" si="0"/>
        <v>69456520</v>
      </c>
      <c r="F35" s="40">
        <v>1215272558</v>
      </c>
    </row>
    <row r="36" spans="1:6" ht="15" customHeight="1" x14ac:dyDescent="0.15">
      <c r="A36" s="100" t="s">
        <v>6</v>
      </c>
      <c r="B36" s="100"/>
      <c r="C36" s="2"/>
      <c r="D36" s="41">
        <v>1082181405</v>
      </c>
      <c r="E36" s="40">
        <f t="shared" si="0"/>
        <v>-716895</v>
      </c>
      <c r="F36" s="40">
        <v>1081464510</v>
      </c>
    </row>
    <row r="37" spans="1:6" ht="15" customHeight="1" x14ac:dyDescent="0.15">
      <c r="A37" s="100" t="s">
        <v>12</v>
      </c>
      <c r="B37" s="100"/>
      <c r="C37" s="8"/>
      <c r="D37" s="41">
        <v>17413093896</v>
      </c>
      <c r="E37" s="40">
        <f t="shared" si="0"/>
        <v>-59133621</v>
      </c>
      <c r="F37" s="40">
        <v>17353960275</v>
      </c>
    </row>
    <row r="38" spans="1:6" ht="15" customHeight="1" x14ac:dyDescent="0.15">
      <c r="A38" s="100" t="s">
        <v>65</v>
      </c>
      <c r="B38" s="100"/>
      <c r="C38" s="8"/>
      <c r="D38" s="41">
        <v>600000000</v>
      </c>
      <c r="E38" s="40">
        <f t="shared" si="0"/>
        <v>-500000000</v>
      </c>
      <c r="F38" s="40">
        <v>100000000</v>
      </c>
    </row>
    <row r="39" spans="1:6" ht="15" customHeight="1" x14ac:dyDescent="0.15">
      <c r="A39" s="100" t="s">
        <v>13</v>
      </c>
      <c r="B39" s="100"/>
      <c r="C39" s="6"/>
      <c r="D39" s="41">
        <v>683532500</v>
      </c>
      <c r="E39" s="40" t="s">
        <v>76</v>
      </c>
      <c r="F39" s="43">
        <v>683532500</v>
      </c>
    </row>
    <row r="40" spans="1:6" ht="15" customHeight="1" x14ac:dyDescent="0.15">
      <c r="A40" s="107" t="s">
        <v>25</v>
      </c>
      <c r="B40" s="107"/>
      <c r="C40" s="13"/>
      <c r="D40" s="44">
        <f>SUM(D10,D17:D18,D22:D22,D33:D39)</f>
        <v>383736562142</v>
      </c>
      <c r="E40" s="45">
        <f>F40-D40</f>
        <v>-2828714059</v>
      </c>
      <c r="F40" s="45">
        <f>SUM(F10,F17:F18,F22:F22,F33:F39)</f>
        <v>380907848083</v>
      </c>
    </row>
    <row r="41" spans="1:6" x14ac:dyDescent="0.15">
      <c r="D41" s="42"/>
      <c r="E41" s="42"/>
      <c r="F41" s="42"/>
    </row>
  </sheetData>
  <mergeCells count="21">
    <mergeCell ref="A31:B31"/>
    <mergeCell ref="A20:B20"/>
    <mergeCell ref="A21:B21"/>
    <mergeCell ref="A39:B39"/>
    <mergeCell ref="A40:B40"/>
    <mergeCell ref="A33:B33"/>
    <mergeCell ref="A34:B34"/>
    <mergeCell ref="A35:B35"/>
    <mergeCell ref="A36:B36"/>
    <mergeCell ref="A37:B37"/>
    <mergeCell ref="A38:B38"/>
    <mergeCell ref="A2:F2"/>
    <mergeCell ref="A18:B18"/>
    <mergeCell ref="A19:B19"/>
    <mergeCell ref="A22:B22"/>
    <mergeCell ref="A23:B23"/>
    <mergeCell ref="A3:C3"/>
    <mergeCell ref="A5:B5"/>
    <mergeCell ref="A10:B10"/>
    <mergeCell ref="A11:B11"/>
    <mergeCell ref="A17:B17"/>
  </mergeCells>
  <phoneticPr fontId="2"/>
  <pageMargins left="0.75" right="0.75" top="1" bottom="1" header="0.51200000000000001" footer="0.51200000000000001"/>
  <pageSetup paperSize="9" scale="12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
  <sheetViews>
    <sheetView view="pageBreakPreview" zoomScaleNormal="100" zoomScaleSheetLayoutView="100" workbookViewId="0"/>
  </sheetViews>
  <sheetFormatPr defaultColWidth="9.42578125" defaultRowHeight="9.6" x14ac:dyDescent="0.15"/>
  <cols>
    <col min="1" max="1" width="1.85546875" style="3" customWidth="1"/>
    <col min="2" max="2" width="31.5703125" style="3" customWidth="1"/>
    <col min="3" max="3" width="1.140625" style="3" customWidth="1"/>
    <col min="4" max="6" width="20.140625" style="3" customWidth="1"/>
    <col min="7" max="16384" width="9.42578125" style="3"/>
  </cols>
  <sheetData>
    <row r="1" spans="1:6" x14ac:dyDescent="0.15">
      <c r="A1" s="1"/>
      <c r="B1" s="1"/>
      <c r="C1" s="2"/>
      <c r="D1" s="4"/>
      <c r="E1" s="4"/>
      <c r="F1" s="4" t="s">
        <v>1</v>
      </c>
    </row>
    <row r="2" spans="1:6" ht="18" customHeight="1" x14ac:dyDescent="0.15">
      <c r="A2" s="105" t="s">
        <v>77</v>
      </c>
      <c r="B2" s="105"/>
      <c r="C2" s="105"/>
      <c r="D2" s="105"/>
      <c r="E2" s="105"/>
      <c r="F2" s="105"/>
    </row>
    <row r="3" spans="1:6" ht="18" customHeight="1" x14ac:dyDescent="0.15">
      <c r="A3" s="106" t="s">
        <v>32</v>
      </c>
      <c r="B3" s="106"/>
      <c r="C3" s="106"/>
      <c r="D3" s="5" t="s">
        <v>33</v>
      </c>
      <c r="E3" s="14" t="s">
        <v>62</v>
      </c>
      <c r="F3" s="14" t="s">
        <v>8</v>
      </c>
    </row>
    <row r="4" spans="1:6" ht="6" customHeight="1" x14ac:dyDescent="0.15">
      <c r="A4" s="6"/>
      <c r="B4" s="6"/>
      <c r="C4" s="6"/>
      <c r="D4" s="7"/>
    </row>
    <row r="5" spans="1:6" ht="15" customHeight="1" x14ac:dyDescent="0.15">
      <c r="A5" s="100" t="s">
        <v>9</v>
      </c>
      <c r="B5" s="100"/>
      <c r="C5" s="8"/>
      <c r="D5" s="41"/>
      <c r="E5" s="42"/>
      <c r="F5" s="42"/>
    </row>
    <row r="6" spans="1:6" ht="15" customHeight="1" x14ac:dyDescent="0.15">
      <c r="A6" s="37"/>
      <c r="B6" s="37" t="s">
        <v>80</v>
      </c>
      <c r="C6" s="6"/>
      <c r="D6" s="41">
        <v>74770348069</v>
      </c>
      <c r="E6" s="40" t="s">
        <v>79</v>
      </c>
      <c r="F6" s="40">
        <v>74770348069</v>
      </c>
    </row>
    <row r="7" spans="1:6" ht="15" customHeight="1" x14ac:dyDescent="0.15">
      <c r="A7" s="37"/>
      <c r="B7" s="37" t="s">
        <v>81</v>
      </c>
      <c r="C7" s="6"/>
      <c r="D7" s="41">
        <v>9147581999</v>
      </c>
      <c r="E7" s="40" t="s">
        <v>79</v>
      </c>
      <c r="F7" s="40">
        <v>9147581999</v>
      </c>
    </row>
    <row r="8" spans="1:6" ht="15" customHeight="1" x14ac:dyDescent="0.15">
      <c r="A8" s="37"/>
      <c r="B8" s="37" t="s">
        <v>82</v>
      </c>
      <c r="C8" s="6"/>
      <c r="D8" s="41" t="s">
        <v>36</v>
      </c>
      <c r="E8" s="40" t="s">
        <v>79</v>
      </c>
      <c r="F8" s="40" t="s">
        <v>36</v>
      </c>
    </row>
    <row r="9" spans="1:6" ht="15" customHeight="1" x14ac:dyDescent="0.15">
      <c r="A9" s="37"/>
      <c r="B9" s="37" t="s">
        <v>74</v>
      </c>
      <c r="C9" s="10"/>
      <c r="D9" s="41">
        <v>1970508060</v>
      </c>
      <c r="E9" s="40" t="s">
        <v>79</v>
      </c>
      <c r="F9" s="40">
        <v>1970508060</v>
      </c>
    </row>
    <row r="10" spans="1:6" ht="15" customHeight="1" x14ac:dyDescent="0.15">
      <c r="A10" s="37"/>
      <c r="B10" s="37" t="s">
        <v>75</v>
      </c>
      <c r="C10" s="10"/>
      <c r="D10" s="41">
        <v>856084168</v>
      </c>
      <c r="E10" s="40">
        <v>-278911</v>
      </c>
      <c r="F10" s="40">
        <v>855805257</v>
      </c>
    </row>
    <row r="11" spans="1:6" ht="15" customHeight="1" x14ac:dyDescent="0.15">
      <c r="A11" s="37"/>
      <c r="B11" s="37" t="s">
        <v>15</v>
      </c>
      <c r="C11" s="10"/>
      <c r="D11" s="41">
        <v>2055558</v>
      </c>
      <c r="E11" s="40" t="s">
        <v>79</v>
      </c>
      <c r="F11" s="40">
        <v>2055558</v>
      </c>
    </row>
    <row r="12" spans="1:6" ht="15" customHeight="1" x14ac:dyDescent="0.15">
      <c r="A12" s="37"/>
      <c r="B12" s="37" t="s">
        <v>16</v>
      </c>
      <c r="C12" s="10"/>
      <c r="D12" s="41">
        <v>5729348749</v>
      </c>
      <c r="E12" s="40">
        <v>-2461442</v>
      </c>
      <c r="F12" s="40">
        <v>5726887307</v>
      </c>
    </row>
    <row r="13" spans="1:6" ht="15" customHeight="1" x14ac:dyDescent="0.15">
      <c r="A13" s="100" t="s">
        <v>8</v>
      </c>
      <c r="B13" s="100"/>
      <c r="C13" s="10"/>
      <c r="D13" s="41">
        <v>92475926603</v>
      </c>
      <c r="E13" s="40">
        <v>-2740353</v>
      </c>
      <c r="F13" s="40">
        <v>92473186250</v>
      </c>
    </row>
    <row r="14" spans="1:6" ht="15" customHeight="1" x14ac:dyDescent="0.15">
      <c r="A14" s="100" t="s">
        <v>49</v>
      </c>
      <c r="B14" s="100"/>
      <c r="C14" s="10"/>
      <c r="D14" s="41"/>
      <c r="E14" s="40"/>
      <c r="F14" s="40"/>
    </row>
    <row r="15" spans="1:6" ht="15" customHeight="1" x14ac:dyDescent="0.15">
      <c r="A15" s="37"/>
      <c r="B15" s="37" t="s">
        <v>50</v>
      </c>
      <c r="C15" s="10"/>
      <c r="D15" s="41">
        <v>2165000</v>
      </c>
      <c r="E15" s="40">
        <v>-53</v>
      </c>
      <c r="F15" s="40">
        <v>2164947</v>
      </c>
    </row>
    <row r="16" spans="1:6" ht="15" customHeight="1" x14ac:dyDescent="0.15">
      <c r="A16" s="37"/>
      <c r="B16" s="37" t="s">
        <v>51</v>
      </c>
      <c r="C16" s="10"/>
      <c r="D16" s="41">
        <v>6756026</v>
      </c>
      <c r="E16" s="40">
        <v>-177</v>
      </c>
      <c r="F16" s="40">
        <v>6755849</v>
      </c>
    </row>
    <row r="17" spans="1:6" ht="15" customHeight="1" x14ac:dyDescent="0.15">
      <c r="A17" s="37"/>
      <c r="B17" s="37" t="s">
        <v>52</v>
      </c>
      <c r="C17" s="10"/>
      <c r="D17" s="41">
        <v>28964876</v>
      </c>
      <c r="E17" s="40" t="s">
        <v>79</v>
      </c>
      <c r="F17" s="40">
        <v>28964876</v>
      </c>
    </row>
    <row r="18" spans="1:6" ht="15" customHeight="1" x14ac:dyDescent="0.15">
      <c r="A18" s="37"/>
      <c r="B18" s="37" t="s">
        <v>53</v>
      </c>
      <c r="C18" s="10"/>
      <c r="D18" s="41">
        <v>14546572</v>
      </c>
      <c r="E18" s="40">
        <v>-777584</v>
      </c>
      <c r="F18" s="40">
        <v>13768988</v>
      </c>
    </row>
    <row r="19" spans="1:6" ht="15" customHeight="1" x14ac:dyDescent="0.15">
      <c r="A19" s="37"/>
      <c r="B19" s="37" t="s">
        <v>54</v>
      </c>
      <c r="C19" s="10"/>
      <c r="D19" s="41">
        <v>2819682</v>
      </c>
      <c r="E19" s="40" t="s">
        <v>79</v>
      </c>
      <c r="F19" s="40">
        <v>2819682</v>
      </c>
    </row>
    <row r="20" spans="1:6" ht="15" customHeight="1" x14ac:dyDescent="0.15">
      <c r="A20" s="100" t="s">
        <v>8</v>
      </c>
      <c r="B20" s="100"/>
      <c r="C20" s="10"/>
      <c r="D20" s="41">
        <v>55252156</v>
      </c>
      <c r="E20" s="40">
        <v>-777814</v>
      </c>
      <c r="F20" s="40">
        <v>54474342</v>
      </c>
    </row>
    <row r="21" spans="1:6" ht="15" customHeight="1" x14ac:dyDescent="0.15">
      <c r="A21" s="100" t="s">
        <v>10</v>
      </c>
      <c r="B21" s="100"/>
      <c r="C21" s="38"/>
      <c r="D21" s="41">
        <v>268238029348</v>
      </c>
      <c r="E21" s="40">
        <v>-2458340197</v>
      </c>
      <c r="F21" s="40">
        <v>265779689151</v>
      </c>
    </row>
    <row r="22" spans="1:6" ht="15" customHeight="1" x14ac:dyDescent="0.15">
      <c r="A22" s="100" t="s">
        <v>2</v>
      </c>
      <c r="B22" s="101"/>
      <c r="C22" s="2"/>
      <c r="D22" s="41">
        <v>16131425291</v>
      </c>
      <c r="E22" s="40">
        <v>41440398</v>
      </c>
      <c r="F22" s="40">
        <v>16172865689</v>
      </c>
    </row>
    <row r="23" spans="1:6" ht="15" customHeight="1" x14ac:dyDescent="0.15">
      <c r="A23" s="100" t="s">
        <v>4</v>
      </c>
      <c r="B23" s="101"/>
      <c r="C23" s="2"/>
      <c r="D23" s="41">
        <v>123300000</v>
      </c>
      <c r="E23" s="40" t="s">
        <v>79</v>
      </c>
      <c r="F23" s="40">
        <v>123300000</v>
      </c>
    </row>
    <row r="24" spans="1:6" ht="15" customHeight="1" x14ac:dyDescent="0.15">
      <c r="A24" s="100" t="s">
        <v>17</v>
      </c>
      <c r="B24" s="101"/>
      <c r="C24" s="2"/>
      <c r="D24" s="41">
        <v>2432202600</v>
      </c>
      <c r="E24" s="40">
        <v>-109400000</v>
      </c>
      <c r="F24" s="40">
        <v>2322802600</v>
      </c>
    </row>
    <row r="25" spans="1:6" ht="15" customHeight="1" x14ac:dyDescent="0.15">
      <c r="A25" s="100" t="s">
        <v>55</v>
      </c>
      <c r="B25" s="100"/>
      <c r="C25" s="2"/>
      <c r="D25" s="41">
        <v>11461552</v>
      </c>
      <c r="E25" s="40" t="s">
        <v>79</v>
      </c>
      <c r="F25" s="40">
        <v>11461552</v>
      </c>
    </row>
    <row r="26" spans="1:6" ht="15" customHeight="1" x14ac:dyDescent="0.15">
      <c r="A26" s="100" t="s">
        <v>11</v>
      </c>
      <c r="B26" s="100"/>
      <c r="C26" s="2"/>
      <c r="D26" s="41"/>
      <c r="E26" s="40"/>
      <c r="F26" s="40"/>
    </row>
    <row r="27" spans="1:6" ht="15" customHeight="1" x14ac:dyDescent="0.15">
      <c r="A27" s="37"/>
      <c r="B27" s="37" t="s">
        <v>18</v>
      </c>
      <c r="C27" s="2"/>
      <c r="D27" s="41">
        <v>22078000</v>
      </c>
      <c r="E27" s="40">
        <v>-11116</v>
      </c>
      <c r="F27" s="40">
        <v>22066884</v>
      </c>
    </row>
    <row r="28" spans="1:6" ht="15" customHeight="1" x14ac:dyDescent="0.15">
      <c r="A28" s="37"/>
      <c r="B28" s="37" t="s">
        <v>19</v>
      </c>
      <c r="C28" s="2"/>
      <c r="D28" s="41">
        <v>237617000</v>
      </c>
      <c r="E28" s="40">
        <v>58899991</v>
      </c>
      <c r="F28" s="40">
        <v>296516991</v>
      </c>
    </row>
    <row r="29" spans="1:6" ht="15" customHeight="1" x14ac:dyDescent="0.15">
      <c r="A29" s="37"/>
      <c r="B29" s="37" t="s">
        <v>20</v>
      </c>
      <c r="C29" s="2"/>
      <c r="D29" s="41">
        <v>358735424</v>
      </c>
      <c r="E29" s="40">
        <v>19027616</v>
      </c>
      <c r="F29" s="40">
        <v>377763040</v>
      </c>
    </row>
    <row r="30" spans="1:6" ht="15" customHeight="1" x14ac:dyDescent="0.15">
      <c r="A30" s="37"/>
      <c r="B30" s="37" t="s">
        <v>29</v>
      </c>
      <c r="C30" s="2"/>
      <c r="D30" s="41">
        <v>522</v>
      </c>
      <c r="E30" s="40" t="s">
        <v>79</v>
      </c>
      <c r="F30" s="40">
        <v>522</v>
      </c>
    </row>
    <row r="31" spans="1:6" ht="15" customHeight="1" x14ac:dyDescent="0.15">
      <c r="A31" s="37"/>
      <c r="B31" s="37" t="s">
        <v>56</v>
      </c>
      <c r="C31" s="2"/>
      <c r="D31" s="41">
        <v>12393000</v>
      </c>
      <c r="E31" s="40">
        <v>-2189</v>
      </c>
      <c r="F31" s="40">
        <v>12390811</v>
      </c>
    </row>
    <row r="32" spans="1:6" ht="15" customHeight="1" x14ac:dyDescent="0.15">
      <c r="A32" s="37"/>
      <c r="B32" s="37" t="s">
        <v>30</v>
      </c>
      <c r="C32" s="2"/>
      <c r="D32" s="41">
        <v>66784492</v>
      </c>
      <c r="E32" s="40">
        <v>-44650</v>
      </c>
      <c r="F32" s="40">
        <v>66739842</v>
      </c>
    </row>
    <row r="33" spans="1:6" ht="15" customHeight="1" x14ac:dyDescent="0.15">
      <c r="A33" s="37"/>
      <c r="B33" s="37" t="s">
        <v>57</v>
      </c>
      <c r="C33" s="2"/>
      <c r="D33" s="41">
        <v>105436000</v>
      </c>
      <c r="E33" s="40" t="s">
        <v>79</v>
      </c>
      <c r="F33" s="40">
        <v>105436000</v>
      </c>
    </row>
    <row r="34" spans="1:6" ht="15" customHeight="1" x14ac:dyDescent="0.15">
      <c r="A34" s="108" t="s">
        <v>38</v>
      </c>
      <c r="B34" s="108"/>
      <c r="C34" s="2"/>
      <c r="D34" s="41">
        <v>803044438</v>
      </c>
      <c r="E34" s="40">
        <v>77869652</v>
      </c>
      <c r="F34" s="40">
        <v>880914090</v>
      </c>
    </row>
    <row r="35" spans="1:6" ht="15" customHeight="1" x14ac:dyDescent="0.15">
      <c r="A35" s="37"/>
      <c r="B35" s="37" t="s">
        <v>24</v>
      </c>
      <c r="C35" s="2"/>
      <c r="D35" s="41">
        <v>451644000</v>
      </c>
      <c r="E35" s="40" t="s">
        <v>79</v>
      </c>
      <c r="F35" s="40">
        <v>451644000</v>
      </c>
    </row>
    <row r="36" spans="1:6" ht="15" customHeight="1" x14ac:dyDescent="0.15">
      <c r="A36" s="100" t="s">
        <v>8</v>
      </c>
      <c r="B36" s="100"/>
      <c r="C36" s="2"/>
      <c r="D36" s="41">
        <v>1254688438</v>
      </c>
      <c r="E36" s="40">
        <v>77869652</v>
      </c>
      <c r="F36" s="40">
        <v>1332558090</v>
      </c>
    </row>
    <row r="37" spans="1:6" ht="15" customHeight="1" x14ac:dyDescent="0.15">
      <c r="A37" s="100" t="s">
        <v>59</v>
      </c>
      <c r="B37" s="100"/>
      <c r="C37" s="2"/>
      <c r="D37" s="41">
        <v>48096351</v>
      </c>
      <c r="E37" s="40" t="s">
        <v>79</v>
      </c>
      <c r="F37" s="40">
        <v>48096351</v>
      </c>
    </row>
    <row r="38" spans="1:6" ht="15" customHeight="1" x14ac:dyDescent="0.15">
      <c r="A38" s="100" t="s">
        <v>3</v>
      </c>
      <c r="B38" s="100"/>
      <c r="C38" s="2"/>
      <c r="D38" s="41">
        <v>1235350679</v>
      </c>
      <c r="E38" s="40">
        <v>40336116</v>
      </c>
      <c r="F38" s="40">
        <v>1275686795</v>
      </c>
    </row>
    <row r="39" spans="1:6" ht="15" customHeight="1" x14ac:dyDescent="0.15">
      <c r="A39" s="100" t="s">
        <v>6</v>
      </c>
      <c r="B39" s="100"/>
      <c r="C39" s="2"/>
      <c r="D39" s="41">
        <v>1071420656</v>
      </c>
      <c r="E39" s="40">
        <v>5258407</v>
      </c>
      <c r="F39" s="40">
        <v>1076679063</v>
      </c>
    </row>
    <row r="40" spans="1:6" ht="15" customHeight="1" x14ac:dyDescent="0.15">
      <c r="A40" s="100" t="s">
        <v>12</v>
      </c>
      <c r="B40" s="100"/>
      <c r="C40" s="8"/>
      <c r="D40" s="41">
        <v>19642301886</v>
      </c>
      <c r="E40" s="40">
        <v>3586803275</v>
      </c>
      <c r="F40" s="40">
        <v>23229105161</v>
      </c>
    </row>
    <row r="41" spans="1:6" ht="15" customHeight="1" x14ac:dyDescent="0.15">
      <c r="A41" s="100" t="s">
        <v>65</v>
      </c>
      <c r="B41" s="100"/>
      <c r="C41" s="8"/>
      <c r="D41" s="41">
        <v>450000000</v>
      </c>
      <c r="E41" s="40">
        <v>-350000000</v>
      </c>
      <c r="F41" s="40">
        <v>100000000</v>
      </c>
    </row>
    <row r="42" spans="1:6" ht="15" customHeight="1" x14ac:dyDescent="0.15">
      <c r="A42" s="100" t="s">
        <v>13</v>
      </c>
      <c r="B42" s="100"/>
      <c r="C42" s="6"/>
      <c r="D42" s="41">
        <v>682232500</v>
      </c>
      <c r="E42" s="40" t="s">
        <v>79</v>
      </c>
      <c r="F42" s="43">
        <v>682232500</v>
      </c>
    </row>
    <row r="43" spans="1:6" ht="15" customHeight="1" x14ac:dyDescent="0.15">
      <c r="A43" s="107" t="s">
        <v>25</v>
      </c>
      <c r="B43" s="107"/>
      <c r="C43" s="13"/>
      <c r="D43" s="44">
        <v>403851688060</v>
      </c>
      <c r="E43" s="45">
        <v>830449484</v>
      </c>
      <c r="F43" s="45">
        <v>404682137544</v>
      </c>
    </row>
    <row r="44" spans="1:6" x14ac:dyDescent="0.15">
      <c r="D44" s="39"/>
      <c r="E44" s="39"/>
      <c r="F44" s="39"/>
    </row>
  </sheetData>
  <mergeCells count="21">
    <mergeCell ref="A20:B20"/>
    <mergeCell ref="A2:F2"/>
    <mergeCell ref="A3:C3"/>
    <mergeCell ref="A5:B5"/>
    <mergeCell ref="A13:B13"/>
    <mergeCell ref="A14:B14"/>
    <mergeCell ref="A21:B21"/>
    <mergeCell ref="A22:B22"/>
    <mergeCell ref="A25:B25"/>
    <mergeCell ref="A26:B26"/>
    <mergeCell ref="A34:B34"/>
    <mergeCell ref="A23:B23"/>
    <mergeCell ref="A24:B24"/>
    <mergeCell ref="A42:B42"/>
    <mergeCell ref="A43:B43"/>
    <mergeCell ref="A36:B36"/>
    <mergeCell ref="A37:B37"/>
    <mergeCell ref="A38:B38"/>
    <mergeCell ref="A39:B39"/>
    <mergeCell ref="A40:B40"/>
    <mergeCell ref="A41:B41"/>
  </mergeCells>
  <phoneticPr fontId="2"/>
  <pageMargins left="0.75" right="0.75" top="1" bottom="1" header="0.51200000000000001" footer="0.51200000000000001"/>
  <pageSetup paperSize="9" scale="12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9A913A-9A82-45DA-831E-CDD91B01A0BA}">
  <ds:schemaRefs>
    <ds:schemaRef ds:uri="http://schemas.microsoft.com/sharepoint/v3/contenttype/forms"/>
  </ds:schemaRefs>
</ds:datastoreItem>
</file>

<file path=customXml/itemProps2.xml><?xml version="1.0" encoding="utf-8"?>
<ds:datastoreItem xmlns:ds="http://schemas.openxmlformats.org/officeDocument/2006/customXml" ds:itemID="{4AB6B18A-95E8-4AC3-BC20-1CEB320F86FA}">
  <ds:schemaRefs>
    <ds:schemaRef ds:uri="http://purl.org/dc/elements/1.1/"/>
    <ds:schemaRef ds:uri="e92fb91d-b17f-4fa0-b3cc-984e87826429"/>
    <ds:schemaRef ds:uri="http://purl.org/dc/terms/"/>
    <ds:schemaRef ds:uri="http://schemas.microsoft.com/office/infopath/2007/PartnerControls"/>
    <ds:schemaRef ds:uri="http://www.w3.org/XML/1998/namespace"/>
    <ds:schemaRef ds:uri="http://schemas.microsoft.com/office/2006/documentManagement/types"/>
    <ds:schemaRef ds:uri="http://purl.org/dc/dcmitype/"/>
    <ds:schemaRef ds:uri="http://schemas.microsoft.com/office/2006/metadata/properties"/>
    <ds:schemaRef ds:uri="ff5f434e-1fa2-4441-bb4a-ba9b2802a25a"/>
    <ds:schemaRef ds:uri="http://schemas.openxmlformats.org/package/2006/metadata/core-properties"/>
    <ds:schemaRef ds:uri="b5471033-25ca-41e4-b4f9-0c69817a7d90"/>
  </ds:schemaRefs>
</ds:datastoreItem>
</file>

<file path=customXml/itemProps3.xml><?xml version="1.0" encoding="utf-8"?>
<ds:datastoreItem xmlns:ds="http://schemas.openxmlformats.org/officeDocument/2006/customXml" ds:itemID="{1D7B8895-3F86-48C2-B910-302971183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20</vt:lpstr>
      <vt:lpstr>21</vt:lpstr>
      <vt:lpstr>22</vt:lpstr>
      <vt:lpstr>23</vt:lpstr>
      <vt:lpstr>24</vt:lpstr>
      <vt:lpstr>25</vt:lpstr>
      <vt:lpstr>26</vt:lpstr>
      <vt:lpstr>27</vt:lpstr>
      <vt:lpstr>28</vt:lpstr>
      <vt:lpstr>29</vt:lpstr>
      <vt:lpstr>30</vt:lpstr>
      <vt:lpstr>令和元年</vt:lpstr>
      <vt:lpstr>２</vt:lpstr>
      <vt:lpstr>3</vt:lpstr>
      <vt:lpstr>４</vt:lpstr>
      <vt:lpstr>５</vt:lpstr>
      <vt:lpstr>6</vt:lpstr>
      <vt:lpstr>7</vt:lpstr>
      <vt:lpstr>'２'!Print_Area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'４'!Print_Area</vt:lpstr>
      <vt:lpstr>'５'!Print_Area</vt:lpstr>
      <vt:lpstr>'6'!Print_Area</vt:lpstr>
      <vt:lpstr>'7'!Print_Area</vt:lpstr>
      <vt:lpstr>令和元年!Print_Area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2024-05-22T04:59:24Z</dcterms:created>
  <dcterms:modified xsi:type="dcterms:W3CDTF">2025-06-19T09:02:56Z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