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of2021-my.sharepoint.com/personal/mofl0096_mof_go_jp/Documents/★Excel・Word名変更/このフォルダに入れる/"/>
    </mc:Choice>
  </mc:AlternateContent>
  <xr:revisionPtr revIDLastSave="140" documentId="8_{6BFAE7BA-8B0E-477C-AB53-8784A1A84690}" xr6:coauthVersionLast="47" xr6:coauthVersionMax="47" xr10:uidLastSave="{8A8E746E-EDDB-4490-AE1B-A0030DFB74E7}"/>
  <bookViews>
    <workbookView xWindow="28680" yWindow="-2430" windowWidth="19440" windowHeight="15000" tabRatio="773" firstSheet="46" activeTab="56" xr2:uid="{00000000-000D-0000-FFFF-FFFF00000000}"/>
  </bookViews>
  <sheets>
    <sheet name="昭和42" sheetId="1" r:id="rId1"/>
    <sheet name="昭和43" sheetId="3" r:id="rId2"/>
    <sheet name="昭和44" sheetId="4" r:id="rId3"/>
    <sheet name="昭和45" sheetId="5" r:id="rId4"/>
    <sheet name="昭和46" sheetId="6" r:id="rId5"/>
    <sheet name="昭和47" sheetId="7" r:id="rId6"/>
    <sheet name="昭和48" sheetId="8" r:id="rId7"/>
    <sheet name="昭和49" sheetId="9" r:id="rId8"/>
    <sheet name="昭和50" sheetId="10" r:id="rId9"/>
    <sheet name="昭和51" sheetId="13" r:id="rId10"/>
    <sheet name="昭和52" sheetId="14" r:id="rId11"/>
    <sheet name="昭和53" sheetId="15" r:id="rId12"/>
    <sheet name="昭和54" sheetId="16" r:id="rId13"/>
    <sheet name="昭和55" sheetId="17" r:id="rId14"/>
    <sheet name="昭和56" sheetId="18" r:id="rId15"/>
    <sheet name="昭和57" sheetId="19" r:id="rId16"/>
    <sheet name="昭和58" sheetId="20" r:id="rId17"/>
    <sheet name="昭和59" sheetId="21" r:id="rId18"/>
    <sheet name="昭和60" sheetId="11" r:id="rId19"/>
    <sheet name="昭和61" sheetId="23" r:id="rId20"/>
    <sheet name="昭和62" sheetId="24" r:id="rId21"/>
    <sheet name="昭和63" sheetId="25" r:id="rId22"/>
    <sheet name="平成元" sheetId="22" r:id="rId23"/>
    <sheet name="平成2" sheetId="26" r:id="rId24"/>
    <sheet name="平成3" sheetId="27" r:id="rId25"/>
    <sheet name="平成4" sheetId="31" r:id="rId26"/>
    <sheet name="平成5" sheetId="32" r:id="rId27"/>
    <sheet name="平成6" sheetId="33" r:id="rId28"/>
    <sheet name="平成7" sheetId="12" r:id="rId29"/>
    <sheet name="平成8" sheetId="35" r:id="rId30"/>
    <sheet name="平成9" sheetId="36" r:id="rId31"/>
    <sheet name="平成10" sheetId="37" r:id="rId32"/>
    <sheet name="平成11" sheetId="38" r:id="rId33"/>
    <sheet name="平成12" sheetId="34" r:id="rId34"/>
    <sheet name="平成13" sheetId="39" r:id="rId35"/>
    <sheet name="平成14" sheetId="40" r:id="rId36"/>
    <sheet name="平成15" sheetId="41" r:id="rId37"/>
    <sheet name="平成16" sheetId="42" r:id="rId38"/>
    <sheet name="平成17" sheetId="43" r:id="rId39"/>
    <sheet name="平成18" sheetId="44" r:id="rId40"/>
    <sheet name="平成19" sheetId="45" r:id="rId41"/>
    <sheet name="平成20" sheetId="46" r:id="rId42"/>
    <sheet name="平成21" sheetId="47" r:id="rId43"/>
    <sheet name="平成22" sheetId="48" r:id="rId44"/>
    <sheet name="平成23" sheetId="50" r:id="rId45"/>
    <sheet name="平成24" sheetId="51" r:id="rId46"/>
    <sheet name="平成25" sheetId="52" r:id="rId47"/>
    <sheet name="平成26" sheetId="53" r:id="rId48"/>
    <sheet name="平成27" sheetId="54" r:id="rId49"/>
    <sheet name="平成28" sheetId="55" r:id="rId50"/>
    <sheet name="平成29" sheetId="56" r:id="rId51"/>
    <sheet name="平成30" sheetId="57" r:id="rId52"/>
    <sheet name="令和元" sheetId="58" r:id="rId53"/>
    <sheet name="令和2" sheetId="59" r:id="rId54"/>
    <sheet name="令和3" sheetId="60" r:id="rId55"/>
    <sheet name="令和4" sheetId="61" r:id="rId56"/>
    <sheet name="令和5" sheetId="62" r:id="rId57"/>
    <sheet name="（注）" sheetId="2" r:id="rId58"/>
  </sheets>
  <definedNames>
    <definedName name="_xlnm.Print_Area" localSheetId="57">'（注）'!$A$1:$F$2</definedName>
    <definedName name="_xlnm.Print_Area" localSheetId="0">昭和42!$A$1:$F$72</definedName>
    <definedName name="_xlnm.Print_Area" localSheetId="1">昭和43!$A$1:$F$68</definedName>
    <definedName name="_xlnm.Print_Area" localSheetId="2">昭和44!$A$1:$F$64</definedName>
    <definedName name="_xlnm.Print_Area" localSheetId="3">昭和45!$A$1:$F$53</definedName>
    <definedName name="_xlnm.Print_Area" localSheetId="4">昭和46!$A$1:$F$54</definedName>
    <definedName name="_xlnm.Print_Area" localSheetId="35">平成14!$A$1:$F$55</definedName>
    <definedName name="_xlnm.Print_Area" localSheetId="40">平成19!$A$1:$F$54</definedName>
    <definedName name="_xlnm.Print_Area" localSheetId="41">平成20!$A$1:$F$52</definedName>
    <definedName name="_xlnm.Print_Area" localSheetId="42">平成21!$A$1:$F$52</definedName>
    <definedName name="_xlnm.Print_Area" localSheetId="43">平成22!$A$1:$F$53</definedName>
    <definedName name="_xlnm.Print_Area" localSheetId="44">平成23!$A$1:$F$53</definedName>
    <definedName name="_xlnm.Print_Area" localSheetId="45">平成24!$A$1:$F$52</definedName>
    <definedName name="_xlnm.Print_Area" localSheetId="46">平成25!$A$1:$F$52</definedName>
    <definedName name="_xlnm.Print_Area" localSheetId="47">平成26!$A$1:$F$52</definedName>
    <definedName name="_xlnm.Print_Area" localSheetId="48">平成27!$A$1:$F$52</definedName>
    <definedName name="_xlnm.Print_Area" localSheetId="49">平成28!$A$1:$F$55</definedName>
    <definedName name="_xlnm.Print_Area" localSheetId="50">平成29!$A$1:$F$54</definedName>
    <definedName name="_xlnm.Print_Area" localSheetId="51">平成30!$A$1:$F$54</definedName>
    <definedName name="_xlnm.Print_Area" localSheetId="22">平成元!$A$1:$G$53</definedName>
    <definedName name="_xlnm.Print_Area" localSheetId="53">令和2!$A$1:$F$55</definedName>
    <definedName name="_xlnm.Print_Area" localSheetId="54">令和3!$A$1:$F$55</definedName>
    <definedName name="_xlnm.Print_Area" localSheetId="55">令和4!$A$1:$F$51</definedName>
    <definedName name="_xlnm.Print_Area" localSheetId="56">令和5!$A$1:$F$51</definedName>
    <definedName name="_xlnm.Print_Area" localSheetId="52">令和元!$A$1:$F$54</definedName>
    <definedName name="_xlnm.Print_Titles" localSheetId="0">昭和42!$2:$2</definedName>
    <definedName name="_xlnm.Print_Titles" localSheetId="1">昭和43!#REF!</definedName>
    <definedName name="_xlnm.Print_Titles" localSheetId="2">昭和44!$2:$2</definedName>
    <definedName name="_xlnm.Print_Titles" localSheetId="3">昭和45!$2:$2</definedName>
    <definedName name="_xlnm.Print_Titles" localSheetId="4">昭和46!$2:$2</definedName>
    <definedName name="_xlnm.Print_Titles" localSheetId="5">昭和47!$2:$2</definedName>
    <definedName name="_xlnm.Print_Titles" localSheetId="6">昭和48!$2:$2</definedName>
    <definedName name="_xlnm.Print_Titles" localSheetId="7">昭和49!$2:$2</definedName>
    <definedName name="_xlnm.Print_Titles" localSheetId="8">昭和50!$2:$2</definedName>
    <definedName name="_xlnm.Print_Titles" localSheetId="9">昭和51!$2:$2</definedName>
    <definedName name="_xlnm.Print_Titles" localSheetId="10">昭和52!$2:$2</definedName>
    <definedName name="_xlnm.Print_Titles" localSheetId="11">昭和53!$2:$2</definedName>
    <definedName name="_xlnm.Print_Titles" localSheetId="12">昭和54!$2:$2</definedName>
    <definedName name="_xlnm.Print_Titles" localSheetId="13">昭和55!$2:$2</definedName>
    <definedName name="_xlnm.Print_Titles" localSheetId="14">昭和56!$2:$2</definedName>
    <definedName name="_xlnm.Print_Titles" localSheetId="15">昭和57!$2:$2</definedName>
    <definedName name="_xlnm.Print_Titles" localSheetId="16">昭和58!$2:$2</definedName>
    <definedName name="_xlnm.Print_Titles" localSheetId="17">昭和59!$2:$2</definedName>
    <definedName name="_xlnm.Print_Titles" localSheetId="18">昭和60!$2:$2</definedName>
    <definedName name="_xlnm.Print_Titles" localSheetId="19">昭和61!$2:$2</definedName>
    <definedName name="_xlnm.Print_Titles" localSheetId="20">昭和62!$2:$2</definedName>
    <definedName name="_xlnm.Print_Titles" localSheetId="21">昭和63!$2:$2</definedName>
    <definedName name="_xlnm.Print_Titles" localSheetId="31">平成10!$2:$2</definedName>
    <definedName name="_xlnm.Print_Titles" localSheetId="32">平成11!$2:$2</definedName>
    <definedName name="_xlnm.Print_Titles" localSheetId="33">平成12!$2:$2</definedName>
    <definedName name="_xlnm.Print_Titles" localSheetId="34">平成13!$2:$2</definedName>
    <definedName name="_xlnm.Print_Titles" localSheetId="35">平成14!$2:$2</definedName>
    <definedName name="_xlnm.Print_Titles" localSheetId="36">平成15!$2:$2</definedName>
    <definedName name="_xlnm.Print_Titles" localSheetId="37">平成16!$2:$2</definedName>
    <definedName name="_xlnm.Print_Titles" localSheetId="38">平成17!$2:$2</definedName>
    <definedName name="_xlnm.Print_Titles" localSheetId="39">平成18!$2:$2</definedName>
    <definedName name="_xlnm.Print_Titles" localSheetId="40">平成19!$2:$2</definedName>
    <definedName name="_xlnm.Print_Titles" localSheetId="23">平成2!$2:$2</definedName>
    <definedName name="_xlnm.Print_Titles" localSheetId="41">平成20!$2:$2</definedName>
    <definedName name="_xlnm.Print_Titles" localSheetId="42">平成21!$2:$2</definedName>
    <definedName name="_xlnm.Print_Titles" localSheetId="43">平成22!$2:$2</definedName>
    <definedName name="_xlnm.Print_Titles" localSheetId="44">平成23!$2:$2</definedName>
    <definedName name="_xlnm.Print_Titles" localSheetId="45">平成24!$2:$2</definedName>
    <definedName name="_xlnm.Print_Titles" localSheetId="46">平成25!$2:$2</definedName>
    <definedName name="_xlnm.Print_Titles" localSheetId="47">平成26!$2:$2</definedName>
    <definedName name="_xlnm.Print_Titles" localSheetId="48">平成27!$2:$2</definedName>
    <definedName name="_xlnm.Print_Titles" localSheetId="49">平成28!$2:$2</definedName>
    <definedName name="_xlnm.Print_Titles" localSheetId="50">平成29!$2:$2</definedName>
    <definedName name="_xlnm.Print_Titles" localSheetId="24">平成3!$2:$2</definedName>
    <definedName name="_xlnm.Print_Titles" localSheetId="51">平成30!$2:$2</definedName>
    <definedName name="_xlnm.Print_Titles" localSheetId="25">平成4!$2:$2</definedName>
    <definedName name="_xlnm.Print_Titles" localSheetId="26">平成5!$2:$2</definedName>
    <definedName name="_xlnm.Print_Titles" localSheetId="27">平成6!$2:$2</definedName>
    <definedName name="_xlnm.Print_Titles" localSheetId="28">平成7!$2:$2</definedName>
    <definedName name="_xlnm.Print_Titles" localSheetId="29">平成8!$2:$2</definedName>
    <definedName name="_xlnm.Print_Titles" localSheetId="30">平成9!$2:$2</definedName>
    <definedName name="_xlnm.Print_Titles" localSheetId="22">平成元!$2:$2</definedName>
    <definedName name="_xlnm.Print_Titles" localSheetId="53">令和2!$2:$2</definedName>
    <definedName name="_xlnm.Print_Titles" localSheetId="54">令和3!$2:$2</definedName>
    <definedName name="_xlnm.Print_Titles" localSheetId="55">令和4!$2:$2</definedName>
    <definedName name="_xlnm.Print_Titles" localSheetId="56">令和5!$2:$2</definedName>
    <definedName name="_xlnm.Print_Titles" localSheetId="52">令和元!$2:$2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56" l="1"/>
  <c r="D43" i="56"/>
  <c r="F9" i="53"/>
  <c r="F46" i="53"/>
  <c r="F44" i="53"/>
  <c r="F40" i="53"/>
  <c r="F38" i="53"/>
  <c r="F34" i="53"/>
  <c r="F33" i="53"/>
  <c r="F32" i="53"/>
  <c r="E39" i="53"/>
  <c r="F39" i="53" s="1"/>
  <c r="F29" i="53"/>
  <c r="F25" i="53"/>
  <c r="F18" i="53"/>
  <c r="F17" i="53"/>
  <c r="D19" i="53"/>
  <c r="D12" i="53"/>
  <c r="D48" i="53" s="1"/>
  <c r="F47" i="53"/>
  <c r="F45" i="53"/>
  <c r="F43" i="53"/>
  <c r="F42" i="53"/>
  <c r="D39" i="53"/>
  <c r="D41" i="53"/>
  <c r="F37" i="53"/>
  <c r="F36" i="53"/>
  <c r="F35" i="53"/>
  <c r="F31" i="53"/>
  <c r="E26" i="53"/>
  <c r="D26" i="53"/>
  <c r="F24" i="53"/>
  <c r="F23" i="53"/>
  <c r="F22" i="53"/>
  <c r="F20" i="53"/>
  <c r="E19" i="53"/>
  <c r="F19" i="53"/>
  <c r="F16" i="53"/>
  <c r="F15" i="53"/>
  <c r="F14" i="53"/>
  <c r="E12" i="53"/>
  <c r="F12" i="53"/>
  <c r="F11" i="53"/>
  <c r="F8" i="53"/>
  <c r="F7" i="53"/>
  <c r="F45" i="52"/>
  <c r="F44" i="52"/>
  <c r="F43" i="52"/>
  <c r="F40" i="52"/>
  <c r="F36" i="52"/>
  <c r="F33" i="52"/>
  <c r="F32" i="52"/>
  <c r="F29" i="52"/>
  <c r="E26" i="52"/>
  <c r="F26" i="52" s="1"/>
  <c r="F25" i="52"/>
  <c r="F17" i="52"/>
  <c r="F10" i="52"/>
  <c r="F9" i="52"/>
  <c r="E39" i="52"/>
  <c r="E41" i="52" s="1"/>
  <c r="D39" i="52"/>
  <c r="D41" i="52" s="1"/>
  <c r="F39" i="52"/>
  <c r="E19" i="52"/>
  <c r="F19" i="52" s="1"/>
  <c r="D19" i="52"/>
  <c r="D48" i="52" s="1"/>
  <c r="E12" i="52"/>
  <c r="F11" i="52"/>
  <c r="D12" i="51"/>
  <c r="F47" i="52"/>
  <c r="F46" i="52"/>
  <c r="F42" i="52"/>
  <c r="F38" i="52"/>
  <c r="F37" i="52"/>
  <c r="F35" i="52"/>
  <c r="F34" i="52"/>
  <c r="F31" i="52"/>
  <c r="D26" i="52"/>
  <c r="F24" i="52"/>
  <c r="F23" i="52"/>
  <c r="F22" i="52"/>
  <c r="F20" i="52"/>
  <c r="F16" i="52"/>
  <c r="F15" i="52"/>
  <c r="F14" i="52"/>
  <c r="D12" i="52"/>
  <c r="F8" i="52"/>
  <c r="F7" i="52"/>
  <c r="F47" i="51"/>
  <c r="F46" i="51"/>
  <c r="F45" i="51"/>
  <c r="F44" i="51"/>
  <c r="F43" i="51"/>
  <c r="F42" i="51"/>
  <c r="F40" i="51"/>
  <c r="E39" i="51"/>
  <c r="D39" i="51"/>
  <c r="D41" i="51"/>
  <c r="F38" i="51"/>
  <c r="F37" i="51"/>
  <c r="F36" i="51"/>
  <c r="F35" i="51"/>
  <c r="F34" i="51"/>
  <c r="F33" i="51"/>
  <c r="F32" i="51"/>
  <c r="F31" i="51"/>
  <c r="F29" i="51"/>
  <c r="E26" i="51"/>
  <c r="F26" i="51" s="1"/>
  <c r="D26" i="51"/>
  <c r="F25" i="51"/>
  <c r="F24" i="51"/>
  <c r="F23" i="51"/>
  <c r="F22" i="51"/>
  <c r="F20" i="51"/>
  <c r="E19" i="51"/>
  <c r="E48" i="51" s="1"/>
  <c r="D19" i="51"/>
  <c r="D48" i="51" s="1"/>
  <c r="F17" i="51"/>
  <c r="F16" i="51"/>
  <c r="F15" i="51"/>
  <c r="F14" i="51"/>
  <c r="E12" i="51"/>
  <c r="F12" i="51" s="1"/>
  <c r="F11" i="51"/>
  <c r="F10" i="51"/>
  <c r="F9" i="51"/>
  <c r="F8" i="51"/>
  <c r="F7" i="51"/>
  <c r="F48" i="50"/>
  <c r="F47" i="50"/>
  <c r="F46" i="50"/>
  <c r="F45" i="50"/>
  <c r="F44" i="50"/>
  <c r="F43" i="50"/>
  <c r="F42" i="50"/>
  <c r="F40" i="50"/>
  <c r="E39" i="50"/>
  <c r="E41" i="50"/>
  <c r="D39" i="50"/>
  <c r="D41" i="50" s="1"/>
  <c r="F39" i="50"/>
  <c r="F38" i="50"/>
  <c r="F37" i="50"/>
  <c r="F36" i="50"/>
  <c r="F35" i="50"/>
  <c r="F34" i="50"/>
  <c r="F33" i="50"/>
  <c r="F32" i="50"/>
  <c r="F31" i="50"/>
  <c r="F29" i="50"/>
  <c r="E26" i="50"/>
  <c r="D26" i="50"/>
  <c r="F26" i="50"/>
  <c r="F25" i="50"/>
  <c r="F24" i="50"/>
  <c r="F23" i="50"/>
  <c r="F22" i="50"/>
  <c r="F20" i="50"/>
  <c r="E19" i="50"/>
  <c r="D19" i="50"/>
  <c r="F19" i="50"/>
  <c r="F17" i="50"/>
  <c r="F16" i="50"/>
  <c r="F15" i="50"/>
  <c r="F14" i="50"/>
  <c r="E12" i="50"/>
  <c r="E49" i="50" s="1"/>
  <c r="D12" i="50"/>
  <c r="F11" i="50"/>
  <c r="F10" i="50"/>
  <c r="F9" i="50"/>
  <c r="F7" i="50"/>
  <c r="E12" i="47"/>
  <c r="E48" i="47" s="1"/>
  <c r="F48" i="47" s="1"/>
  <c r="E19" i="47"/>
  <c r="D12" i="47"/>
  <c r="D48" i="47" s="1"/>
  <c r="E26" i="47"/>
  <c r="F26" i="47" s="1"/>
  <c r="E39" i="47"/>
  <c r="F39" i="47"/>
  <c r="D19" i="47"/>
  <c r="F19" i="47" s="1"/>
  <c r="D26" i="47"/>
  <c r="D39" i="47"/>
  <c r="D41" i="47"/>
  <c r="F47" i="47"/>
  <c r="F46" i="47"/>
  <c r="F45" i="47"/>
  <c r="F44" i="47"/>
  <c r="F43" i="47"/>
  <c r="F42" i="47"/>
  <c r="F40" i="47"/>
  <c r="F38" i="47"/>
  <c r="F37" i="47"/>
  <c r="F36" i="47"/>
  <c r="F35" i="47"/>
  <c r="F34" i="47"/>
  <c r="F33" i="47"/>
  <c r="F32" i="47"/>
  <c r="F31" i="47"/>
  <c r="F29" i="47"/>
  <c r="F25" i="47"/>
  <c r="F24" i="47"/>
  <c r="F23" i="47"/>
  <c r="F22" i="47"/>
  <c r="F20" i="47"/>
  <c r="F18" i="47"/>
  <c r="F17" i="47"/>
  <c r="F16" i="47"/>
  <c r="F15" i="47"/>
  <c r="F11" i="47"/>
  <c r="F10" i="47"/>
  <c r="F9" i="47"/>
  <c r="F8" i="47"/>
  <c r="F7" i="47"/>
  <c r="F19" i="42"/>
  <c r="F7" i="37"/>
  <c r="F8" i="37"/>
  <c r="F10" i="37"/>
  <c r="F14" i="37"/>
  <c r="F16" i="37"/>
  <c r="F20" i="37"/>
  <c r="F23" i="37"/>
  <c r="F24" i="37"/>
  <c r="F26" i="37"/>
  <c r="F29" i="37"/>
  <c r="F31" i="37"/>
  <c r="F33" i="37"/>
  <c r="F35" i="37"/>
  <c r="F36" i="37"/>
  <c r="F37" i="37"/>
  <c r="F39" i="37"/>
  <c r="F45" i="37"/>
  <c r="F46" i="37"/>
  <c r="F47" i="37"/>
  <c r="E41" i="47"/>
  <c r="F41" i="47" s="1"/>
  <c r="E41" i="51"/>
  <c r="F41" i="51"/>
  <c r="F39" i="51"/>
  <c r="E41" i="53"/>
  <c r="E48" i="53" s="1"/>
  <c r="F41" i="53"/>
  <c r="F26" i="53"/>
  <c r="F48" i="53"/>
  <c r="F12" i="52"/>
  <c r="F12" i="50"/>
  <c r="F41" i="50" l="1"/>
  <c r="F49" i="50" s="1"/>
  <c r="D49" i="50"/>
  <c r="F41" i="52"/>
  <c r="F48" i="52" s="1"/>
  <c r="E48" i="52"/>
  <c r="F19" i="51"/>
  <c r="F48" i="51" s="1"/>
  <c r="F12" i="47"/>
</calcChain>
</file>

<file path=xl/sharedStrings.xml><?xml version="1.0" encoding="utf-8"?>
<sst xmlns="http://schemas.openxmlformats.org/spreadsheetml/2006/main" count="3226" uniqueCount="226">
  <si>
    <t>（単位：千円）</t>
    <rPh sb="0" eb="7">
      <t>タンイセンエン</t>
    </rPh>
    <phoneticPr fontId="7"/>
  </si>
  <si>
    <t>昭　　　　　和　　　　　42　　　　　年　　　　　度</t>
    <rPh sb="0" eb="26">
      <t>アキラワトシタビ</t>
    </rPh>
    <phoneticPr fontId="7"/>
  </si>
  <si>
    <t>主　　要　　経　　費　　別</t>
    <rPh sb="0" eb="13">
      <t>シュヨウヘヒベツ</t>
    </rPh>
    <phoneticPr fontId="7"/>
  </si>
  <si>
    <t>予　算　現　額</t>
    <rPh sb="0" eb="7">
      <t>ヨサンウツツガク</t>
    </rPh>
    <phoneticPr fontId="7"/>
  </si>
  <si>
    <t>決　　算　　額</t>
    <rPh sb="0" eb="7">
      <t>ケツサンガク</t>
    </rPh>
    <phoneticPr fontId="7"/>
  </si>
  <si>
    <t>差　　引　　額</t>
    <rPh sb="0" eb="7">
      <t>サインガク</t>
    </rPh>
    <phoneticPr fontId="7"/>
  </si>
  <si>
    <t>（社会保障関係費）</t>
  </si>
  <si>
    <t>生活保護費</t>
  </si>
  <si>
    <t>社会福祉費</t>
  </si>
  <si>
    <t>社会保険費</t>
  </si>
  <si>
    <t>保健衛生対策費</t>
  </si>
  <si>
    <t>失業対策費</t>
  </si>
  <si>
    <t>計</t>
  </si>
  <si>
    <t>義務教育費国庫負担金</t>
  </si>
  <si>
    <t>国立学校特別会計へ繰入</t>
  </si>
  <si>
    <t>-</t>
  </si>
  <si>
    <t>科学技術振興費</t>
  </si>
  <si>
    <t>文教施設費</t>
  </si>
  <si>
    <t>教育振興助成費</t>
  </si>
  <si>
    <t>育英事業費</t>
  </si>
  <si>
    <t>国債費</t>
    <rPh sb="0" eb="3">
      <t>コクサイヒ</t>
    </rPh>
    <phoneticPr fontId="7"/>
  </si>
  <si>
    <t>（恩給関係費）</t>
  </si>
  <si>
    <t>文官等恩給費</t>
  </si>
  <si>
    <t>旧軍人遺族等恩給費</t>
  </si>
  <si>
    <t>恩給支給事務費</t>
    <rPh sb="0" eb="7">
      <t>オンキュウシキュウジムヒ</t>
    </rPh>
    <phoneticPr fontId="7"/>
  </si>
  <si>
    <t>遺族及び留守家族等援護費</t>
  </si>
  <si>
    <t>地方交付税交付金</t>
  </si>
  <si>
    <t>臨時地方特例交付金</t>
    <rPh sb="0" eb="9">
      <t>リンジチホウトクレイコウフキン</t>
    </rPh>
    <phoneticPr fontId="7"/>
  </si>
  <si>
    <t>防衛関係費</t>
  </si>
  <si>
    <t>特殊対外債務処理費</t>
    <rPh sb="0" eb="9">
      <t>トクシュタイガイサイムショリヒ</t>
    </rPh>
    <phoneticPr fontId="7"/>
  </si>
  <si>
    <t>（公共事業関係費）</t>
  </si>
  <si>
    <t>治山治水対策事業費</t>
  </si>
  <si>
    <t>道路整備事業費</t>
  </si>
  <si>
    <t>港湾漁港空港整備事業費</t>
  </si>
  <si>
    <t>住宅対策費</t>
  </si>
  <si>
    <t>生活環境施設整備費</t>
    <rPh sb="0" eb="9">
      <t>セイカツシセツセイビヒ</t>
    </rPh>
    <phoneticPr fontId="7"/>
  </si>
  <si>
    <t>農業基盤整備費</t>
    <rPh sb="0" eb="7">
      <t>ノウギョウキバンセイビヒ</t>
    </rPh>
    <phoneticPr fontId="7"/>
  </si>
  <si>
    <t>林道工業用水等事業費</t>
    <rPh sb="0" eb="10">
      <t>リンドウコウギョウヨウスイトウジギョウヒ</t>
    </rPh>
    <phoneticPr fontId="7"/>
  </si>
  <si>
    <t>調整費</t>
    <rPh sb="0" eb="3">
      <t>チョウセイヒ</t>
    </rPh>
    <phoneticPr fontId="7"/>
  </si>
  <si>
    <t>災害復旧等事業費</t>
    <rPh sb="0" eb="8">
      <t>サイガイフッキュウトウジギョウヒ</t>
    </rPh>
    <phoneticPr fontId="7"/>
  </si>
  <si>
    <t>工事事務費</t>
    <rPh sb="0" eb="5">
      <t>コウジジムヒ</t>
    </rPh>
    <phoneticPr fontId="7"/>
  </si>
  <si>
    <t>貿易振興及び経済協力費</t>
  </si>
  <si>
    <t>海運対策費</t>
  </si>
  <si>
    <t>中小企業対策費</t>
  </si>
  <si>
    <t>石炭対策費</t>
    <rPh sb="0" eb="5">
      <t>セキタンタイサクヒ</t>
    </rPh>
    <phoneticPr fontId="7"/>
  </si>
  <si>
    <t>農業保険費</t>
    <rPh sb="0" eb="5">
      <t>ノウギョウホケンヒ</t>
    </rPh>
    <phoneticPr fontId="7"/>
  </si>
  <si>
    <t>農林水産業構造改善対策費</t>
    <rPh sb="0" eb="12">
      <t>ノウリンスイサンギョウコウゾウカイゼンタイサクヒ</t>
    </rPh>
    <phoneticPr fontId="7"/>
  </si>
  <si>
    <t>食糧管理特別会計へ繰入</t>
  </si>
  <si>
    <t>産業投資特別会計へ繰入</t>
    <rPh sb="0" eb="11">
      <t>サンギョウトウシ</t>
    </rPh>
    <phoneticPr fontId="7"/>
  </si>
  <si>
    <t>主　　要　　経　　費　　計</t>
  </si>
  <si>
    <t>その他の事項経費</t>
  </si>
  <si>
    <t>予備費</t>
  </si>
  <si>
    <t>合　　　　　　　　計</t>
  </si>
  <si>
    <t>昭　　　　　和　　　　　43　　　　　年　　　　　度</t>
    <rPh sb="0" eb="26">
      <t>アキラワトシタビ</t>
    </rPh>
    <phoneticPr fontId="7"/>
  </si>
  <si>
    <t>工事諸費</t>
    <rPh sb="0" eb="4">
      <t>コウジショヒ</t>
    </rPh>
    <phoneticPr fontId="7"/>
  </si>
  <si>
    <t>昭　　　　　和　　　　　44　　　　　年　　　　　度</t>
    <rPh sb="0" eb="26">
      <t>アキラワトシタビ</t>
    </rPh>
    <phoneticPr fontId="7"/>
  </si>
  <si>
    <t>昭　　　　　和　　　　　45　　　　　年　　　　　度</t>
    <rPh sb="0" eb="26">
      <t>アキラワトシタビ</t>
    </rPh>
    <phoneticPr fontId="7"/>
  </si>
  <si>
    <t>昭　　　　　和　　　　　46　　　　　年　　　　　度</t>
    <rPh sb="0" eb="26">
      <t>アキラワトシタビ</t>
    </rPh>
    <phoneticPr fontId="7"/>
  </si>
  <si>
    <t>昭　　　　　和　　　　　47　　　　　年　　　　　度</t>
    <rPh sb="0" eb="26">
      <t>アキラワトシタビ</t>
    </rPh>
    <phoneticPr fontId="7"/>
  </si>
  <si>
    <t>臨時沖縄特別交付金</t>
    <rPh sb="0" eb="9">
      <t>リンジオキナワトクベツコウフキン</t>
    </rPh>
    <phoneticPr fontId="7"/>
  </si>
  <si>
    <t>調整費等</t>
    <rPh sb="0" eb="4">
      <t>チョウセイヒナド</t>
    </rPh>
    <phoneticPr fontId="7"/>
  </si>
  <si>
    <t>昭　　　　　和　　　　　48　　　　　年　　　　　度</t>
    <rPh sb="0" eb="26">
      <t>アキラワトシタビ</t>
    </rPh>
    <phoneticPr fontId="7"/>
  </si>
  <si>
    <t>調整費等</t>
    <rPh sb="0" eb="4">
      <t>チョウセイヒトウ</t>
    </rPh>
    <phoneticPr fontId="7"/>
  </si>
  <si>
    <t>経済協力費</t>
  </si>
  <si>
    <t>食糧管理費</t>
    <rPh sb="0" eb="5">
      <t>ヒ</t>
    </rPh>
    <phoneticPr fontId="7"/>
  </si>
  <si>
    <t>昭　　　　　和　　　　　49　　　　　年　　　　　度</t>
    <rPh sb="0" eb="26">
      <t>アキラワトシタビ</t>
    </rPh>
    <phoneticPr fontId="7"/>
  </si>
  <si>
    <t>昭　　　　　和　　　　　50　　　　　年　　　　　度</t>
    <rPh sb="0" eb="26">
      <t>アキラワトシタビ</t>
    </rPh>
    <phoneticPr fontId="7"/>
  </si>
  <si>
    <t>昭　　　　　和　　　　　51　　　　　年　　　　　度</t>
    <rPh sb="0" eb="26">
      <t>アキラワトシタビ</t>
    </rPh>
    <phoneticPr fontId="7"/>
  </si>
  <si>
    <t>昭　　　　　和　　　　　52　　　　　年　　　　　度</t>
    <rPh sb="0" eb="26">
      <t>アキラワトシタビ</t>
    </rPh>
    <phoneticPr fontId="7"/>
  </si>
  <si>
    <t>借入金等利子財源繰入</t>
    <rPh sb="0" eb="10">
      <t>カリイレキンナドリシザイゲンクリイレ</t>
    </rPh>
    <phoneticPr fontId="7"/>
  </si>
  <si>
    <t>下水道環境衛生等施設整備費</t>
    <rPh sb="0" eb="13">
      <t>ゲスイドウエイセイトウシセツセイビヒ</t>
    </rPh>
    <phoneticPr fontId="7"/>
  </si>
  <si>
    <t>昭　　　　　和　　　　　53　　　　　年　　　　　度</t>
    <rPh sb="0" eb="26">
      <t>アキラワトシタビ</t>
    </rPh>
    <phoneticPr fontId="7"/>
  </si>
  <si>
    <t>エネルギー対策費</t>
    <rPh sb="0" eb="8">
      <t>タイサクヒ</t>
    </rPh>
    <phoneticPr fontId="7"/>
  </si>
  <si>
    <t>昭　　　　　和　　　　　54　　　　　年　　　　　度</t>
    <rPh sb="0" eb="26">
      <t>アキラワトシタビ</t>
    </rPh>
    <phoneticPr fontId="7"/>
  </si>
  <si>
    <t>昭　　　　　和　　　　　55　　　　　年　　　　　度</t>
    <rPh sb="0" eb="26">
      <t>アキラワトシタビ</t>
    </rPh>
    <phoneticPr fontId="7"/>
  </si>
  <si>
    <t>昭　　　　　和　　　　　56　　　　　年　　　　　度</t>
    <rPh sb="0" eb="26">
      <t>アキラワトシタビ</t>
    </rPh>
    <phoneticPr fontId="7"/>
  </si>
  <si>
    <t>昭　　　　　和　　　　　57　　　　　年　　　　　度</t>
    <rPh sb="0" eb="26">
      <t>アキラワトシタビ</t>
    </rPh>
    <phoneticPr fontId="7"/>
  </si>
  <si>
    <t>昭　　　　　和　　　　　58　　　　　年　　　　　度</t>
    <rPh sb="0" eb="26">
      <t>アキラワトシタビ</t>
    </rPh>
    <phoneticPr fontId="7"/>
  </si>
  <si>
    <t>昭和56年度決算不足補てん繰戻</t>
    <rPh sb="0" eb="15">
      <t>ショウワネンドケッサンフソクホクリモドシ</t>
    </rPh>
    <phoneticPr fontId="7"/>
  </si>
  <si>
    <t>総　　　 合　　　 計</t>
    <rPh sb="0" eb="11">
      <t>フサゴウケイ</t>
    </rPh>
    <phoneticPr fontId="7"/>
  </si>
  <si>
    <t>昭　　　　　和　　　　　59　　　　　年　　　　　度</t>
    <rPh sb="0" eb="26">
      <t>アキラワトシタビ</t>
    </rPh>
    <phoneticPr fontId="7"/>
  </si>
  <si>
    <t>昭　　　　　和　　　　　60　　　　　年　　　　　度</t>
    <rPh sb="0" eb="26">
      <t>アキラワトシタビ</t>
    </rPh>
    <phoneticPr fontId="7"/>
  </si>
  <si>
    <t>昭　　　　　和　　　　　61　　　　　年　　　　　度</t>
    <rPh sb="0" eb="26">
      <t>アキラワトシタビ</t>
    </rPh>
    <phoneticPr fontId="7"/>
  </si>
  <si>
    <t>昭　　　　　和　　　　　62　　　　　年　　　　　度</t>
    <rPh sb="0" eb="26">
      <t>アキラワトシタビ</t>
    </rPh>
    <phoneticPr fontId="7"/>
  </si>
  <si>
    <t>産業投資特別会計へ繰入</t>
    <rPh sb="0" eb="11">
      <t>サンギョウトウシトクベツカイケイクリイレ</t>
    </rPh>
    <phoneticPr fontId="7"/>
  </si>
  <si>
    <t>昭　　　　　和　　　　　63　　　　　年　　　　　度</t>
    <rPh sb="0" eb="26">
      <t>アキラワトシタビ</t>
    </rPh>
    <phoneticPr fontId="7"/>
  </si>
  <si>
    <t>平　　　　　成　　　　　元　　　　　年　　　　　度</t>
    <rPh sb="0" eb="25">
      <t>ヘイセイガントシタビ</t>
    </rPh>
    <phoneticPr fontId="7"/>
  </si>
  <si>
    <t>平　　　　　成　　　　　２　　　　　年　　　　　度</t>
    <rPh sb="0" eb="25">
      <t>ヘイセイトシタビ</t>
    </rPh>
    <phoneticPr fontId="7"/>
  </si>
  <si>
    <t>平　　　　　成　　　　　３　　　　　年　　　　　度</t>
    <rPh sb="0" eb="25">
      <t>ヘイセイトシタビ</t>
    </rPh>
    <phoneticPr fontId="7"/>
  </si>
  <si>
    <t>農業農村整備事業費</t>
    <rPh sb="0" eb="9">
      <t>ノウギョウノウソンセイビジギョウヒ</t>
    </rPh>
    <phoneticPr fontId="7"/>
  </si>
  <si>
    <t>平　　　　　成　　　　　４　　　　　年　　　　　度</t>
    <rPh sb="0" eb="25">
      <t>ヘイセイトシタビ</t>
    </rPh>
    <phoneticPr fontId="7"/>
  </si>
  <si>
    <t>平　　　　　成　　　　　５　　　　　年　　　　　度</t>
    <rPh sb="0" eb="25">
      <t>ヘイセイトシタビ</t>
    </rPh>
    <phoneticPr fontId="7"/>
  </si>
  <si>
    <t>平　　　　　成　　　　　６　　　　　年　　　　　度</t>
    <rPh sb="0" eb="25">
      <t>ヘイセイトシタビ</t>
    </rPh>
    <phoneticPr fontId="7"/>
  </si>
  <si>
    <t>平成４年度決算不足補てん繰戻</t>
    <rPh sb="0" eb="14">
      <t>タイラシゲルネンドケッサンフソクホクリモドシ</t>
    </rPh>
    <phoneticPr fontId="7"/>
  </si>
  <si>
    <t>平　　　　　成　　　　　７　　　　　年　　　　　度</t>
    <rPh sb="0" eb="25">
      <t>ヘイセイトシタビ</t>
    </rPh>
    <phoneticPr fontId="7"/>
  </si>
  <si>
    <t>住宅市街地対策事業費</t>
    <rPh sb="0" eb="10">
      <t>シガイチジギョウ</t>
    </rPh>
    <phoneticPr fontId="7"/>
  </si>
  <si>
    <t>平成５年度決算不足補てん繰戻</t>
    <rPh sb="0" eb="14">
      <t>タイラシゲルネンドケッサンフソクホクリモドシ</t>
    </rPh>
    <phoneticPr fontId="7"/>
  </si>
  <si>
    <t>平　　　　　成　　　　　８　　　　　年　　　　　度</t>
    <rPh sb="0" eb="25">
      <t>ヘイセイトシタビ</t>
    </rPh>
    <phoneticPr fontId="7"/>
  </si>
  <si>
    <t>主要食糧関係費</t>
    <rPh sb="0" eb="7">
      <t>シュヨウカンケイヒ</t>
    </rPh>
    <phoneticPr fontId="7"/>
  </si>
  <si>
    <t>緊急金融安定化資金</t>
    <rPh sb="0" eb="9">
      <t>キンキュウキンユウアンテイカシキン</t>
    </rPh>
    <phoneticPr fontId="7"/>
  </si>
  <si>
    <t>平　　　　　成　　　　　９　　　　　年　　　　　度</t>
    <rPh sb="0" eb="25">
      <t>ヘイセイトシタビ</t>
    </rPh>
    <phoneticPr fontId="7"/>
  </si>
  <si>
    <t>森林保全都市幹線鉄道等整備事業費</t>
    <rPh sb="0" eb="16">
      <t>シンリンホゼントシカンセンテツドウナドセイビジギョウヒ</t>
    </rPh>
    <phoneticPr fontId="7"/>
  </si>
  <si>
    <t>平　　　　　成　　　　　10　　　　　年　　　　　度</t>
    <rPh sb="0" eb="26">
      <t>ヘイセイトシタビ</t>
    </rPh>
    <phoneticPr fontId="7"/>
  </si>
  <si>
    <t>平　　　　　成　　　　　11　　　　　年　　　　　度</t>
    <rPh sb="0" eb="26">
      <t>ヘイセイトシタビ</t>
    </rPh>
    <phoneticPr fontId="7"/>
  </si>
  <si>
    <t>地方特例交付金</t>
    <rPh sb="0" eb="7">
      <t>チホウトクレイコウフキン</t>
    </rPh>
    <phoneticPr fontId="7"/>
  </si>
  <si>
    <t>主要食糧関係費</t>
    <rPh sb="0" eb="7">
      <t>シュヨウショクリョウカンケイヒ</t>
    </rPh>
    <phoneticPr fontId="7"/>
  </si>
  <si>
    <t>平成９年度決算不足補てん繰戻</t>
    <rPh sb="0" eb="14">
      <t>タイラシゲルネンドケッサンフソクホクリモドシ</t>
    </rPh>
    <phoneticPr fontId="7"/>
  </si>
  <si>
    <t>平　　　　　成　　　　　12　　　　　年　　　　　度</t>
    <rPh sb="0" eb="26">
      <t>ヘイセイトシタビ</t>
    </rPh>
    <phoneticPr fontId="7"/>
  </si>
  <si>
    <t>地方特例交付金</t>
    <rPh sb="0" eb="7">
      <t>トクレイ</t>
    </rPh>
    <phoneticPr fontId="7"/>
  </si>
  <si>
    <t>平　　　　　成　　　　　13　　　　　年　　　　　度</t>
    <rPh sb="0" eb="26">
      <t>ヘイセイトシタビ</t>
    </rPh>
    <phoneticPr fontId="7"/>
  </si>
  <si>
    <t>－</t>
  </si>
  <si>
    <t>食料安定供給関係費</t>
    <rPh sb="0" eb="9">
      <t>ショクリョウアンテイキョウキュウカンケイヒ</t>
    </rPh>
    <phoneticPr fontId="7"/>
  </si>
  <si>
    <t>平　　　　　成　　　　　14　　　　　年　　　　　度</t>
    <rPh sb="0" eb="26">
      <t>ヘイセイトシタビ</t>
    </rPh>
    <phoneticPr fontId="7"/>
  </si>
  <si>
    <t>平　　　　　成　　　　　15　　　　　年　　　　　度</t>
    <rPh sb="0" eb="26">
      <t>ヘイセイトシタビ</t>
    </rPh>
    <phoneticPr fontId="7"/>
  </si>
  <si>
    <t>平　　　　　成　　　　　16　　　　　年　　　　　度</t>
    <rPh sb="0" eb="26">
      <t>ヘイセイトシタビ</t>
    </rPh>
    <phoneticPr fontId="7"/>
  </si>
  <si>
    <t>改革推進公共投資事業償還時補助等</t>
  </si>
  <si>
    <t>平　　　　　成　　　　　17　　　　　年　　　　　度</t>
    <rPh sb="0" eb="26">
      <t>ヘイセイトシタビ</t>
    </rPh>
    <phoneticPr fontId="7"/>
  </si>
  <si>
    <t>-</t>
    <phoneticPr fontId="7"/>
  </si>
  <si>
    <t>平　　　　　成　　　　　18　　　　　年　　　　　度</t>
    <rPh sb="0" eb="1">
      <t>ヒラ</t>
    </rPh>
    <rPh sb="6" eb="7">
      <t>シゲル</t>
    </rPh>
    <rPh sb="19" eb="20">
      <t>トシ</t>
    </rPh>
    <rPh sb="25" eb="26">
      <t>ド</t>
    </rPh>
    <phoneticPr fontId="7"/>
  </si>
  <si>
    <t>-</t>
    <phoneticPr fontId="7"/>
  </si>
  <si>
    <t>平　　　　　成　　　　　19　　　　　年　　　　　度</t>
    <rPh sb="0" eb="1">
      <t>ヒラ</t>
    </rPh>
    <rPh sb="6" eb="7">
      <t>シゲル</t>
    </rPh>
    <rPh sb="19" eb="20">
      <t>トシ</t>
    </rPh>
    <rPh sb="25" eb="26">
      <t>ド</t>
    </rPh>
    <phoneticPr fontId="7"/>
  </si>
  <si>
    <t>-</t>
    <phoneticPr fontId="7"/>
  </si>
  <si>
    <t>（文教及び科学振興費）</t>
    <rPh sb="5" eb="7">
      <t>カガク</t>
    </rPh>
    <phoneticPr fontId="7"/>
  </si>
  <si>
    <t>平　　　　　成　　　　　20　　　　　年　　　　　度</t>
    <rPh sb="0" eb="1">
      <t>ヒラ</t>
    </rPh>
    <rPh sb="6" eb="7">
      <t>シゲル</t>
    </rPh>
    <rPh sb="19" eb="20">
      <t>トシ</t>
    </rPh>
    <rPh sb="25" eb="26">
      <t>ド</t>
    </rPh>
    <phoneticPr fontId="7"/>
  </si>
  <si>
    <t>小　　　　　　　　計</t>
    <rPh sb="0" eb="1">
      <t>ショウ</t>
    </rPh>
    <phoneticPr fontId="7"/>
  </si>
  <si>
    <t>第20表　昭和42年度以降主要経費別分類による一般会計歳出予算現額及び決算額</t>
    <rPh sb="0" eb="1">
      <t>ダイ</t>
    </rPh>
    <rPh sb="3" eb="4">
      <t>ヒョウ</t>
    </rPh>
    <rPh sb="5" eb="7">
      <t>ショウワ</t>
    </rPh>
    <rPh sb="9" eb="11">
      <t>ネンド</t>
    </rPh>
    <rPh sb="11" eb="13">
      <t>イコウ</t>
    </rPh>
    <rPh sb="13" eb="15">
      <t>シュヨウ</t>
    </rPh>
    <rPh sb="15" eb="17">
      <t>ケイヒ</t>
    </rPh>
    <rPh sb="17" eb="18">
      <t>ベツ</t>
    </rPh>
    <rPh sb="18" eb="20">
      <t>ブンルイ</t>
    </rPh>
    <rPh sb="23" eb="25">
      <t>イッパン</t>
    </rPh>
    <rPh sb="25" eb="27">
      <t>カイケイ</t>
    </rPh>
    <rPh sb="27" eb="29">
      <t>サイシュツ</t>
    </rPh>
    <rPh sb="29" eb="31">
      <t>ヨサン</t>
    </rPh>
    <rPh sb="31" eb="32">
      <t>ウツツ</t>
    </rPh>
    <rPh sb="32" eb="33">
      <t>ガク</t>
    </rPh>
    <rPh sb="33" eb="34">
      <t>オヨ</t>
    </rPh>
    <rPh sb="35" eb="37">
      <t>ケッサン</t>
    </rPh>
    <rPh sb="37" eb="38">
      <t>ガク</t>
    </rPh>
    <phoneticPr fontId="7"/>
  </si>
  <si>
    <t>（文教及び科学振興費）</t>
    <rPh sb="5" eb="7">
      <t>カガク</t>
    </rPh>
    <phoneticPr fontId="2"/>
  </si>
  <si>
    <t>小　　　　　　計</t>
  </si>
  <si>
    <t>港湾空港鉄道等整備事業費</t>
    <rPh sb="4" eb="6">
      <t>テツドウ</t>
    </rPh>
    <rPh sb="6" eb="7">
      <t>トウ</t>
    </rPh>
    <phoneticPr fontId="2"/>
  </si>
  <si>
    <t>住宅都市環境整備事業費</t>
    <rPh sb="2" eb="4">
      <t>トシ</t>
    </rPh>
    <rPh sb="4" eb="6">
      <t>カンキョウ</t>
    </rPh>
    <rPh sb="6" eb="8">
      <t>セイビ</t>
    </rPh>
    <rPh sb="8" eb="10">
      <t>ジギョウ</t>
    </rPh>
    <phoneticPr fontId="2"/>
  </si>
  <si>
    <t>下水道水道廃棄物処理等施設整備費</t>
    <rPh sb="0" eb="3">
      <t>ゲスイドウ</t>
    </rPh>
    <rPh sb="3" eb="5">
      <t>スイドウ</t>
    </rPh>
    <rPh sb="5" eb="8">
      <t>ハイキブツ</t>
    </rPh>
    <rPh sb="8" eb="10">
      <t>ショリ</t>
    </rPh>
    <rPh sb="10" eb="11">
      <t>トウ</t>
    </rPh>
    <rPh sb="11" eb="13">
      <t>シセツ</t>
    </rPh>
    <rPh sb="13" eb="16">
      <t>セイビヒ</t>
    </rPh>
    <phoneticPr fontId="2"/>
  </si>
  <si>
    <t>農業農村整備事業費</t>
    <rPh sb="2" eb="4">
      <t>ノウソン</t>
    </rPh>
    <rPh sb="4" eb="6">
      <t>セイビ</t>
    </rPh>
    <rPh sb="6" eb="9">
      <t>ジギョウヒ</t>
    </rPh>
    <phoneticPr fontId="2"/>
  </si>
  <si>
    <t>森林水産基盤整備事業費</t>
    <rPh sb="0" eb="2">
      <t>シンリン</t>
    </rPh>
    <rPh sb="2" eb="4">
      <t>スイサン</t>
    </rPh>
    <rPh sb="4" eb="6">
      <t>キバン</t>
    </rPh>
    <rPh sb="6" eb="8">
      <t>セイビ</t>
    </rPh>
    <rPh sb="8" eb="11">
      <t>ジギョウヒ</t>
    </rPh>
    <phoneticPr fontId="2"/>
  </si>
  <si>
    <t>国債費</t>
    <rPh sb="0" eb="3">
      <t>コクサイヒ</t>
    </rPh>
    <phoneticPr fontId="2"/>
  </si>
  <si>
    <t>恩給支給事務費</t>
    <rPh sb="0" eb="2">
      <t>オンキュウ</t>
    </rPh>
    <rPh sb="2" eb="4">
      <t>シキュウ</t>
    </rPh>
    <rPh sb="4" eb="7">
      <t>ジムヒ</t>
    </rPh>
    <phoneticPr fontId="2"/>
  </si>
  <si>
    <t>地方特例交付金</t>
    <rPh sb="2" eb="4">
      <t>トクレイ</t>
    </rPh>
    <phoneticPr fontId="2"/>
  </si>
  <si>
    <t>調整費等</t>
    <rPh sb="0" eb="3">
      <t>チョウセイヒ</t>
    </rPh>
    <rPh sb="3" eb="4">
      <t>トウ</t>
    </rPh>
    <phoneticPr fontId="2"/>
  </si>
  <si>
    <t>災害復旧等事業費</t>
    <rPh sb="0" eb="2">
      <t>サイガイ</t>
    </rPh>
    <rPh sb="2" eb="4">
      <t>フッキュウ</t>
    </rPh>
    <rPh sb="4" eb="5">
      <t>トウ</t>
    </rPh>
    <rPh sb="5" eb="8">
      <t>ジギョウヒ</t>
    </rPh>
    <phoneticPr fontId="2"/>
  </si>
  <si>
    <t>エネルギー対策費</t>
    <rPh sb="5" eb="8">
      <t>タイサクヒ</t>
    </rPh>
    <phoneticPr fontId="2"/>
  </si>
  <si>
    <t>食料安定供給関係費</t>
    <rPh sb="0" eb="2">
      <t>ショクリョウ</t>
    </rPh>
    <rPh sb="2" eb="4">
      <t>アンテイ</t>
    </rPh>
    <rPh sb="4" eb="6">
      <t>キョウキュウ</t>
    </rPh>
    <rPh sb="6" eb="8">
      <t>カンケイ</t>
    </rPh>
    <rPh sb="8" eb="9">
      <t>ヒ</t>
    </rPh>
    <phoneticPr fontId="2"/>
  </si>
  <si>
    <t>産業投資特別会計へ繰入</t>
    <rPh sb="0" eb="2">
      <t>サンギョウ</t>
    </rPh>
    <rPh sb="2" eb="4">
      <t>トウシ</t>
    </rPh>
    <rPh sb="4" eb="6">
      <t>トクベツ</t>
    </rPh>
    <rPh sb="6" eb="8">
      <t>カイケイ</t>
    </rPh>
    <rPh sb="9" eb="11">
      <t>クリイレ</t>
    </rPh>
    <phoneticPr fontId="2"/>
  </si>
  <si>
    <r>
      <t>平成1</t>
    </r>
    <r>
      <rPr>
        <sz val="8"/>
        <rFont val="ＭＳ 明朝"/>
        <family val="1"/>
        <charset val="128"/>
      </rPr>
      <t>3</t>
    </r>
    <r>
      <rPr>
        <sz val="8"/>
        <rFont val="ＭＳ 明朝"/>
        <family val="1"/>
        <charset val="128"/>
      </rPr>
      <t>年度決算不足補てん繰戻</t>
    </r>
    <rPh sb="0" eb="1">
      <t>タイラ</t>
    </rPh>
    <rPh sb="1" eb="2">
      <t>シゲル</t>
    </rPh>
    <rPh sb="4" eb="6">
      <t>ネンド</t>
    </rPh>
    <rPh sb="6" eb="8">
      <t>ケッサン</t>
    </rPh>
    <rPh sb="8" eb="10">
      <t>フソク</t>
    </rPh>
    <rPh sb="10" eb="11">
      <t>ホ</t>
    </rPh>
    <rPh sb="13" eb="15">
      <t>クリモドシ</t>
    </rPh>
    <phoneticPr fontId="2"/>
  </si>
  <si>
    <t>恩給支給事務費</t>
    <rPh sb="0" eb="7">
      <t>オンキュウシキュウジムヒ</t>
    </rPh>
    <phoneticPr fontId="2"/>
  </si>
  <si>
    <t>地方特例交付金</t>
    <rPh sb="0" eb="7">
      <t>トクレイ</t>
    </rPh>
    <phoneticPr fontId="2"/>
  </si>
  <si>
    <t>調整費等</t>
    <rPh sb="0" eb="4">
      <t>チョウセイヒトウ</t>
    </rPh>
    <phoneticPr fontId="2"/>
  </si>
  <si>
    <t>災害復旧等事業費</t>
    <rPh sb="0" eb="8">
      <t>サイガイフッキュウトウジギョウヒ</t>
    </rPh>
    <phoneticPr fontId="2"/>
  </si>
  <si>
    <t>エネルギー対策費</t>
    <rPh sb="0" eb="8">
      <t>タイサクヒ</t>
    </rPh>
    <phoneticPr fontId="2"/>
  </si>
  <si>
    <t>食料安定供給関係費</t>
    <rPh sb="0" eb="9">
      <t>ショクリョウアンテイキョウキュウカンケイヒ</t>
    </rPh>
    <phoneticPr fontId="2"/>
  </si>
  <si>
    <t>産業投資特別会計へ繰入</t>
    <rPh sb="0" eb="11">
      <t>サンギョウトウシトクベツカイケイクリイレ</t>
    </rPh>
    <phoneticPr fontId="2"/>
  </si>
  <si>
    <t>港湾空港鉄道等整備事業費</t>
    <rPh sb="0" eb="12">
      <t>テツドウトウ</t>
    </rPh>
    <phoneticPr fontId="0"/>
  </si>
  <si>
    <t>住宅都市環境整備事業費</t>
    <rPh sb="0" eb="11">
      <t>トシカンキョウセイビジギョウ</t>
    </rPh>
    <phoneticPr fontId="0"/>
  </si>
  <si>
    <t>下水道水道廃棄物処理等施設整備費</t>
    <rPh sb="0" eb="16">
      <t>ゲスイドウスイドウハイキブツショリトウシセツセイビヒ</t>
    </rPh>
    <phoneticPr fontId="0"/>
  </si>
  <si>
    <t>農業農村整備事業費</t>
    <rPh sb="0" eb="9">
      <t>ノウソンセイビジギョウヒ</t>
    </rPh>
    <phoneticPr fontId="0"/>
  </si>
  <si>
    <t>森林水産基盤整備事業費</t>
    <rPh sb="0" eb="11">
      <t>シンリンスイサンキバンセイビジギョウヒ</t>
    </rPh>
    <phoneticPr fontId="0"/>
  </si>
  <si>
    <t>（注）１．予算現額は、当年度予算額に前年度繰越額、予備費使用額及び流用等増減額を加えたもの、決算額は支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
　　　３．予備費には公共事業等予備費を含む。</t>
    <phoneticPr fontId="7"/>
  </si>
  <si>
    <t>（注）１．予算現額は、当年度予算額に前年度繰越額、予備費使用額及び流用等増減額を加えたもの、決算額は支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
　　　３．予備費には公共事業等予備費を含む。</t>
    <phoneticPr fontId="7"/>
  </si>
  <si>
    <t>平　　　　　成　　　　　21　　　　　年　　　　　度</t>
    <rPh sb="0" eb="1">
      <t>ヒラ</t>
    </rPh>
    <rPh sb="6" eb="7">
      <t>シゲル</t>
    </rPh>
    <rPh sb="19" eb="20">
      <t>トシ</t>
    </rPh>
    <rPh sb="25" eb="26">
      <t>ド</t>
    </rPh>
    <phoneticPr fontId="7"/>
  </si>
  <si>
    <t>-</t>
    <phoneticPr fontId="7"/>
  </si>
  <si>
    <t>（注）１．予算現額は、当年度予算額に前年度繰越額、予備費使用額及び流用等増減額を加えたもの、決算額は支出
　　　　済歳出額、差引額は翌年度繰越額と不用額の合計である。
　　　２．本表は各年度決算の説明によって公表された主要経費別比較表を基礎として作成したものである。
　　　３．保健衛生対策費における(　)内の数字は、この表のうち公共事業関係費中に含まれている生活環境施設整
　　　　備費及び林道工業用水等事業費の一部を含めた金額である。
　　　４．公共事業関係費のうち、工事事務費は決算上各事項に分離できないので、一括して計上している。
　　　５．公共事業関係費における(　)内の数字は、この表のうち失業対策費中に含まれている特別失業対策事業費
　　　　を含めた金額である。</t>
    <rPh sb="64" eb="65">
      <t>ガク</t>
    </rPh>
    <phoneticPr fontId="7"/>
  </si>
  <si>
    <t>（注）１．予算現額は、当年度予算額に前年度繰越額、予備費使用額及び流用等増減額を加えたもの、決算額は支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
　　　３．公共事業関係費のうち、工事事務費は決算上各事項に分離できないので、一括して計上している。
　　　４．公共事業関係費における(　)内の数字は、この表のうち失業対策費中に含まれている特別失業対策事業
　　　　費を含めた金額である。</t>
    <phoneticPr fontId="7"/>
  </si>
  <si>
    <t>（注）１．予算現額は、当年度予算額に前年度繰越額、予備費使用額及び流用等増減額を加えたもの、決算額は支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
　　　３．公共事業関係費における(　)内の数字は、この表のうち失業対策費中に含まれている特別失業対策事業
　　　　費を含めた金額である。</t>
    <phoneticPr fontId="7"/>
  </si>
  <si>
    <t>（注）１．予算現額は、当年度予算額に前年度繰越額、予備費使用額及び流用等増減額を加えたもの、決算額は支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
　</t>
    <phoneticPr fontId="7"/>
  </si>
  <si>
    <t>（注）１．予算現額は、当年度予算額に前年度繰越額、予備費使用額及び流用等増減額を加えたもの、決算額は支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t>
    <phoneticPr fontId="7"/>
  </si>
  <si>
    <t>（注）１．予算現額は、当年度予算額に前年度繰越額、予備費使用額及び流用等増減額を加えたもの、決算額は支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t>
    <phoneticPr fontId="7"/>
  </si>
  <si>
    <t>（注）１．予算現額は、当年度予算額に前年度繰越額、予備費使用額及び流用等増減額を加えたもの、決算額は支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t>
    <phoneticPr fontId="7"/>
  </si>
  <si>
    <t xml:space="preserve">（注）１．予算現額は、当年度予算額に前年度繰越額、予備費使用額及び流用等増減額を加えたもの、決算額は支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
</t>
    <phoneticPr fontId="7"/>
  </si>
  <si>
    <t xml:space="preserve">（注）１．予算現額は、当年度予算額に前年度繰越額、予備費使用額及び流用等増減額を加えたもの、決算額は支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
</t>
    <phoneticPr fontId="7"/>
  </si>
  <si>
    <t xml:space="preserve">（注）１．予算現額は、当年度予算額に前年度繰越額、予備費使用額及び流用等増減額を加えたもの、決算額は支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
</t>
    <phoneticPr fontId="7"/>
  </si>
  <si>
    <t>（注）１．予算現額は、当年度予算額に前年度繰越額、予備費使用額及び流用等増減額を加えたもの、決算額は支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
　</t>
    <phoneticPr fontId="7"/>
  </si>
  <si>
    <t xml:space="preserve">（注）１．予算現額は、当年度予算額に前年度繰越額、予備費使用額及び流用等増減額を加えたもの、決算額は支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
</t>
    <phoneticPr fontId="7"/>
  </si>
  <si>
    <t>社会福祉費</t>
    <rPh sb="2" eb="4">
      <t>フクシ</t>
    </rPh>
    <rPh sb="4" eb="5">
      <t>ヒ</t>
    </rPh>
    <phoneticPr fontId="7"/>
  </si>
  <si>
    <t>生活保護費</t>
    <phoneticPr fontId="7"/>
  </si>
  <si>
    <t>年金医療介護保険給付費</t>
    <rPh sb="0" eb="2">
      <t>ネンキン</t>
    </rPh>
    <rPh sb="2" eb="4">
      <t>イリョウ</t>
    </rPh>
    <rPh sb="4" eb="6">
      <t>カイゴ</t>
    </rPh>
    <rPh sb="6" eb="8">
      <t>ホケン</t>
    </rPh>
    <rPh sb="8" eb="10">
      <t>キュウフ</t>
    </rPh>
    <rPh sb="10" eb="11">
      <t>ヒ</t>
    </rPh>
    <phoneticPr fontId="7"/>
  </si>
  <si>
    <t>雇用労災対策費</t>
    <rPh sb="0" eb="2">
      <t>コヨウ</t>
    </rPh>
    <rPh sb="2" eb="4">
      <t>ロウサイ</t>
    </rPh>
    <rPh sb="4" eb="7">
      <t>タイサクヒ</t>
    </rPh>
    <phoneticPr fontId="7"/>
  </si>
  <si>
    <t>平　　　　　成　　　　　22　　　　　年　　　　　度</t>
    <rPh sb="0" eb="1">
      <t>ヒラ</t>
    </rPh>
    <rPh sb="6" eb="7">
      <t>シゲル</t>
    </rPh>
    <rPh sb="19" eb="20">
      <t>トシ</t>
    </rPh>
    <rPh sb="25" eb="26">
      <t>ド</t>
    </rPh>
    <phoneticPr fontId="7"/>
  </si>
  <si>
    <t>公園水道廃棄物処理等施設整備費</t>
    <rPh sb="0" eb="2">
      <t>コウエン</t>
    </rPh>
    <rPh sb="2" eb="4">
      <t>スイドウ</t>
    </rPh>
    <rPh sb="4" eb="7">
      <t>ハイキブツ</t>
    </rPh>
    <rPh sb="7" eb="9">
      <t>ショリ</t>
    </rPh>
    <rPh sb="9" eb="10">
      <t>トウ</t>
    </rPh>
    <rPh sb="10" eb="12">
      <t>シセツ</t>
    </rPh>
    <rPh sb="12" eb="15">
      <t>セイビヒ</t>
    </rPh>
    <phoneticPr fontId="0"/>
  </si>
  <si>
    <t>農林水産基盤整備事業費</t>
    <rPh sb="0" eb="2">
      <t>ノウリン</t>
    </rPh>
    <rPh sb="2" eb="4">
      <t>スイサン</t>
    </rPh>
    <rPh sb="4" eb="6">
      <t>キバン</t>
    </rPh>
    <rPh sb="6" eb="8">
      <t>セイビ</t>
    </rPh>
    <rPh sb="8" eb="11">
      <t>ジギョウヒ</t>
    </rPh>
    <phoneticPr fontId="0"/>
  </si>
  <si>
    <t>社会資本総合整備事業費</t>
    <rPh sb="0" eb="2">
      <t>シャカイ</t>
    </rPh>
    <rPh sb="2" eb="4">
      <t>シホン</t>
    </rPh>
    <rPh sb="4" eb="6">
      <t>ソウゴウ</t>
    </rPh>
    <rPh sb="6" eb="8">
      <t>セイビ</t>
    </rPh>
    <rPh sb="8" eb="11">
      <t>ジギョウヒ</t>
    </rPh>
    <phoneticPr fontId="0"/>
  </si>
  <si>
    <t>推進費等</t>
    <rPh sb="0" eb="2">
      <t>スイシン</t>
    </rPh>
    <rPh sb="2" eb="3">
      <t>ヒ</t>
    </rPh>
    <rPh sb="3" eb="4">
      <t>トウ</t>
    </rPh>
    <phoneticPr fontId="7"/>
  </si>
  <si>
    <t>平成20年度決算不足補てん繰戻</t>
    <rPh sb="0" eb="2">
      <t>ヘイセイ</t>
    </rPh>
    <rPh sb="4" eb="6">
      <t>ネンド</t>
    </rPh>
    <rPh sb="6" eb="8">
      <t>ケッサン</t>
    </rPh>
    <rPh sb="8" eb="10">
      <t>フソク</t>
    </rPh>
    <rPh sb="10" eb="11">
      <t>ホ</t>
    </rPh>
    <rPh sb="13" eb="15">
      <t>クリモドシ</t>
    </rPh>
    <phoneticPr fontId="7"/>
  </si>
  <si>
    <t>（単位：千円）</t>
    <rPh sb="1" eb="3">
      <t>タンイ</t>
    </rPh>
    <rPh sb="4" eb="5">
      <t>セン</t>
    </rPh>
    <rPh sb="5" eb="6">
      <t>エン</t>
    </rPh>
    <phoneticPr fontId="7"/>
  </si>
  <si>
    <t>平　　　　　成　　　　　23　　　　　年　　　　　度</t>
    <rPh sb="0" eb="1">
      <t>ヒラ</t>
    </rPh>
    <rPh sb="6" eb="7">
      <t>シゲル</t>
    </rPh>
    <rPh sb="19" eb="20">
      <t>トシ</t>
    </rPh>
    <rPh sb="25" eb="26">
      <t>ド</t>
    </rPh>
    <phoneticPr fontId="7"/>
  </si>
  <si>
    <t>-</t>
    <phoneticPr fontId="7"/>
  </si>
  <si>
    <t>国債費</t>
    <rPh sb="0" eb="3">
      <t>コクサイヒ</t>
    </rPh>
    <phoneticPr fontId="3"/>
  </si>
  <si>
    <t>恩給支給事務費</t>
    <rPh sb="0" eb="7">
      <t>オンキュウシキュウジムヒ</t>
    </rPh>
    <phoneticPr fontId="3"/>
  </si>
  <si>
    <t>地方特例交付金</t>
    <rPh sb="0" eb="7">
      <t>トクレイ</t>
    </rPh>
    <phoneticPr fontId="3"/>
  </si>
  <si>
    <t>港湾空港鉄道等整備事業費</t>
    <rPh sb="0" eb="12">
      <t>テツドウトウ</t>
    </rPh>
    <phoneticPr fontId="8"/>
  </si>
  <si>
    <t>住宅都市環境整備事業費</t>
    <rPh sb="0" eb="11">
      <t>トシカンキョウセイビジギョウ</t>
    </rPh>
    <phoneticPr fontId="8"/>
  </si>
  <si>
    <t>公園水道廃棄物処理等施設整備費</t>
    <rPh sb="0" eb="2">
      <t>コウエン</t>
    </rPh>
    <rPh sb="2" eb="4">
      <t>スイドウ</t>
    </rPh>
    <rPh sb="4" eb="7">
      <t>ハイキブツ</t>
    </rPh>
    <rPh sb="7" eb="9">
      <t>ショリ</t>
    </rPh>
    <rPh sb="9" eb="10">
      <t>トウ</t>
    </rPh>
    <rPh sb="10" eb="12">
      <t>シセツ</t>
    </rPh>
    <rPh sb="12" eb="15">
      <t>セイビヒ</t>
    </rPh>
    <phoneticPr fontId="8"/>
  </si>
  <si>
    <t>農林水産基盤整備事業費</t>
    <rPh sb="0" eb="2">
      <t>ノウリン</t>
    </rPh>
    <rPh sb="2" eb="4">
      <t>スイサン</t>
    </rPh>
    <rPh sb="4" eb="6">
      <t>キバン</t>
    </rPh>
    <rPh sb="6" eb="8">
      <t>セイビ</t>
    </rPh>
    <rPh sb="8" eb="11">
      <t>ジギョウヒ</t>
    </rPh>
    <phoneticPr fontId="8"/>
  </si>
  <si>
    <t>社会資本総合整備事業費</t>
    <rPh sb="0" eb="2">
      <t>シャカイ</t>
    </rPh>
    <rPh sb="2" eb="4">
      <t>シホン</t>
    </rPh>
    <rPh sb="4" eb="6">
      <t>ソウゴウ</t>
    </rPh>
    <rPh sb="6" eb="8">
      <t>セイビ</t>
    </rPh>
    <rPh sb="8" eb="11">
      <t>ジギョウヒ</t>
    </rPh>
    <phoneticPr fontId="8"/>
  </si>
  <si>
    <t>推進費等</t>
    <rPh sb="0" eb="2">
      <t>スイシン</t>
    </rPh>
    <rPh sb="2" eb="3">
      <t>ヒ</t>
    </rPh>
    <rPh sb="3" eb="4">
      <t>ナド</t>
    </rPh>
    <phoneticPr fontId="3"/>
  </si>
  <si>
    <t>災害復旧等事業費</t>
    <rPh sb="0" eb="8">
      <t>サイガイフッキュウトウジギョウヒ</t>
    </rPh>
    <phoneticPr fontId="3"/>
  </si>
  <si>
    <t>エネルギー対策費</t>
    <rPh sb="0" eb="8">
      <t>タイサクヒ</t>
    </rPh>
    <phoneticPr fontId="3"/>
  </si>
  <si>
    <t>食料安定供給関係費</t>
    <rPh sb="0" eb="9">
      <t>ショクリョウアンテイキョウキュウカンケイヒ</t>
    </rPh>
    <phoneticPr fontId="3"/>
  </si>
  <si>
    <t>東日本大震災復旧・復興予備費</t>
    <rPh sb="0" eb="1">
      <t>ヒガシ</t>
    </rPh>
    <rPh sb="1" eb="3">
      <t>ニホン</t>
    </rPh>
    <rPh sb="3" eb="6">
      <t>ダイシンサイ</t>
    </rPh>
    <rPh sb="6" eb="8">
      <t>フッキュウ</t>
    </rPh>
    <rPh sb="9" eb="11">
      <t>フッコウ</t>
    </rPh>
    <rPh sb="11" eb="14">
      <t>ヨビヒ</t>
    </rPh>
    <phoneticPr fontId="7"/>
  </si>
  <si>
    <t>小　　　　　　計</t>
    <phoneticPr fontId="7"/>
  </si>
  <si>
    <t>-</t>
    <phoneticPr fontId="7"/>
  </si>
  <si>
    <t>小　　　　　　計</t>
    <phoneticPr fontId="7"/>
  </si>
  <si>
    <t>平　　　　　成　　　　　24　　　　　年　　　　　度</t>
    <rPh sb="0" eb="1">
      <t>ヒラ</t>
    </rPh>
    <rPh sb="6" eb="7">
      <t>シゲル</t>
    </rPh>
    <rPh sb="19" eb="20">
      <t>トシ</t>
    </rPh>
    <rPh sb="25" eb="26">
      <t>ド</t>
    </rPh>
    <phoneticPr fontId="7"/>
  </si>
  <si>
    <t>平　　　　　成　　　　　25　　　　　年　　　　　度</t>
    <rPh sb="0" eb="1">
      <t>ヒラ</t>
    </rPh>
    <rPh sb="6" eb="7">
      <t>シゲル</t>
    </rPh>
    <rPh sb="19" eb="20">
      <t>トシ</t>
    </rPh>
    <rPh sb="25" eb="26">
      <t>ド</t>
    </rPh>
    <phoneticPr fontId="7"/>
  </si>
  <si>
    <t>平　　　　　成　　　　　26　　　　　年　　　　　度</t>
    <rPh sb="0" eb="1">
      <t>ヒラ</t>
    </rPh>
    <rPh sb="6" eb="7">
      <t>シゲル</t>
    </rPh>
    <rPh sb="19" eb="20">
      <t>トシ</t>
    </rPh>
    <rPh sb="25" eb="26">
      <t>ド</t>
    </rPh>
    <phoneticPr fontId="7"/>
  </si>
  <si>
    <t>平　　　　　成　　　　　27　　　　　年　　　　　度</t>
    <rPh sb="0" eb="1">
      <t>ヒラ</t>
    </rPh>
    <rPh sb="6" eb="7">
      <t>シゲル</t>
    </rPh>
    <rPh sb="19" eb="20">
      <t>トシ</t>
    </rPh>
    <rPh sb="25" eb="26">
      <t>ド</t>
    </rPh>
    <phoneticPr fontId="7"/>
  </si>
  <si>
    <t>平　　　　　成　　　　　28　　　　　年　　　　　度</t>
    <rPh sb="0" eb="1">
      <t>ヒラ</t>
    </rPh>
    <rPh sb="6" eb="7">
      <t>シゲル</t>
    </rPh>
    <rPh sb="19" eb="20">
      <t>トシ</t>
    </rPh>
    <rPh sb="25" eb="26">
      <t>ド</t>
    </rPh>
    <phoneticPr fontId="7"/>
  </si>
  <si>
    <t>年金給付費</t>
    <rPh sb="0" eb="2">
      <t>ネンキン</t>
    </rPh>
    <rPh sb="2" eb="4">
      <t>キュウフ</t>
    </rPh>
    <rPh sb="4" eb="5">
      <t>ヒ</t>
    </rPh>
    <phoneticPr fontId="7"/>
  </si>
  <si>
    <t>医療給付費</t>
    <rPh sb="0" eb="2">
      <t>イリョウ</t>
    </rPh>
    <rPh sb="2" eb="4">
      <t>キュウフ</t>
    </rPh>
    <rPh sb="4" eb="5">
      <t>ヒ</t>
    </rPh>
    <phoneticPr fontId="7"/>
  </si>
  <si>
    <t>介護給付費</t>
    <rPh sb="0" eb="2">
      <t>カイゴ</t>
    </rPh>
    <rPh sb="2" eb="4">
      <t>キュウフ</t>
    </rPh>
    <rPh sb="4" eb="5">
      <t>ヒ</t>
    </rPh>
    <phoneticPr fontId="7"/>
  </si>
  <si>
    <t>少子化対策費</t>
    <rPh sb="0" eb="3">
      <t>ショウシカ</t>
    </rPh>
    <rPh sb="3" eb="5">
      <t>タイサク</t>
    </rPh>
    <rPh sb="5" eb="6">
      <t>ヒ</t>
    </rPh>
    <phoneticPr fontId="7"/>
  </si>
  <si>
    <t>生活扶助等社会福祉費</t>
    <rPh sb="2" eb="4">
      <t>フジョ</t>
    </rPh>
    <rPh sb="4" eb="5">
      <t>トウ</t>
    </rPh>
    <rPh sb="5" eb="7">
      <t>シャカイ</t>
    </rPh>
    <rPh sb="7" eb="9">
      <t>フクシ</t>
    </rPh>
    <rPh sb="9" eb="10">
      <t>ヒ</t>
    </rPh>
    <phoneticPr fontId="7"/>
  </si>
  <si>
    <t>熊本地震復旧等予備費</t>
    <rPh sb="0" eb="2">
      <t>クマモト</t>
    </rPh>
    <rPh sb="2" eb="4">
      <t>ジシン</t>
    </rPh>
    <rPh sb="4" eb="6">
      <t>フッキュウ</t>
    </rPh>
    <rPh sb="6" eb="7">
      <t>トウ</t>
    </rPh>
    <rPh sb="7" eb="10">
      <t>ヨビヒ</t>
    </rPh>
    <phoneticPr fontId="7"/>
  </si>
  <si>
    <t>平　　　　　成　　　　　29　　　　　年　　　　　度</t>
    <rPh sb="0" eb="1">
      <t>ヒラ</t>
    </rPh>
    <rPh sb="6" eb="7">
      <t>シゲル</t>
    </rPh>
    <rPh sb="19" eb="20">
      <t>トシ</t>
    </rPh>
    <rPh sb="25" eb="26">
      <t>ド</t>
    </rPh>
    <phoneticPr fontId="7"/>
  </si>
  <si>
    <t>平　　　　　成　　　　　30　　　　　年　　　　　度</t>
    <rPh sb="0" eb="1">
      <t>ヒラ</t>
    </rPh>
    <rPh sb="6" eb="7">
      <t>シゲル</t>
    </rPh>
    <rPh sb="19" eb="20">
      <t>トシ</t>
    </rPh>
    <rPh sb="25" eb="26">
      <t>ド</t>
    </rPh>
    <phoneticPr fontId="7"/>
  </si>
  <si>
    <t>令　　　　　和　　　　　元　　　　　年　　　　　度</t>
    <rPh sb="0" eb="1">
      <t>レイ</t>
    </rPh>
    <rPh sb="6" eb="7">
      <t>ワ</t>
    </rPh>
    <rPh sb="12" eb="13">
      <t>ガン</t>
    </rPh>
    <rPh sb="18" eb="19">
      <t>トシ</t>
    </rPh>
    <rPh sb="24" eb="25">
      <t>ド</t>
    </rPh>
    <phoneticPr fontId="7"/>
  </si>
  <si>
    <t>令　　　　　和　　　　　2　　　　　年　　　　　度</t>
    <rPh sb="0" eb="1">
      <t>レイ</t>
    </rPh>
    <rPh sb="6" eb="7">
      <t>ワ</t>
    </rPh>
    <rPh sb="18" eb="19">
      <t>トシ</t>
    </rPh>
    <rPh sb="24" eb="25">
      <t>ド</t>
    </rPh>
    <phoneticPr fontId="7"/>
  </si>
  <si>
    <t>新型コロナウイルス感染症対策予備費</t>
    <rPh sb="0" eb="2">
      <t>シンガタ</t>
    </rPh>
    <rPh sb="9" eb="12">
      <t>カンセンショウ</t>
    </rPh>
    <rPh sb="12" eb="14">
      <t>タイサク</t>
    </rPh>
    <rPh sb="14" eb="17">
      <t>ヨビヒ</t>
    </rPh>
    <phoneticPr fontId="7"/>
  </si>
  <si>
    <t>令　　　　　和　　　　　３　　　　　年　　　　　度</t>
    <rPh sb="0" eb="1">
      <t>レイ</t>
    </rPh>
    <rPh sb="6" eb="7">
      <t>ワ</t>
    </rPh>
    <rPh sb="18" eb="19">
      <t>トシ</t>
    </rPh>
    <rPh sb="24" eb="25">
      <t>ド</t>
    </rPh>
    <phoneticPr fontId="7"/>
  </si>
  <si>
    <t>計</t>
    <phoneticPr fontId="7"/>
  </si>
  <si>
    <t>令　　　　　和　　　　　４　　　　　年　　　　　度</t>
    <rPh sb="0" eb="1">
      <t>レイ</t>
    </rPh>
    <rPh sb="6" eb="7">
      <t>ワ</t>
    </rPh>
    <rPh sb="18" eb="19">
      <t>トシ</t>
    </rPh>
    <rPh sb="24" eb="25">
      <t>ド</t>
    </rPh>
    <phoneticPr fontId="7"/>
  </si>
  <si>
    <t>恩給関係費</t>
    <phoneticPr fontId="7"/>
  </si>
  <si>
    <t>ー</t>
    <phoneticPr fontId="7"/>
  </si>
  <si>
    <t>ウクライナ情勢経済緊急対応予備費　</t>
    <phoneticPr fontId="7"/>
  </si>
  <si>
    <t>（注）１．予算現額は、当年度予算額に前年度繰越額、予備費使用額及び流用等増減額を加
　　　　えたもの、決算額は支出済歳出額、差引額は翌年度繰越額と不用額の合計である。
　　　２．本表は各年度決算の説明によって公表された主要経費別比較表を基礎として作成
　　　　したものである。
　　　３．昭和42年度の保健衛生対策費における(　)内の数字は、この表のうち公共事業関
　　　　係費中に含まれている生活環境施設整備費及び林道工業用水等事業費の一部を含め
　　　　た金額である。
　　　４．公共事業関係費のうち、工事事務費は決算上各事項に分離できないので、一括し
　　　　て計上している（昭和43年度まで）。
　　　５．昭和44年度までの公共事業関係費における(　)内の数字は、この表のうち失業対
　　　　策費中に含まれている特別失業対策事業費を含めた金額である。
　　　６．昭和51年度、平成11年度及び平成12年度の予備費には公共事業等予備費を含む。
　　　７．恩給関係費に係る文官等恩給費、旧軍人遺族等恩給費、恩給支給事務費、遺族及
　　　　び留守家族等援護費については、全て恩給関係費に整理統合されたものである。</t>
    <rPh sb="114" eb="116">
      <t>ヒカク</t>
    </rPh>
    <rPh sb="116" eb="117">
      <t>ヒョウ</t>
    </rPh>
    <rPh sb="118" eb="120">
      <t>キソ</t>
    </rPh>
    <rPh sb="123" eb="125">
      <t>サクセイ</t>
    </rPh>
    <rPh sb="230" eb="231">
      <t>キン</t>
    </rPh>
    <rPh sb="291" eb="293">
      <t>ショウワ</t>
    </rPh>
    <rPh sb="385" eb="387">
      <t>ショウワ</t>
    </rPh>
    <rPh sb="389" eb="390">
      <t>ネン</t>
    </rPh>
    <rPh sb="390" eb="391">
      <t>ド</t>
    </rPh>
    <rPh sb="392" eb="394">
      <t>ヘイセイ</t>
    </rPh>
    <rPh sb="396" eb="397">
      <t>ネン</t>
    </rPh>
    <rPh sb="397" eb="398">
      <t>ド</t>
    </rPh>
    <rPh sb="398" eb="399">
      <t>オヨ</t>
    </rPh>
    <rPh sb="400" eb="402">
      <t>ヘイセイ</t>
    </rPh>
    <rPh sb="404" eb="405">
      <t>ネン</t>
    </rPh>
    <rPh sb="405" eb="406">
      <t>ド</t>
    </rPh>
    <phoneticPr fontId="7"/>
  </si>
  <si>
    <t>令　　　　　和　　　　　５　　　　　年　　　　　度</t>
    <rPh sb="0" eb="1">
      <t>レイ</t>
    </rPh>
    <rPh sb="6" eb="7">
      <t>ワ</t>
    </rPh>
    <rPh sb="18" eb="19">
      <t>トシ</t>
    </rPh>
    <rPh sb="24" eb="25">
      <t>ド</t>
    </rPh>
    <phoneticPr fontId="7"/>
  </si>
  <si>
    <t>新型コロナウイルス感染症及び
原油価格・物価高騰対策予備費</t>
    <rPh sb="0" eb="2">
      <t>シンガタ</t>
    </rPh>
    <rPh sb="9" eb="12">
      <t>カンセンショウ</t>
    </rPh>
    <rPh sb="12" eb="13">
      <t>オヨ</t>
    </rPh>
    <phoneticPr fontId="7"/>
  </si>
  <si>
    <t>原油価格・物価高騰対策及び
賃上げ促進環境整備対応予備費</t>
    <rPh sb="0" eb="2">
      <t>ゲンユ</t>
    </rPh>
    <rPh sb="2" eb="4">
      <t>カカク</t>
    </rPh>
    <rPh sb="5" eb="7">
      <t>ブッカ</t>
    </rPh>
    <rPh sb="7" eb="9">
      <t>コウトウ</t>
    </rPh>
    <rPh sb="9" eb="11">
      <t>タイサク</t>
    </rPh>
    <rPh sb="11" eb="12">
      <t>オヨ</t>
    </rPh>
    <rPh sb="14" eb="16">
      <t>チンア</t>
    </rPh>
    <rPh sb="17" eb="19">
      <t>ソクシン</t>
    </rPh>
    <rPh sb="19" eb="21">
      <t>カンキョウ</t>
    </rPh>
    <rPh sb="21" eb="23">
      <t>セイビ</t>
    </rPh>
    <rPh sb="23" eb="25">
      <t>タイオウ</t>
    </rPh>
    <rPh sb="25" eb="28">
      <t>ヨビヒ</t>
    </rPh>
    <phoneticPr fontId="7"/>
  </si>
  <si>
    <r>
      <t>（注）１．予算現額は、当年度予算額に前年度繰越額、予備費使用額及び流用等増減額を加えたもの、決算額は支
　　　　出済歳出額、差引額は翌年度繰越額と不用額の合計である。
　　　２．本表は各年度決算の説明によって公表された主要経費別比較表を基礎として作成したものである。
　　</t>
    </r>
    <r>
      <rPr>
        <sz val="8"/>
        <rFont val="ＭＳ 明朝"/>
        <family val="1"/>
        <charset val="128"/>
      </rPr>
      <t>　７．恩給関係費に係る文官等恩給費、旧軍人遺族等恩給費、恩給支給事務費、遺族及び留守家族等援護費
　　　　については、全て恩給関係費に整理統合されたものである。</t>
    </r>
    <rPh sb="139" eb="144">
      <t>オンキュウカンケイヒ</t>
    </rPh>
    <rPh sb="145" eb="146">
      <t>カカ</t>
    </rPh>
    <rPh sb="195" eb="196">
      <t>スベ</t>
    </rPh>
    <rPh sb="197" eb="199">
      <t>オンキュウ</t>
    </rPh>
    <rPh sb="199" eb="202">
      <t>カンケイヒ</t>
    </rPh>
    <rPh sb="203" eb="205">
      <t>セイリ</t>
    </rPh>
    <rPh sb="205" eb="207">
      <t>トウゴウ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</si>
</sst>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_ \ \ \ \ \ \ \ \ \ \ \ \(* #,##0\);* &quot;0&quot;;* &quot;－&quot;"/>
    <numFmt numFmtId="177" formatCode="#,##0;&quot;△ &quot;* #,##0"/>
    <numFmt numFmtId="178" formatCode="* #,##0;_ \ \ \ \ \ \ \ &quot;△&quot;* #,##0;* &quot;0&quot;;* &quot;－&quot;"/>
  </numFmts>
  <fonts count="10" x14ac:knownFonts="1">
    <font>
      <sz val="8"/>
      <name val="ＭＳ 明朝"/>
      <family val="1"/>
      <charset val="128"/>
    </font>
    <font>
      <sz val="8"/>
      <name val="ＭＳ 明朝"/>
      <family val="1"/>
      <charset val="128"/>
    </font>
    <font>
      <sz val="8"/>
      <name val="ＭＳ ゴシック"/>
      <family val="3"/>
      <charset val="128"/>
    </font>
    <font>
      <sz val="9"/>
      <name val="ＭＳ ゴシック"/>
      <family val="3"/>
      <charset val="128"/>
    </font>
    <font>
      <sz val="8"/>
      <name val="ＭＳ Ｐ明朝"/>
      <family val="1"/>
      <charset val="128"/>
    </font>
    <font>
      <sz val="8"/>
      <name val="ＭＳ Ｐゴシック"/>
      <family val="3"/>
      <charset val="128"/>
    </font>
    <font>
      <sz val="9"/>
      <name val="ＭＳ 明朝"/>
      <family val="1"/>
      <charset val="128"/>
    </font>
    <font>
      <sz val="6"/>
      <name val="ＭＳ 明朝"/>
      <family val="1"/>
      <charset val="128"/>
    </font>
    <font>
      <u/>
      <sz val="8"/>
      <color indexed="36"/>
      <name val="ＭＳ 明朝"/>
      <family val="1"/>
      <charset val="128"/>
    </font>
    <font>
      <sz val="12"/>
      <color rgb="FF00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top style="thin">
        <color indexed="64"/>
      </top>
      <bottom/>
      <diagonal/>
    </border>
  </borders>
  <cellStyleXfs count="2">
    <xf numFmtId="0" fontId="0" fillId="0" borderId="0">
      <alignment vertical="center"/>
    </xf>
    <xf numFmtId="0" fontId="9" fillId="0" borderId="0">
      <alignment vertical="center"/>
    </xf>
  </cellStyleXfs>
  <cellXfs count="143">
    <xf numFmtId="0" fontId="0" fillId="0" borderId="0" xfId="0">
      <alignment vertical="center"/>
    </xf>
    <xf numFmtId="0" fontId="0" fillId="0" borderId="0" xfId="0" applyBorder="1">
      <alignment vertical="center"/>
    </xf>
    <xf numFmtId="0" fontId="0" fillId="0" borderId="0" xfId="0" applyAlignment="1">
      <alignment vertical="center"/>
    </xf>
    <xf numFmtId="0" fontId="2" fillId="0" borderId="0" xfId="0" applyFont="1" applyBorder="1" applyAlignment="1">
      <alignment vertical="top"/>
    </xf>
    <xf numFmtId="0" fontId="2" fillId="0" borderId="0" xfId="0" applyFont="1" applyAlignment="1">
      <alignment vertical="top"/>
    </xf>
    <xf numFmtId="0" fontId="1" fillId="0" borderId="0" xfId="0" applyFont="1">
      <alignment vertical="center"/>
    </xf>
    <xf numFmtId="0" fontId="1" fillId="0" borderId="0" xfId="0" applyFont="1" applyBorder="1">
      <alignment vertical="center"/>
    </xf>
    <xf numFmtId="0" fontId="1" fillId="0" borderId="0" xfId="0" applyFont="1" applyAlignment="1">
      <alignment vertical="center"/>
    </xf>
    <xf numFmtId="176" fontId="5" fillId="2" borderId="0" xfId="0" applyNumberFormat="1" applyFont="1" applyFill="1" applyBorder="1" applyAlignment="1">
      <alignment vertical="center"/>
    </xf>
    <xf numFmtId="0" fontId="3" fillId="2" borderId="0" xfId="0" applyFont="1" applyFill="1" applyBorder="1" applyAlignment="1">
      <alignment horizontal="center" vertical="top"/>
    </xf>
    <xf numFmtId="0" fontId="2" fillId="2" borderId="0" xfId="0" applyFont="1" applyFill="1" applyBorder="1" applyAlignment="1">
      <alignment vertical="top"/>
    </xf>
    <xf numFmtId="0" fontId="2" fillId="2" borderId="0" xfId="0" applyFont="1" applyFill="1" applyAlignment="1">
      <alignment vertical="top"/>
    </xf>
    <xf numFmtId="0" fontId="0" fillId="2" borderId="0" xfId="0" applyFill="1" applyAlignment="1">
      <alignment horizontal="right" vertical="center"/>
    </xf>
    <xf numFmtId="0" fontId="0" fillId="2" borderId="0" xfId="0" applyFill="1" applyBorder="1">
      <alignment vertical="center"/>
    </xf>
    <xf numFmtId="0" fontId="0" fillId="2" borderId="0" xfId="0" applyFill="1">
      <alignment vertical="center"/>
    </xf>
    <xf numFmtId="0" fontId="0" fillId="2" borderId="0" xfId="0" applyFill="1" applyAlignment="1">
      <alignment vertical="center"/>
    </xf>
    <xf numFmtId="49" fontId="1" fillId="2" borderId="1" xfId="0" applyNumberFormat="1" applyFont="1" applyFill="1" applyBorder="1" applyAlignment="1">
      <alignment vertical="center"/>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vertical="center"/>
    </xf>
    <xf numFmtId="49" fontId="1" fillId="2" borderId="3"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2" borderId="0" xfId="0" applyNumberFormat="1" applyFont="1" applyFill="1" applyBorder="1" applyAlignment="1">
      <alignment vertical="center"/>
    </xf>
    <xf numFmtId="49" fontId="1" fillId="2" borderId="0"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49" fontId="1" fillId="2" borderId="0" xfId="0" applyNumberFormat="1" applyFont="1" applyFill="1" applyBorder="1" applyAlignment="1">
      <alignment horizontal="left" vertical="center"/>
    </xf>
    <xf numFmtId="49" fontId="1" fillId="2" borderId="0" xfId="0" applyNumberFormat="1" applyFont="1" applyFill="1" applyBorder="1" applyAlignment="1">
      <alignment horizontal="distributed" vertical="center"/>
    </xf>
    <xf numFmtId="176" fontId="4" fillId="2" borderId="5" xfId="0" applyNumberFormat="1" applyFont="1" applyFill="1" applyBorder="1" applyAlignment="1">
      <alignment vertical="center"/>
    </xf>
    <xf numFmtId="176" fontId="4"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176" fontId="0" fillId="2" borderId="5" xfId="0" applyNumberFormat="1" applyFill="1" applyBorder="1">
      <alignment vertical="center"/>
    </xf>
    <xf numFmtId="176" fontId="0" fillId="2" borderId="0" xfId="0" applyNumberFormat="1" applyFill="1">
      <alignment vertical="center"/>
    </xf>
    <xf numFmtId="49" fontId="2" fillId="2" borderId="0" xfId="0" applyNumberFormat="1" applyFont="1" applyFill="1" applyBorder="1" applyAlignment="1">
      <alignment horizontal="center" vertical="center"/>
    </xf>
    <xf numFmtId="176" fontId="5" fillId="2" borderId="5" xfId="0" applyNumberFormat="1" applyFont="1" applyFill="1" applyBorder="1" applyAlignment="1">
      <alignment vertical="center"/>
    </xf>
    <xf numFmtId="49" fontId="1" fillId="2" borderId="6" xfId="0" applyNumberFormat="1" applyFont="1" applyFill="1" applyBorder="1" applyAlignment="1">
      <alignment vertical="center"/>
    </xf>
    <xf numFmtId="49" fontId="2" fillId="2" borderId="6" xfId="0" applyNumberFormat="1" applyFont="1" applyFill="1" applyBorder="1" applyAlignment="1">
      <alignment horizontal="center" vertical="center"/>
    </xf>
    <xf numFmtId="176" fontId="5" fillId="2" borderId="7" xfId="0" applyNumberFormat="1" applyFont="1" applyFill="1" applyBorder="1" applyAlignment="1">
      <alignment vertical="center"/>
    </xf>
    <xf numFmtId="176" fontId="5" fillId="2" borderId="6" xfId="0" applyNumberFormat="1" applyFont="1" applyFill="1" applyBorder="1" applyAlignment="1">
      <alignment vertical="center"/>
    </xf>
    <xf numFmtId="176" fontId="0" fillId="2" borderId="0" xfId="0" applyNumberFormat="1" applyFill="1" applyBorder="1">
      <alignment vertical="center"/>
    </xf>
    <xf numFmtId="176" fontId="1" fillId="2" borderId="5" xfId="0" applyNumberFormat="1" applyFont="1" applyFill="1" applyBorder="1">
      <alignment vertical="center"/>
    </xf>
    <xf numFmtId="176" fontId="1" fillId="2" borderId="0" xfId="0" applyNumberFormat="1" applyFont="1" applyFill="1" applyBorder="1">
      <alignment vertical="center"/>
    </xf>
    <xf numFmtId="176" fontId="1" fillId="2" borderId="0" xfId="0" applyNumberFormat="1" applyFont="1" applyFill="1">
      <alignment vertical="center"/>
    </xf>
    <xf numFmtId="0" fontId="1" fillId="2" borderId="0" xfId="0" applyFont="1" applyFill="1">
      <alignment vertical="center"/>
    </xf>
    <xf numFmtId="177" fontId="4" fillId="2" borderId="0" xfId="0" applyNumberFormat="1" applyFont="1" applyFill="1" applyBorder="1" applyAlignment="1">
      <alignment horizontal="right" vertical="center"/>
    </xf>
    <xf numFmtId="177" fontId="4" fillId="2" borderId="0" xfId="0" applyNumberFormat="1" applyFont="1" applyFill="1" applyBorder="1" applyAlignment="1">
      <alignment vertical="center"/>
    </xf>
    <xf numFmtId="176" fontId="4" fillId="2" borderId="5" xfId="0" applyNumberFormat="1" applyFont="1" applyFill="1" applyBorder="1">
      <alignment vertical="center"/>
    </xf>
    <xf numFmtId="176" fontId="4" fillId="2" borderId="0" xfId="0" applyNumberFormat="1" applyFont="1" applyFill="1">
      <alignment vertical="center"/>
    </xf>
    <xf numFmtId="176" fontId="0" fillId="0" borderId="0" xfId="0" applyNumberFormat="1" applyAlignment="1">
      <alignment vertical="center"/>
    </xf>
    <xf numFmtId="0" fontId="0" fillId="2" borderId="0" xfId="0" applyFill="1" applyAlignment="1">
      <alignment vertical="top"/>
    </xf>
    <xf numFmtId="49" fontId="1" fillId="2" borderId="6" xfId="0" applyNumberFormat="1" applyFont="1" applyFill="1" applyBorder="1" applyAlignment="1">
      <alignment vertical="center" wrapText="1"/>
    </xf>
    <xf numFmtId="49" fontId="1" fillId="2" borderId="0" xfId="0" applyNumberFormat="1" applyFont="1" applyFill="1" applyBorder="1" applyAlignment="1">
      <alignment vertical="center" wrapText="1"/>
    </xf>
    <xf numFmtId="176" fontId="4" fillId="2" borderId="5" xfId="0" applyNumberFormat="1" applyFont="1" applyFill="1" applyBorder="1" applyAlignment="1">
      <alignment vertical="center" shrinkToFit="1"/>
    </xf>
    <xf numFmtId="176" fontId="4" fillId="2" borderId="0" xfId="0" applyNumberFormat="1" applyFont="1" applyFill="1" applyBorder="1" applyAlignment="1">
      <alignment vertical="center" shrinkToFit="1"/>
    </xf>
    <xf numFmtId="0" fontId="0" fillId="3" borderId="0" xfId="0" applyFill="1">
      <alignment vertical="center"/>
    </xf>
    <xf numFmtId="0" fontId="0" fillId="3" borderId="0" xfId="0" applyFill="1" applyBorder="1">
      <alignment vertical="center"/>
    </xf>
    <xf numFmtId="0" fontId="0" fillId="3" borderId="0" xfId="0" applyFill="1" applyAlignment="1">
      <alignment vertical="center"/>
    </xf>
    <xf numFmtId="49" fontId="1" fillId="3" borderId="0" xfId="0" applyNumberFormat="1" applyFont="1" applyFill="1" applyBorder="1" applyAlignment="1">
      <alignment vertical="center"/>
    </xf>
    <xf numFmtId="49" fontId="2" fillId="3" borderId="0" xfId="0" applyNumberFormat="1" applyFont="1" applyFill="1" applyBorder="1" applyAlignment="1">
      <alignment horizontal="center" vertical="center"/>
    </xf>
    <xf numFmtId="176" fontId="5" fillId="3" borderId="0" xfId="0" applyNumberFormat="1" applyFont="1" applyFill="1" applyBorder="1" applyAlignment="1">
      <alignment vertical="center"/>
    </xf>
    <xf numFmtId="0" fontId="0" fillId="3" borderId="0" xfId="0" applyFill="1" applyAlignment="1">
      <alignment horizontal="right" vertical="center"/>
    </xf>
    <xf numFmtId="176" fontId="0" fillId="3" borderId="0" xfId="0" applyNumberFormat="1" applyFill="1">
      <alignment vertical="center"/>
    </xf>
    <xf numFmtId="49" fontId="1" fillId="3" borderId="1" xfId="0" applyNumberFormat="1" applyFont="1" applyFill="1" applyBorder="1" applyAlignment="1">
      <alignment vertical="center"/>
    </xf>
    <xf numFmtId="49" fontId="1" fillId="3" borderId="1" xfId="0" applyNumberFormat="1" applyFont="1" applyFill="1" applyBorder="1" applyAlignment="1">
      <alignment horizontal="center" vertical="center"/>
    </xf>
    <xf numFmtId="49" fontId="1" fillId="3" borderId="2" xfId="0" applyNumberFormat="1" applyFont="1" applyFill="1" applyBorder="1" applyAlignment="1">
      <alignment vertical="center"/>
    </xf>
    <xf numFmtId="49" fontId="1" fillId="3" borderId="3"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0" xfId="0" applyNumberFormat="1" applyFont="1" applyFill="1" applyBorder="1" applyAlignment="1">
      <alignment horizontal="center" vertical="center"/>
    </xf>
    <xf numFmtId="49" fontId="1" fillId="3" borderId="5" xfId="0" applyNumberFormat="1" applyFont="1" applyFill="1" applyBorder="1" applyAlignment="1">
      <alignment horizontal="center" vertical="center"/>
    </xf>
    <xf numFmtId="49" fontId="1" fillId="3" borderId="0" xfId="0" applyNumberFormat="1" applyFont="1" applyFill="1" applyBorder="1" applyAlignment="1">
      <alignment horizontal="left" vertical="center"/>
    </xf>
    <xf numFmtId="49" fontId="1" fillId="3" borderId="0" xfId="0" applyNumberFormat="1" applyFont="1" applyFill="1" applyBorder="1" applyAlignment="1">
      <alignment horizontal="distributed" vertical="center"/>
    </xf>
    <xf numFmtId="49" fontId="1" fillId="3" borderId="0" xfId="0" applyNumberFormat="1" applyFont="1" applyFill="1" applyBorder="1" applyAlignment="1">
      <alignment horizontal="right" vertical="center"/>
    </xf>
    <xf numFmtId="0" fontId="1" fillId="3" borderId="0" xfId="0" applyFont="1" applyFill="1">
      <alignment vertical="center"/>
    </xf>
    <xf numFmtId="49" fontId="1" fillId="3" borderId="0" xfId="0" applyNumberFormat="1" applyFont="1" applyFill="1" applyBorder="1" applyAlignment="1">
      <alignment horizontal="distributed" vertical="center" wrapText="1"/>
    </xf>
    <xf numFmtId="49" fontId="0" fillId="3" borderId="0" xfId="0" applyNumberFormat="1" applyFont="1" applyFill="1" applyBorder="1" applyAlignment="1">
      <alignment horizontal="distributed" vertical="center"/>
    </xf>
    <xf numFmtId="49" fontId="1" fillId="3" borderId="6" xfId="0" applyNumberFormat="1" applyFont="1" applyFill="1" applyBorder="1" applyAlignment="1">
      <alignment vertical="center"/>
    </xf>
    <xf numFmtId="49" fontId="2" fillId="3" borderId="6" xfId="0" applyNumberFormat="1" applyFont="1" applyFill="1" applyBorder="1" applyAlignment="1">
      <alignment horizontal="center" vertical="center"/>
    </xf>
    <xf numFmtId="0" fontId="2" fillId="3" borderId="0" xfId="0" applyFont="1" applyFill="1" applyBorder="1" applyAlignment="1">
      <alignment vertical="top"/>
    </xf>
    <xf numFmtId="0" fontId="2" fillId="3" borderId="0" xfId="0" applyFont="1" applyFill="1" applyAlignment="1">
      <alignment vertical="top"/>
    </xf>
    <xf numFmtId="176" fontId="0" fillId="3" borderId="0" xfId="0" applyNumberFormat="1" applyFill="1" applyAlignment="1">
      <alignment vertical="center"/>
    </xf>
    <xf numFmtId="0" fontId="0" fillId="3" borderId="0" xfId="0" applyFont="1" applyFill="1">
      <alignment vertical="center"/>
    </xf>
    <xf numFmtId="0" fontId="0" fillId="3" borderId="0" xfId="0" applyFont="1" applyFill="1" applyBorder="1">
      <alignment vertical="center"/>
    </xf>
    <xf numFmtId="0" fontId="0" fillId="3" borderId="0" xfId="0" applyFont="1" applyFill="1" applyAlignment="1">
      <alignment vertical="center"/>
    </xf>
    <xf numFmtId="49" fontId="0" fillId="3" borderId="0" xfId="0" applyNumberFormat="1" applyFont="1" applyFill="1" applyBorder="1" applyAlignment="1">
      <alignment vertical="center"/>
    </xf>
    <xf numFmtId="0" fontId="0" fillId="3" borderId="0" xfId="0" applyFont="1" applyFill="1" applyAlignment="1">
      <alignment horizontal="right" vertical="center"/>
    </xf>
    <xf numFmtId="176" fontId="0" fillId="3" borderId="0" xfId="0" applyNumberFormat="1" applyFont="1" applyFill="1">
      <alignment vertical="center"/>
    </xf>
    <xf numFmtId="49" fontId="0" fillId="3" borderId="1" xfId="0" applyNumberFormat="1" applyFont="1" applyFill="1" applyBorder="1" applyAlignment="1">
      <alignment vertical="center"/>
    </xf>
    <xf numFmtId="49" fontId="0" fillId="3" borderId="1" xfId="0" applyNumberFormat="1" applyFont="1" applyFill="1" applyBorder="1" applyAlignment="1">
      <alignment horizontal="center" vertical="center"/>
    </xf>
    <xf numFmtId="49" fontId="0" fillId="3" borderId="2" xfId="0" applyNumberFormat="1" applyFont="1" applyFill="1" applyBorder="1" applyAlignment="1">
      <alignment vertical="center"/>
    </xf>
    <xf numFmtId="49" fontId="0" fillId="3" borderId="3" xfId="0" applyNumberFormat="1" applyFont="1" applyFill="1" applyBorder="1" applyAlignment="1">
      <alignment horizontal="center" vertical="center"/>
    </xf>
    <xf numFmtId="49" fontId="0" fillId="3" borderId="4" xfId="0" applyNumberFormat="1" applyFont="1" applyFill="1" applyBorder="1" applyAlignment="1">
      <alignment horizontal="center" vertical="center"/>
    </xf>
    <xf numFmtId="49" fontId="0" fillId="3" borderId="0" xfId="0" applyNumberFormat="1" applyFont="1" applyFill="1" applyBorder="1" applyAlignment="1">
      <alignment horizontal="center" vertical="center"/>
    </xf>
    <xf numFmtId="49" fontId="0" fillId="3" borderId="5" xfId="0" applyNumberFormat="1" applyFont="1" applyFill="1" applyBorder="1" applyAlignment="1">
      <alignment horizontal="center" vertical="center"/>
    </xf>
    <xf numFmtId="49" fontId="0" fillId="3" borderId="0" xfId="0" applyNumberFormat="1" applyFont="1" applyFill="1" applyBorder="1" applyAlignment="1">
      <alignment horizontal="left" vertical="center"/>
    </xf>
    <xf numFmtId="49" fontId="0" fillId="3" borderId="0" xfId="0" applyNumberFormat="1" applyFont="1" applyFill="1" applyBorder="1" applyAlignment="1">
      <alignment horizontal="right" vertical="center"/>
    </xf>
    <xf numFmtId="49" fontId="0" fillId="3" borderId="0" xfId="0" applyNumberFormat="1" applyFont="1" applyFill="1" applyBorder="1" applyAlignment="1">
      <alignment horizontal="distributed" vertical="center" wrapText="1"/>
    </xf>
    <xf numFmtId="49" fontId="0" fillId="3" borderId="6" xfId="0" applyNumberFormat="1" applyFont="1" applyFill="1" applyBorder="1" applyAlignment="1">
      <alignment vertical="center"/>
    </xf>
    <xf numFmtId="0" fontId="0" fillId="3" borderId="0" xfId="0" applyFont="1" applyFill="1" applyBorder="1" applyAlignment="1">
      <alignment vertical="top" wrapText="1"/>
    </xf>
    <xf numFmtId="178" fontId="4" fillId="3" borderId="0" xfId="0" applyNumberFormat="1" applyFont="1" applyFill="1" applyBorder="1" applyAlignment="1">
      <alignment vertical="center"/>
    </xf>
    <xf numFmtId="178" fontId="4" fillId="3" borderId="5" xfId="0" applyNumberFormat="1" applyFont="1" applyFill="1" applyBorder="1" applyAlignment="1">
      <alignment vertical="center"/>
    </xf>
    <xf numFmtId="178" fontId="0" fillId="3" borderId="5" xfId="0" applyNumberFormat="1" applyFont="1" applyFill="1" applyBorder="1">
      <alignment vertical="center"/>
    </xf>
    <xf numFmtId="178" fontId="0" fillId="3" borderId="0" xfId="0" applyNumberFormat="1" applyFont="1" applyFill="1" applyBorder="1">
      <alignment vertical="center"/>
    </xf>
    <xf numFmtId="178" fontId="0" fillId="3" borderId="0" xfId="0" applyNumberFormat="1" applyFont="1" applyFill="1">
      <alignment vertical="center"/>
    </xf>
    <xf numFmtId="178" fontId="4" fillId="3" borderId="5" xfId="0" applyNumberFormat="1" applyFont="1" applyFill="1" applyBorder="1">
      <alignment vertical="center"/>
    </xf>
    <xf numFmtId="178" fontId="4" fillId="3" borderId="0" xfId="0" applyNumberFormat="1" applyFont="1" applyFill="1">
      <alignment vertical="center"/>
    </xf>
    <xf numFmtId="178" fontId="5" fillId="3" borderId="7" xfId="0" applyNumberFormat="1" applyFont="1" applyFill="1" applyBorder="1" applyAlignment="1">
      <alignment vertical="center"/>
    </xf>
    <xf numFmtId="178" fontId="5" fillId="3" borderId="6" xfId="0" applyNumberFormat="1" applyFont="1" applyFill="1" applyBorder="1" applyAlignment="1">
      <alignment vertical="center"/>
    </xf>
    <xf numFmtId="178" fontId="4" fillId="3" borderId="0" xfId="0" applyNumberFormat="1" applyFont="1" applyFill="1" applyBorder="1" applyAlignment="1">
      <alignment horizontal="right" vertical="center"/>
    </xf>
    <xf numFmtId="178" fontId="1" fillId="3" borderId="5" xfId="0" applyNumberFormat="1" applyFont="1" applyFill="1" applyBorder="1">
      <alignment vertical="center"/>
    </xf>
    <xf numFmtId="178" fontId="1" fillId="3" borderId="0" xfId="0" applyNumberFormat="1" applyFont="1" applyFill="1" applyBorder="1">
      <alignment vertical="center"/>
    </xf>
    <xf numFmtId="178" fontId="1" fillId="3" borderId="0" xfId="0" applyNumberFormat="1" applyFont="1" applyFill="1">
      <alignment vertical="center"/>
    </xf>
    <xf numFmtId="0" fontId="0" fillId="3" borderId="0" xfId="0" applyFont="1" applyFill="1" applyBorder="1" applyAlignment="1">
      <alignment vertical="top" wrapText="1"/>
    </xf>
    <xf numFmtId="178" fontId="4" fillId="3" borderId="7" xfId="0" applyNumberFormat="1" applyFont="1" applyFill="1" applyBorder="1" applyAlignment="1">
      <alignment vertical="center"/>
    </xf>
    <xf numFmtId="178" fontId="4" fillId="3" borderId="6" xfId="0" applyNumberFormat="1" applyFont="1" applyFill="1" applyBorder="1" applyAlignment="1">
      <alignment vertical="center"/>
    </xf>
    <xf numFmtId="0" fontId="0" fillId="3" borderId="0" xfId="0" applyFont="1" applyFill="1" applyBorder="1" applyAlignment="1">
      <alignment vertical="top" wrapText="1"/>
    </xf>
    <xf numFmtId="0" fontId="0" fillId="3" borderId="0" xfId="0" applyFont="1" applyFill="1" applyBorder="1" applyAlignment="1">
      <alignment vertical="top" wrapText="1"/>
    </xf>
    <xf numFmtId="0" fontId="0" fillId="3" borderId="0" xfId="0" applyFont="1" applyFill="1" applyBorder="1" applyAlignment="1">
      <alignment vertical="top" wrapText="1"/>
    </xf>
    <xf numFmtId="178" fontId="4" fillId="0" borderId="5" xfId="0" applyNumberFormat="1" applyFont="1" applyFill="1" applyBorder="1" applyAlignment="1">
      <alignment vertical="center"/>
    </xf>
    <xf numFmtId="178" fontId="4" fillId="0" borderId="0" xfId="0" applyNumberFormat="1" applyFont="1" applyFill="1" applyBorder="1" applyAlignment="1">
      <alignment vertical="center"/>
    </xf>
    <xf numFmtId="178" fontId="4" fillId="0" borderId="7" xfId="0" applyNumberFormat="1" applyFont="1" applyFill="1" applyBorder="1" applyAlignment="1">
      <alignment vertical="center"/>
    </xf>
    <xf numFmtId="178" fontId="4" fillId="0" borderId="6" xfId="0" applyNumberFormat="1" applyFont="1" applyFill="1" applyBorder="1" applyAlignment="1">
      <alignment vertical="center"/>
    </xf>
    <xf numFmtId="0" fontId="0" fillId="3" borderId="0" xfId="0" applyFont="1" applyFill="1" applyBorder="1" applyAlignment="1">
      <alignment vertical="top" wrapText="1"/>
    </xf>
    <xf numFmtId="178" fontId="0" fillId="3" borderId="0" xfId="0" applyNumberFormat="1" applyFont="1" applyFill="1" applyAlignment="1">
      <alignment vertical="center"/>
    </xf>
    <xf numFmtId="178" fontId="4" fillId="0" borderId="5" xfId="0" applyNumberFormat="1" applyFont="1" applyFill="1" applyBorder="1" applyAlignment="1">
      <alignment vertical="center"/>
    </xf>
    <xf numFmtId="178" fontId="4" fillId="0" borderId="0" xfId="0" applyNumberFormat="1" applyFont="1" applyFill="1" applyBorder="1" applyAlignment="1">
      <alignment vertical="center"/>
    </xf>
    <xf numFmtId="0" fontId="0" fillId="3" borderId="0" xfId="0" applyFont="1" applyFill="1" applyBorder="1" applyAlignment="1">
      <alignment vertical="top" wrapText="1"/>
    </xf>
    <xf numFmtId="0" fontId="3" fillId="2" borderId="0" xfId="0" applyFont="1" applyFill="1" applyBorder="1" applyAlignment="1">
      <alignment horizontal="center" vertical="top"/>
    </xf>
    <xf numFmtId="49" fontId="2" fillId="2" borderId="8" xfId="0" applyNumberFormat="1" applyFont="1" applyFill="1" applyBorder="1" applyAlignment="1">
      <alignment horizontal="center" vertical="center"/>
    </xf>
    <xf numFmtId="49" fontId="1" fillId="3" borderId="0" xfId="0" applyNumberFormat="1" applyFont="1" applyFill="1" applyBorder="1" applyAlignment="1">
      <alignment horizontal="distributed" vertical="center"/>
    </xf>
    <xf numFmtId="0" fontId="0" fillId="2" borderId="0" xfId="0" applyFill="1" applyAlignment="1">
      <alignment vertical="center" wrapText="1"/>
    </xf>
    <xf numFmtId="0" fontId="0" fillId="3" borderId="0" xfId="0" applyFill="1" applyAlignment="1">
      <alignment vertical="center"/>
    </xf>
    <xf numFmtId="0" fontId="0" fillId="2" borderId="9" xfId="0" applyFill="1" applyBorder="1" applyAlignment="1">
      <alignment vertical="top" wrapText="1"/>
    </xf>
    <xf numFmtId="0" fontId="0" fillId="2" borderId="9" xfId="0" applyFill="1" applyBorder="1" applyAlignment="1">
      <alignment vertical="top"/>
    </xf>
    <xf numFmtId="0" fontId="0" fillId="2" borderId="0" xfId="0" applyFill="1" applyAlignment="1">
      <alignment vertical="top"/>
    </xf>
    <xf numFmtId="0" fontId="0" fillId="2" borderId="9" xfId="0" applyFont="1" applyFill="1" applyBorder="1" applyAlignment="1">
      <alignment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49" fontId="2" fillId="3" borderId="8" xfId="0" applyNumberFormat="1" applyFont="1" applyFill="1" applyBorder="1" applyAlignment="1">
      <alignment horizontal="center" vertical="center"/>
    </xf>
    <xf numFmtId="0" fontId="0" fillId="3" borderId="9" xfId="0" applyFont="1" applyFill="1" applyBorder="1" applyAlignment="1">
      <alignment vertical="top" wrapText="1"/>
    </xf>
    <xf numFmtId="0" fontId="0" fillId="3" borderId="9" xfId="0" applyFill="1" applyBorder="1" applyAlignment="1">
      <alignment vertical="top" wrapText="1"/>
    </xf>
    <xf numFmtId="0" fontId="0" fillId="3" borderId="0" xfId="0" applyFill="1" applyBorder="1" applyAlignment="1">
      <alignment vertical="top" wrapText="1"/>
    </xf>
    <xf numFmtId="0" fontId="0" fillId="3" borderId="0" xfId="0" applyFont="1" applyFill="1" applyBorder="1" applyAlignment="1">
      <alignment vertical="top" wrapText="1"/>
    </xf>
    <xf numFmtId="0" fontId="0" fillId="3" borderId="9" xfId="0" applyFont="1" applyFill="1" applyBorder="1" applyAlignment="1">
      <alignment horizontal="left" vertical="top" wrapText="1"/>
    </xf>
    <xf numFmtId="0" fontId="0" fillId="3" borderId="0" xfId="0" applyFont="1" applyFill="1" applyBorder="1" applyAlignment="1">
      <alignment horizontal="left" vertical="top" wrapText="1"/>
    </xf>
    <xf numFmtId="0" fontId="6"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2"/>
  <sheetViews>
    <sheetView view="pageBreakPreview" zoomScale="115" zoomScaleNormal="100" zoomScaleSheetLayoutView="115" workbookViewId="0">
      <selection sqref="A1:F1"/>
    </sheetView>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4" width="21.42578125" style="14" customWidth="1"/>
    <col min="5" max="5" width="21.5703125" style="14" customWidth="1"/>
    <col min="6" max="6" width="20.85546875" style="14" customWidth="1"/>
    <col min="7" max="7" width="1" style="13" customWidth="1"/>
    <col min="8" max="8" width="9.42578125" style="14"/>
    <col min="9" max="9" width="3.85546875" style="15" customWidth="1"/>
    <col min="10" max="10" width="12.85546875" style="14" customWidth="1"/>
    <col min="11" max="16384" width="9.42578125" style="14"/>
  </cols>
  <sheetData>
    <row r="1" spans="1:10" s="11" customFormat="1" ht="14.55" customHeight="1" x14ac:dyDescent="0.15">
      <c r="A1" s="124" t="s">
        <v>125</v>
      </c>
      <c r="B1" s="124"/>
      <c r="C1" s="124"/>
      <c r="D1" s="124"/>
      <c r="E1" s="124"/>
      <c r="F1" s="124"/>
      <c r="G1" s="10"/>
      <c r="H1" s="9"/>
      <c r="I1" s="10"/>
      <c r="J1" s="10"/>
    </row>
    <row r="2" spans="1:10" s="11" customFormat="1" ht="14.55" customHeight="1" x14ac:dyDescent="0.15">
      <c r="A2" s="10"/>
      <c r="B2" s="10"/>
      <c r="C2" s="10"/>
      <c r="D2" s="10"/>
      <c r="E2" s="10"/>
      <c r="F2" s="12" t="s">
        <v>0</v>
      </c>
      <c r="G2" s="10"/>
      <c r="H2" s="10"/>
      <c r="I2" s="10"/>
    </row>
    <row r="3" spans="1:10" ht="18" customHeight="1" x14ac:dyDescent="0.15">
      <c r="A3" s="125" t="s">
        <v>1</v>
      </c>
      <c r="B3" s="125"/>
      <c r="C3" s="125"/>
      <c r="D3" s="125"/>
      <c r="E3" s="125"/>
      <c r="F3" s="125"/>
    </row>
    <row r="4" spans="1:10" ht="18" customHeight="1" x14ac:dyDescent="0.15">
      <c r="A4" s="16"/>
      <c r="B4" s="17" t="s">
        <v>2</v>
      </c>
      <c r="C4" s="18"/>
      <c r="D4" s="19" t="s">
        <v>3</v>
      </c>
      <c r="E4" s="19" t="s">
        <v>4</v>
      </c>
      <c r="F4" s="20" t="s">
        <v>5</v>
      </c>
    </row>
    <row r="5" spans="1:10" ht="8.1" customHeight="1" x14ac:dyDescent="0.15">
      <c r="A5" s="21"/>
      <c r="B5" s="22"/>
      <c r="C5" s="21"/>
      <c r="D5" s="23"/>
      <c r="E5" s="22"/>
      <c r="F5" s="22"/>
    </row>
    <row r="6" spans="1:10" ht="10.35" customHeight="1" x14ac:dyDescent="0.15">
      <c r="A6" s="24"/>
      <c r="B6" s="25" t="s">
        <v>6</v>
      </c>
      <c r="C6" s="22"/>
      <c r="D6" s="26"/>
      <c r="E6" s="27"/>
      <c r="F6" s="27"/>
    </row>
    <row r="7" spans="1:10" ht="10.35" customHeight="1" x14ac:dyDescent="0.15">
      <c r="A7" s="22"/>
      <c r="B7" s="25" t="s">
        <v>7</v>
      </c>
      <c r="C7" s="21"/>
      <c r="D7" s="26">
        <v>145626657</v>
      </c>
      <c r="E7" s="27">
        <v>145166687</v>
      </c>
      <c r="F7" s="27">
        <v>459969</v>
      </c>
    </row>
    <row r="8" spans="1:10" ht="10.35" customHeight="1" x14ac:dyDescent="0.15">
      <c r="A8" s="21"/>
      <c r="B8" s="25" t="s">
        <v>8</v>
      </c>
      <c r="C8" s="21"/>
      <c r="D8" s="26">
        <v>65092460</v>
      </c>
      <c r="E8" s="27">
        <v>63109218</v>
      </c>
      <c r="F8" s="27">
        <v>1983241</v>
      </c>
    </row>
    <row r="9" spans="1:10" ht="10.35" customHeight="1" x14ac:dyDescent="0.15">
      <c r="A9" s="21"/>
      <c r="B9" s="25" t="s">
        <v>9</v>
      </c>
      <c r="C9" s="21"/>
      <c r="D9" s="26">
        <v>341409620</v>
      </c>
      <c r="E9" s="27">
        <v>340923585</v>
      </c>
      <c r="F9" s="27">
        <v>486034</v>
      </c>
    </row>
    <row r="10" spans="1:10" ht="10.35" customHeight="1" x14ac:dyDescent="0.15">
      <c r="A10" s="22"/>
      <c r="B10" s="126" t="s">
        <v>10</v>
      </c>
      <c r="C10" s="25"/>
      <c r="D10" s="26">
        <v>-115964826</v>
      </c>
      <c r="E10" s="27">
        <v>-114157510</v>
      </c>
      <c r="F10" s="27">
        <v>-1807316</v>
      </c>
    </row>
    <row r="11" spans="1:10" ht="10.35" customHeight="1" x14ac:dyDescent="0.15">
      <c r="A11" s="22"/>
      <c r="B11" s="126"/>
      <c r="C11" s="21"/>
      <c r="D11" s="26">
        <v>113025580</v>
      </c>
      <c r="E11" s="27">
        <v>111612313</v>
      </c>
      <c r="F11" s="27">
        <v>1413266</v>
      </c>
    </row>
    <row r="12" spans="1:10" ht="10.35" customHeight="1" x14ac:dyDescent="0.15">
      <c r="A12" s="22"/>
      <c r="B12" s="126" t="s">
        <v>11</v>
      </c>
      <c r="C12" s="21"/>
      <c r="D12" s="26">
        <v>76245951</v>
      </c>
      <c r="E12" s="27">
        <v>72436684</v>
      </c>
      <c r="F12" s="27">
        <v>3809266</v>
      </c>
    </row>
    <row r="13" spans="1:10" ht="10.35" customHeight="1" x14ac:dyDescent="0.15">
      <c r="A13" s="22"/>
      <c r="B13" s="126"/>
      <c r="C13" s="22"/>
      <c r="D13" s="26">
        <v>-744339514</v>
      </c>
      <c r="E13" s="27">
        <v>-735793685</v>
      </c>
      <c r="F13" s="27">
        <v>-8545828</v>
      </c>
    </row>
    <row r="14" spans="1:10" ht="14.1" customHeight="1" x14ac:dyDescent="0.15">
      <c r="A14" s="22"/>
      <c r="B14" s="25" t="s">
        <v>12</v>
      </c>
      <c r="C14" s="22"/>
      <c r="D14" s="26">
        <v>741400268</v>
      </c>
      <c r="E14" s="27">
        <v>733248489</v>
      </c>
      <c r="F14" s="27">
        <v>8151778</v>
      </c>
    </row>
    <row r="15" spans="1:10" ht="10.35" customHeight="1" x14ac:dyDescent="0.15">
      <c r="A15" s="22"/>
      <c r="B15" s="25" t="s">
        <v>122</v>
      </c>
      <c r="C15" s="22"/>
      <c r="D15" s="26"/>
      <c r="E15" s="27"/>
      <c r="F15" s="27"/>
    </row>
    <row r="16" spans="1:10" ht="10.35" customHeight="1" x14ac:dyDescent="0.15">
      <c r="A16" s="28"/>
      <c r="B16" s="25" t="s">
        <v>13</v>
      </c>
      <c r="C16" s="28"/>
      <c r="D16" s="26">
        <v>311843788</v>
      </c>
      <c r="E16" s="27">
        <v>311842957</v>
      </c>
      <c r="F16" s="27">
        <v>830</v>
      </c>
    </row>
    <row r="17" spans="1:6" ht="10.35" customHeight="1" x14ac:dyDescent="0.15">
      <c r="A17" s="28"/>
      <c r="B17" s="25" t="s">
        <v>14</v>
      </c>
      <c r="C17" s="28"/>
      <c r="D17" s="26">
        <v>191282713</v>
      </c>
      <c r="E17" s="27">
        <v>191282713</v>
      </c>
      <c r="F17" s="27" t="s">
        <v>15</v>
      </c>
    </row>
    <row r="18" spans="1:6" ht="10.35" customHeight="1" x14ac:dyDescent="0.15">
      <c r="A18" s="28"/>
      <c r="B18" s="25" t="s">
        <v>16</v>
      </c>
      <c r="C18" s="28"/>
      <c r="D18" s="26">
        <v>60837033</v>
      </c>
      <c r="E18" s="27">
        <v>58883872</v>
      </c>
      <c r="F18" s="27">
        <v>1953161</v>
      </c>
    </row>
    <row r="19" spans="1:6" ht="10.35" customHeight="1" x14ac:dyDescent="0.15">
      <c r="A19" s="28"/>
      <c r="B19" s="25" t="s">
        <v>17</v>
      </c>
      <c r="C19" s="28"/>
      <c r="D19" s="26">
        <v>30642900</v>
      </c>
      <c r="E19" s="27">
        <v>27678077</v>
      </c>
      <c r="F19" s="27">
        <v>2964822</v>
      </c>
    </row>
    <row r="20" spans="1:6" ht="10.35" customHeight="1" x14ac:dyDescent="0.15">
      <c r="A20" s="28"/>
      <c r="B20" s="25" t="s">
        <v>18</v>
      </c>
      <c r="C20" s="28"/>
      <c r="D20" s="26">
        <v>39120029</v>
      </c>
      <c r="E20" s="27">
        <v>37983408</v>
      </c>
      <c r="F20" s="27">
        <v>1136621</v>
      </c>
    </row>
    <row r="21" spans="1:6" ht="10.35" customHeight="1" x14ac:dyDescent="0.15">
      <c r="A21" s="28"/>
      <c r="B21" s="25" t="s">
        <v>19</v>
      </c>
      <c r="C21" s="28"/>
      <c r="D21" s="26">
        <v>13041922</v>
      </c>
      <c r="E21" s="27">
        <v>13041922</v>
      </c>
      <c r="F21" s="27" t="s">
        <v>15</v>
      </c>
    </row>
    <row r="22" spans="1:6" ht="14.1" customHeight="1" x14ac:dyDescent="0.15">
      <c r="A22" s="28"/>
      <c r="B22" s="25" t="s">
        <v>12</v>
      </c>
      <c r="C22" s="28"/>
      <c r="D22" s="26">
        <v>646768387</v>
      </c>
      <c r="E22" s="27">
        <v>640712951</v>
      </c>
      <c r="F22" s="27">
        <v>6055435</v>
      </c>
    </row>
    <row r="23" spans="1:6" ht="10.35" customHeight="1" x14ac:dyDescent="0.15">
      <c r="A23" s="28"/>
      <c r="B23" s="25" t="s">
        <v>20</v>
      </c>
      <c r="C23" s="28"/>
      <c r="D23" s="26">
        <v>106381198</v>
      </c>
      <c r="E23" s="27">
        <v>105238476</v>
      </c>
      <c r="F23" s="27">
        <v>1142721</v>
      </c>
    </row>
    <row r="24" spans="1:6" ht="10.35" customHeight="1" x14ac:dyDescent="0.15">
      <c r="A24" s="28"/>
      <c r="B24" s="25" t="s">
        <v>21</v>
      </c>
      <c r="C24" s="28"/>
      <c r="D24" s="29"/>
      <c r="E24" s="30"/>
      <c r="F24" s="30"/>
    </row>
    <row r="25" spans="1:6" ht="10.35" customHeight="1" x14ac:dyDescent="0.15">
      <c r="A25" s="28"/>
      <c r="B25" s="25" t="s">
        <v>22</v>
      </c>
      <c r="C25" s="28"/>
      <c r="D25" s="26">
        <v>25412631</v>
      </c>
      <c r="E25" s="27">
        <v>25298270</v>
      </c>
      <c r="F25" s="27">
        <v>114360</v>
      </c>
    </row>
    <row r="26" spans="1:6" ht="10.35" customHeight="1" x14ac:dyDescent="0.15">
      <c r="A26" s="22"/>
      <c r="B26" s="25" t="s">
        <v>23</v>
      </c>
      <c r="C26" s="28"/>
      <c r="D26" s="26">
        <v>173683916</v>
      </c>
      <c r="E26" s="27">
        <v>171901662</v>
      </c>
      <c r="F26" s="27">
        <v>1782254</v>
      </c>
    </row>
    <row r="27" spans="1:6" ht="10.35" customHeight="1" x14ac:dyDescent="0.15">
      <c r="A27" s="22"/>
      <c r="B27" s="25" t="s">
        <v>24</v>
      </c>
      <c r="D27" s="26">
        <v>2794551</v>
      </c>
      <c r="E27" s="27">
        <v>2785519</v>
      </c>
      <c r="F27" s="27">
        <v>9031</v>
      </c>
    </row>
    <row r="28" spans="1:6" ht="10.35" customHeight="1" x14ac:dyDescent="0.15">
      <c r="A28" s="22"/>
      <c r="B28" s="25" t="s">
        <v>25</v>
      </c>
      <c r="C28" s="25"/>
      <c r="D28" s="26">
        <v>18366981</v>
      </c>
      <c r="E28" s="27">
        <v>18092552</v>
      </c>
      <c r="F28" s="27">
        <v>274428</v>
      </c>
    </row>
    <row r="29" spans="1:6" ht="14.1" customHeight="1" x14ac:dyDescent="0.15">
      <c r="A29" s="22"/>
      <c r="B29" s="25" t="s">
        <v>12</v>
      </c>
      <c r="C29" s="28"/>
      <c r="D29" s="26">
        <v>220258079</v>
      </c>
      <c r="E29" s="27">
        <v>218078004</v>
      </c>
      <c r="F29" s="27">
        <v>2180074</v>
      </c>
    </row>
    <row r="30" spans="1:6" ht="10.35" customHeight="1" x14ac:dyDescent="0.15">
      <c r="A30" s="22"/>
      <c r="B30" s="25" t="s">
        <v>26</v>
      </c>
      <c r="C30" s="28"/>
      <c r="D30" s="26">
        <v>973018240</v>
      </c>
      <c r="E30" s="27">
        <v>973018240</v>
      </c>
      <c r="F30" s="27" t="s">
        <v>15</v>
      </c>
    </row>
    <row r="31" spans="1:6" ht="10.35" customHeight="1" x14ac:dyDescent="0.15">
      <c r="A31" s="22"/>
      <c r="B31" s="25" t="s">
        <v>27</v>
      </c>
      <c r="C31" s="28"/>
      <c r="D31" s="26">
        <v>12000000</v>
      </c>
      <c r="E31" s="27">
        <v>12000000</v>
      </c>
      <c r="F31" s="27" t="s">
        <v>15</v>
      </c>
    </row>
    <row r="32" spans="1:6" ht="10.35" customHeight="1" x14ac:dyDescent="0.15">
      <c r="A32" s="22"/>
      <c r="B32" s="25" t="s">
        <v>28</v>
      </c>
      <c r="C32" s="28"/>
      <c r="D32" s="26">
        <v>390356245</v>
      </c>
      <c r="E32" s="27">
        <v>383476964</v>
      </c>
      <c r="F32" s="27">
        <v>2879280</v>
      </c>
    </row>
    <row r="33" spans="1:6" ht="10.35" customHeight="1" x14ac:dyDescent="0.15">
      <c r="A33" s="22"/>
      <c r="B33" s="25" t="s">
        <v>29</v>
      </c>
      <c r="C33" s="28"/>
      <c r="D33" s="26">
        <v>35811178</v>
      </c>
      <c r="E33" s="27">
        <v>30002184</v>
      </c>
      <c r="F33" s="27">
        <v>5808994</v>
      </c>
    </row>
    <row r="34" spans="1:6" ht="10.35" customHeight="1" x14ac:dyDescent="0.15">
      <c r="A34" s="22"/>
      <c r="B34" s="25" t="s">
        <v>30</v>
      </c>
      <c r="C34" s="28"/>
      <c r="D34" s="29"/>
      <c r="E34" s="30"/>
      <c r="F34" s="30"/>
    </row>
    <row r="35" spans="1:6" ht="10.35" customHeight="1" x14ac:dyDescent="0.15">
      <c r="A35" s="22"/>
      <c r="B35" s="126" t="s">
        <v>31</v>
      </c>
      <c r="C35" s="28"/>
      <c r="D35" s="26">
        <v>-172486982</v>
      </c>
      <c r="E35" s="27">
        <v>-161304120</v>
      </c>
      <c r="F35" s="27">
        <v>-11182862</v>
      </c>
    </row>
    <row r="36" spans="1:6" ht="10.35" customHeight="1" x14ac:dyDescent="0.15">
      <c r="A36" s="22"/>
      <c r="B36" s="126"/>
      <c r="C36" s="28"/>
      <c r="D36" s="26">
        <v>171473302</v>
      </c>
      <c r="E36" s="27">
        <v>160291440</v>
      </c>
      <c r="F36" s="27">
        <v>11181862</v>
      </c>
    </row>
    <row r="37" spans="1:6" ht="10.35" customHeight="1" x14ac:dyDescent="0.15">
      <c r="A37" s="22"/>
      <c r="B37" s="126" t="s">
        <v>32</v>
      </c>
      <c r="C37" s="28"/>
      <c r="D37" s="26">
        <v>-418308093</v>
      </c>
      <c r="E37" s="27">
        <v>-391329203</v>
      </c>
      <c r="F37" s="27">
        <v>-26798890</v>
      </c>
    </row>
    <row r="38" spans="1:6" ht="10.35" customHeight="1" x14ac:dyDescent="0.15">
      <c r="A38" s="22"/>
      <c r="B38" s="126"/>
      <c r="C38" s="28"/>
      <c r="D38" s="26">
        <v>416673093</v>
      </c>
      <c r="E38" s="27">
        <v>389694203</v>
      </c>
      <c r="F38" s="27">
        <v>26978890</v>
      </c>
    </row>
    <row r="39" spans="1:6" ht="10.35" customHeight="1" x14ac:dyDescent="0.15">
      <c r="A39" s="22"/>
      <c r="B39" s="126" t="s">
        <v>33</v>
      </c>
      <c r="C39" s="28"/>
      <c r="D39" s="26">
        <v>-79905237</v>
      </c>
      <c r="E39" s="27">
        <v>-72683789</v>
      </c>
      <c r="F39" s="27">
        <v>-7221447</v>
      </c>
    </row>
    <row r="40" spans="1:6" ht="10.35" customHeight="1" x14ac:dyDescent="0.15">
      <c r="A40" s="22"/>
      <c r="B40" s="126"/>
      <c r="C40" s="28"/>
      <c r="D40" s="26">
        <v>79357237</v>
      </c>
      <c r="E40" s="27">
        <v>72135789</v>
      </c>
      <c r="F40" s="27">
        <v>7221447</v>
      </c>
    </row>
    <row r="41" spans="1:6" ht="10.35" customHeight="1" x14ac:dyDescent="0.15">
      <c r="A41" s="22"/>
      <c r="B41" s="25" t="s">
        <v>34</v>
      </c>
      <c r="C41" s="28"/>
      <c r="D41" s="26">
        <v>69616121</v>
      </c>
      <c r="E41" s="27">
        <v>59921580</v>
      </c>
      <c r="F41" s="27">
        <v>9694541</v>
      </c>
    </row>
    <row r="42" spans="1:6" ht="10.35" customHeight="1" x14ac:dyDescent="0.15">
      <c r="A42" s="22"/>
      <c r="B42" s="126" t="s">
        <v>35</v>
      </c>
      <c r="C42" s="28"/>
      <c r="D42" s="26">
        <v>-36373458</v>
      </c>
      <c r="E42" s="27">
        <v>-33239147</v>
      </c>
      <c r="F42" s="27">
        <v>-3134310</v>
      </c>
    </row>
    <row r="43" spans="1:6" ht="10.35" customHeight="1" x14ac:dyDescent="0.15">
      <c r="A43" s="22"/>
      <c r="B43" s="126"/>
      <c r="C43" s="28"/>
      <c r="D43" s="26">
        <v>35522868</v>
      </c>
      <c r="E43" s="27">
        <v>32388557</v>
      </c>
      <c r="F43" s="27">
        <v>3134310</v>
      </c>
    </row>
    <row r="44" spans="1:6" ht="10.35" customHeight="1" x14ac:dyDescent="0.15">
      <c r="A44" s="22"/>
      <c r="B44" s="25" t="s">
        <v>36</v>
      </c>
      <c r="C44" s="28"/>
      <c r="D44" s="26">
        <v>129572397</v>
      </c>
      <c r="E44" s="27">
        <v>120712785</v>
      </c>
      <c r="F44" s="27">
        <v>8859611</v>
      </c>
    </row>
    <row r="45" spans="1:6" ht="10.35" customHeight="1" x14ac:dyDescent="0.15">
      <c r="A45" s="22"/>
      <c r="B45" s="25" t="s">
        <v>37</v>
      </c>
      <c r="C45" s="28"/>
      <c r="D45" s="26">
        <v>25940280</v>
      </c>
      <c r="E45" s="27">
        <v>22321760</v>
      </c>
      <c r="F45" s="27">
        <v>3618520</v>
      </c>
    </row>
    <row r="46" spans="1:6" ht="10.35" customHeight="1" x14ac:dyDescent="0.15">
      <c r="A46" s="22"/>
      <c r="B46" s="25" t="s">
        <v>38</v>
      </c>
      <c r="C46" s="28"/>
      <c r="D46" s="26">
        <v>5909530</v>
      </c>
      <c r="E46" s="27">
        <v>5884093</v>
      </c>
      <c r="F46" s="27">
        <v>25436</v>
      </c>
    </row>
    <row r="47" spans="1:6" ht="10.35" customHeight="1" x14ac:dyDescent="0.15">
      <c r="A47" s="22"/>
      <c r="B47" s="126" t="s">
        <v>39</v>
      </c>
      <c r="C47" s="28"/>
      <c r="D47" s="26">
        <v>-130114900</v>
      </c>
      <c r="E47" s="27">
        <v>-128319819</v>
      </c>
      <c r="F47" s="27">
        <v>-1795081</v>
      </c>
    </row>
    <row r="48" spans="1:6" ht="10.35" customHeight="1" x14ac:dyDescent="0.15">
      <c r="A48" s="22"/>
      <c r="B48" s="126"/>
      <c r="C48" s="28"/>
      <c r="D48" s="26">
        <v>130059900</v>
      </c>
      <c r="E48" s="27">
        <v>128264985</v>
      </c>
      <c r="F48" s="27">
        <v>1794915</v>
      </c>
    </row>
    <row r="49" spans="1:7" ht="10.35" customHeight="1" x14ac:dyDescent="0.15">
      <c r="A49" s="49" t="s">
        <v>154</v>
      </c>
      <c r="B49" s="25" t="s">
        <v>40</v>
      </c>
      <c r="C49" s="21"/>
      <c r="D49" s="26">
        <v>11818153</v>
      </c>
      <c r="E49" s="27">
        <v>11774470</v>
      </c>
      <c r="F49" s="27">
        <v>43682</v>
      </c>
    </row>
    <row r="50" spans="1:7" ht="11.25" customHeight="1" x14ac:dyDescent="0.15">
      <c r="A50" s="21"/>
      <c r="B50" s="126" t="s">
        <v>12</v>
      </c>
      <c r="C50" s="21"/>
      <c r="D50" s="26">
        <v>-1080045154</v>
      </c>
      <c r="E50" s="27">
        <v>-1007490768</v>
      </c>
      <c r="F50" s="27">
        <v>-72554385</v>
      </c>
    </row>
    <row r="51" spans="1:7" ht="11.25" customHeight="1" x14ac:dyDescent="0.15">
      <c r="A51" s="21"/>
      <c r="B51" s="126"/>
      <c r="C51" s="21"/>
      <c r="D51" s="26">
        <v>1075942884</v>
      </c>
      <c r="E51" s="27">
        <v>1003389664</v>
      </c>
      <c r="F51" s="27">
        <v>72553219</v>
      </c>
    </row>
    <row r="52" spans="1:7" ht="10.35" customHeight="1" x14ac:dyDescent="0.15">
      <c r="A52" s="21"/>
      <c r="B52" s="25" t="s">
        <v>41</v>
      </c>
      <c r="C52" s="21"/>
      <c r="D52" s="26">
        <v>43670916</v>
      </c>
      <c r="E52" s="27">
        <v>38597386</v>
      </c>
      <c r="F52" s="27">
        <v>5073529</v>
      </c>
    </row>
    <row r="53" spans="1:7" ht="10.35" customHeight="1" x14ac:dyDescent="0.15">
      <c r="A53" s="21"/>
      <c r="B53" s="25" t="s">
        <v>42</v>
      </c>
      <c r="C53" s="21"/>
      <c r="D53" s="26">
        <v>14727673</v>
      </c>
      <c r="E53" s="27">
        <v>14553295</v>
      </c>
      <c r="F53" s="27">
        <v>174377</v>
      </c>
    </row>
    <row r="54" spans="1:7" ht="10.35" customHeight="1" x14ac:dyDescent="0.15">
      <c r="A54" s="21"/>
      <c r="B54" s="25" t="s">
        <v>43</v>
      </c>
      <c r="C54" s="21"/>
      <c r="D54" s="26">
        <v>34608828</v>
      </c>
      <c r="E54" s="27">
        <v>33438005</v>
      </c>
      <c r="F54" s="27">
        <v>1170822</v>
      </c>
    </row>
    <row r="55" spans="1:7" ht="10.35" customHeight="1" x14ac:dyDescent="0.15">
      <c r="A55" s="21"/>
      <c r="B55" s="25" t="s">
        <v>44</v>
      </c>
      <c r="C55" s="21"/>
      <c r="D55" s="26">
        <v>5253936</v>
      </c>
      <c r="E55" s="27">
        <v>5201077</v>
      </c>
      <c r="F55" s="27">
        <v>52858</v>
      </c>
    </row>
    <row r="56" spans="1:7" ht="10.35" customHeight="1" x14ac:dyDescent="0.15">
      <c r="A56" s="21"/>
      <c r="B56" s="25" t="s">
        <v>45</v>
      </c>
      <c r="C56" s="21"/>
      <c r="D56" s="26">
        <v>32957173</v>
      </c>
      <c r="E56" s="27">
        <v>32948892</v>
      </c>
      <c r="F56" s="27">
        <v>8280</v>
      </c>
    </row>
    <row r="57" spans="1:7" ht="10.35" customHeight="1" x14ac:dyDescent="0.15">
      <c r="A57" s="21"/>
      <c r="B57" s="25" t="s">
        <v>46</v>
      </c>
      <c r="C57" s="21"/>
      <c r="D57" s="26">
        <v>26757783</v>
      </c>
      <c r="E57" s="27">
        <v>24803144</v>
      </c>
      <c r="F57" s="27">
        <v>1954638</v>
      </c>
    </row>
    <row r="58" spans="1:7" ht="10.35" customHeight="1" x14ac:dyDescent="0.15">
      <c r="A58" s="21"/>
      <c r="B58" s="25" t="s">
        <v>47</v>
      </c>
      <c r="C58" s="21"/>
      <c r="D58" s="26">
        <v>246700000</v>
      </c>
      <c r="E58" s="27">
        <v>244900000</v>
      </c>
      <c r="F58" s="27">
        <v>1800000</v>
      </c>
    </row>
    <row r="59" spans="1:7" ht="10.35" customHeight="1" x14ac:dyDescent="0.15">
      <c r="A59" s="21"/>
      <c r="B59" s="25" t="s">
        <v>48</v>
      </c>
      <c r="C59" s="21"/>
      <c r="D59" s="26">
        <v>61900000</v>
      </c>
      <c r="E59" s="27">
        <v>61900000</v>
      </c>
      <c r="F59" s="27" t="s">
        <v>15</v>
      </c>
    </row>
    <row r="60" spans="1:7" ht="10.35" customHeight="1" x14ac:dyDescent="0.15">
      <c r="A60" s="21"/>
      <c r="B60" s="31" t="s">
        <v>49</v>
      </c>
      <c r="C60" s="21"/>
      <c r="D60" s="32">
        <v>4668512790</v>
      </c>
      <c r="E60" s="8">
        <v>4555506778</v>
      </c>
      <c r="F60" s="8">
        <v>113006012</v>
      </c>
    </row>
    <row r="61" spans="1:7" ht="10.35" customHeight="1" x14ac:dyDescent="0.15">
      <c r="A61" s="21"/>
      <c r="B61" s="25" t="s">
        <v>50</v>
      </c>
      <c r="C61" s="21"/>
      <c r="D61" s="26">
        <v>573758264</v>
      </c>
      <c r="E61" s="27">
        <v>557528634</v>
      </c>
      <c r="F61" s="27">
        <v>16229630</v>
      </c>
    </row>
    <row r="62" spans="1:7" ht="10.35" customHeight="1" x14ac:dyDescent="0.15">
      <c r="A62" s="21"/>
      <c r="B62" s="25" t="s">
        <v>51</v>
      </c>
      <c r="C62" s="21"/>
      <c r="D62" s="26">
        <v>250010</v>
      </c>
      <c r="E62" s="27" t="s">
        <v>15</v>
      </c>
      <c r="F62" s="27">
        <v>250010</v>
      </c>
    </row>
    <row r="63" spans="1:7" ht="18" customHeight="1" x14ac:dyDescent="0.15">
      <c r="A63" s="33"/>
      <c r="B63" s="34" t="s">
        <v>52</v>
      </c>
      <c r="C63" s="33"/>
      <c r="D63" s="35">
        <v>5242521065</v>
      </c>
      <c r="E63" s="36">
        <v>5113035412</v>
      </c>
      <c r="F63" s="36">
        <v>129485653</v>
      </c>
    </row>
    <row r="64" spans="1:7" ht="10.5" customHeight="1" x14ac:dyDescent="0.15">
      <c r="A64" s="127" t="s">
        <v>158</v>
      </c>
      <c r="B64" s="128"/>
      <c r="C64" s="128"/>
      <c r="D64" s="128"/>
      <c r="E64" s="128"/>
      <c r="F64" s="128"/>
      <c r="G64" s="128"/>
    </row>
    <row r="65" spans="1:7" ht="10.5" customHeight="1" x14ac:dyDescent="0.15">
      <c r="A65" s="128"/>
      <c r="B65" s="128"/>
      <c r="C65" s="128"/>
      <c r="D65" s="128"/>
      <c r="E65" s="128"/>
      <c r="F65" s="128"/>
      <c r="G65" s="128"/>
    </row>
    <row r="66" spans="1:7" ht="10.5" customHeight="1" x14ac:dyDescent="0.15">
      <c r="A66" s="128"/>
      <c r="B66" s="128"/>
      <c r="C66" s="128"/>
      <c r="D66" s="128"/>
      <c r="E66" s="128"/>
      <c r="F66" s="128"/>
      <c r="G66" s="128"/>
    </row>
    <row r="67" spans="1:7" ht="10.5" customHeight="1" x14ac:dyDescent="0.15">
      <c r="A67" s="128"/>
      <c r="B67" s="128"/>
      <c r="C67" s="128"/>
      <c r="D67" s="128"/>
      <c r="E67" s="128"/>
      <c r="F67" s="128"/>
      <c r="G67" s="128"/>
    </row>
    <row r="68" spans="1:7" ht="10.5" customHeight="1" x14ac:dyDescent="0.15">
      <c r="A68" s="128"/>
      <c r="B68" s="128"/>
      <c r="C68" s="128"/>
      <c r="D68" s="128"/>
      <c r="E68" s="128"/>
      <c r="F68" s="128"/>
      <c r="G68" s="128"/>
    </row>
    <row r="69" spans="1:7" ht="10.5" customHeight="1" x14ac:dyDescent="0.15">
      <c r="A69" s="128"/>
      <c r="B69" s="128"/>
      <c r="C69" s="128"/>
      <c r="D69" s="128"/>
      <c r="E69" s="128"/>
      <c r="F69" s="128"/>
      <c r="G69" s="128"/>
    </row>
    <row r="70" spans="1:7" ht="10.5" customHeight="1" x14ac:dyDescent="0.15">
      <c r="A70" s="128"/>
      <c r="B70" s="128"/>
      <c r="C70" s="128"/>
      <c r="D70" s="128"/>
      <c r="E70" s="128"/>
      <c r="F70" s="128"/>
      <c r="G70" s="128"/>
    </row>
    <row r="71" spans="1:7" ht="10.5" customHeight="1" x14ac:dyDescent="0.15">
      <c r="A71" s="128"/>
      <c r="B71" s="128"/>
      <c r="C71" s="128"/>
      <c r="D71" s="128"/>
      <c r="E71" s="128"/>
      <c r="F71" s="128"/>
      <c r="G71" s="128"/>
    </row>
    <row r="72" spans="1:7" ht="10.5" customHeight="1" x14ac:dyDescent="0.15">
      <c r="A72" s="128"/>
      <c r="B72" s="128"/>
      <c r="C72" s="128"/>
      <c r="D72" s="128"/>
      <c r="E72" s="128"/>
      <c r="F72" s="128"/>
      <c r="G72" s="128"/>
    </row>
  </sheetData>
  <mergeCells count="11">
    <mergeCell ref="A1:F1"/>
    <mergeCell ref="A3:F3"/>
    <mergeCell ref="B10:B11"/>
    <mergeCell ref="B12:B13"/>
    <mergeCell ref="A64:G72"/>
    <mergeCell ref="B47:B48"/>
    <mergeCell ref="B50:B51"/>
    <mergeCell ref="B35:B36"/>
    <mergeCell ref="B37:B38"/>
    <mergeCell ref="B39:B40"/>
    <mergeCell ref="B42:B43"/>
  </mergeCells>
  <phoneticPr fontId="7"/>
  <pageMargins left="0.78740157480314965" right="0.39370078740157483" top="0.86614173228346458" bottom="0.86614173228346458" header="0.62992125984251968" footer="0.39370078740157483"/>
  <pageSetup paperSize="9" scale="102" firstPageNumber="274"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54"/>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67</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s="5" customFormat="1" ht="14.1" customHeight="1" x14ac:dyDescent="0.15">
      <c r="A6" s="24"/>
      <c r="B6" s="25" t="s">
        <v>6</v>
      </c>
      <c r="C6" s="22"/>
      <c r="D6" s="26"/>
      <c r="E6" s="27"/>
      <c r="F6" s="27"/>
      <c r="G6" s="6"/>
      <c r="I6" s="7"/>
    </row>
    <row r="7" spans="1:9" s="5" customFormat="1" ht="14.1" customHeight="1" x14ac:dyDescent="0.15">
      <c r="A7" s="22"/>
      <c r="B7" s="25" t="s">
        <v>7</v>
      </c>
      <c r="C7" s="21"/>
      <c r="D7" s="26">
        <v>639473407</v>
      </c>
      <c r="E7" s="27">
        <v>639473407</v>
      </c>
      <c r="F7" s="27" t="s">
        <v>15</v>
      </c>
      <c r="G7" s="6"/>
      <c r="I7" s="7"/>
    </row>
    <row r="8" spans="1:9" s="5" customFormat="1" ht="14.1" customHeight="1" x14ac:dyDescent="0.15">
      <c r="A8" s="21"/>
      <c r="B8" s="25" t="s">
        <v>8</v>
      </c>
      <c r="C8" s="21"/>
      <c r="D8" s="26">
        <v>809999089</v>
      </c>
      <c r="E8" s="27">
        <v>795828180</v>
      </c>
      <c r="F8" s="27">
        <v>14170908</v>
      </c>
      <c r="G8" s="6"/>
      <c r="I8" s="7"/>
    </row>
    <row r="9" spans="1:9" s="5" customFormat="1" ht="14.1" customHeight="1" x14ac:dyDescent="0.15">
      <c r="A9" s="21"/>
      <c r="B9" s="25" t="s">
        <v>9</v>
      </c>
      <c r="C9" s="21"/>
      <c r="D9" s="26">
        <v>2896636416</v>
      </c>
      <c r="E9" s="27">
        <v>2893245445</v>
      </c>
      <c r="F9" s="27">
        <v>3390970</v>
      </c>
      <c r="G9" s="6"/>
      <c r="I9" s="7"/>
    </row>
    <row r="10" spans="1:9" s="5" customFormat="1" ht="14.1" customHeight="1" x14ac:dyDescent="0.15">
      <c r="A10" s="22"/>
      <c r="B10" s="25" t="s">
        <v>10</v>
      </c>
      <c r="C10" s="25"/>
      <c r="D10" s="26">
        <v>304607325</v>
      </c>
      <c r="E10" s="27">
        <v>296123295</v>
      </c>
      <c r="F10" s="27">
        <v>8484029</v>
      </c>
      <c r="G10" s="6"/>
      <c r="I10" s="7"/>
    </row>
    <row r="11" spans="1:9" s="5" customFormat="1" ht="14.1" customHeight="1" x14ac:dyDescent="0.15">
      <c r="A11" s="22"/>
      <c r="B11" s="25" t="s">
        <v>11</v>
      </c>
      <c r="C11" s="21"/>
      <c r="D11" s="26">
        <v>253808933</v>
      </c>
      <c r="E11" s="27">
        <v>252959971</v>
      </c>
      <c r="F11" s="27">
        <v>848961</v>
      </c>
      <c r="G11" s="6"/>
      <c r="I11" s="7"/>
    </row>
    <row r="12" spans="1:9" s="5" customFormat="1" ht="14.55" customHeight="1" x14ac:dyDescent="0.15">
      <c r="A12" s="22"/>
      <c r="B12" s="25" t="s">
        <v>12</v>
      </c>
      <c r="C12" s="22"/>
      <c r="D12" s="26">
        <v>4904525170</v>
      </c>
      <c r="E12" s="27">
        <v>4877630299</v>
      </c>
      <c r="F12" s="27">
        <v>26894870</v>
      </c>
      <c r="G12" s="6"/>
      <c r="I12" s="7"/>
    </row>
    <row r="13" spans="1:9" s="5" customFormat="1" ht="14.1" customHeight="1" x14ac:dyDescent="0.15">
      <c r="A13" s="22"/>
      <c r="B13" s="25" t="s">
        <v>122</v>
      </c>
      <c r="C13" s="22"/>
      <c r="D13" s="38"/>
      <c r="E13" s="39"/>
      <c r="F13" s="39"/>
      <c r="G13" s="6"/>
      <c r="I13" s="7"/>
    </row>
    <row r="14" spans="1:9" s="5" customFormat="1" ht="14.1" customHeight="1" x14ac:dyDescent="0.15">
      <c r="A14" s="28"/>
      <c r="B14" s="25" t="s">
        <v>13</v>
      </c>
      <c r="C14" s="28"/>
      <c r="D14" s="26">
        <v>1471255805</v>
      </c>
      <c r="E14" s="27">
        <v>1471252885</v>
      </c>
      <c r="F14" s="27">
        <v>2919</v>
      </c>
      <c r="G14" s="6"/>
      <c r="I14" s="7"/>
    </row>
    <row r="15" spans="1:9" s="5" customFormat="1" ht="14.1" customHeight="1" x14ac:dyDescent="0.15">
      <c r="A15" s="28"/>
      <c r="B15" s="25" t="s">
        <v>14</v>
      </c>
      <c r="C15" s="28"/>
      <c r="D15" s="26">
        <v>652555509</v>
      </c>
      <c r="E15" s="27">
        <v>652555509</v>
      </c>
      <c r="F15" s="27" t="s">
        <v>15</v>
      </c>
      <c r="G15" s="6"/>
      <c r="I15" s="7"/>
    </row>
    <row r="16" spans="1:9" s="5" customFormat="1" ht="14.1" customHeight="1" x14ac:dyDescent="0.15">
      <c r="A16" s="28"/>
      <c r="B16" s="25" t="s">
        <v>16</v>
      </c>
      <c r="C16" s="28"/>
      <c r="D16" s="26">
        <v>366664886</v>
      </c>
      <c r="E16" s="27">
        <v>359604751</v>
      </c>
      <c r="F16" s="27">
        <v>7060134</v>
      </c>
      <c r="G16" s="6"/>
      <c r="I16" s="7"/>
    </row>
    <row r="17" spans="1:9" s="5" customFormat="1" ht="14.1" customHeight="1" x14ac:dyDescent="0.15">
      <c r="A17" s="28"/>
      <c r="B17" s="25" t="s">
        <v>17</v>
      </c>
      <c r="C17" s="28"/>
      <c r="D17" s="26">
        <v>273593197</v>
      </c>
      <c r="E17" s="27">
        <v>266950691</v>
      </c>
      <c r="F17" s="27">
        <v>6642506</v>
      </c>
      <c r="G17" s="6"/>
      <c r="I17" s="7"/>
    </row>
    <row r="18" spans="1:9" s="5" customFormat="1" ht="14.1" customHeight="1" x14ac:dyDescent="0.15">
      <c r="A18" s="28"/>
      <c r="B18" s="25" t="s">
        <v>18</v>
      </c>
      <c r="C18" s="28"/>
      <c r="D18" s="26">
        <v>267405698</v>
      </c>
      <c r="E18" s="27">
        <v>262135848</v>
      </c>
      <c r="F18" s="27">
        <v>5269849</v>
      </c>
      <c r="G18" s="6"/>
      <c r="I18" s="7"/>
    </row>
    <row r="19" spans="1:9" s="5" customFormat="1" ht="14.1" customHeight="1" x14ac:dyDescent="0.15">
      <c r="A19" s="28"/>
      <c r="B19" s="25" t="s">
        <v>19</v>
      </c>
      <c r="C19" s="28"/>
      <c r="D19" s="26">
        <v>40359724</v>
      </c>
      <c r="E19" s="27">
        <v>40359421</v>
      </c>
      <c r="F19" s="27">
        <v>302</v>
      </c>
      <c r="G19" s="6"/>
      <c r="I19" s="7"/>
    </row>
    <row r="20" spans="1:9" s="5" customFormat="1" ht="14.55" customHeight="1" x14ac:dyDescent="0.15">
      <c r="A20" s="28"/>
      <c r="B20" s="25" t="s">
        <v>12</v>
      </c>
      <c r="C20" s="28"/>
      <c r="D20" s="26">
        <v>3071834819</v>
      </c>
      <c r="E20" s="27">
        <v>3052859107</v>
      </c>
      <c r="F20" s="27">
        <v>18975711</v>
      </c>
      <c r="G20" s="6"/>
      <c r="I20" s="7"/>
    </row>
    <row r="21" spans="1:9" s="5" customFormat="1" ht="14.1" customHeight="1" x14ac:dyDescent="0.15">
      <c r="A21" s="28"/>
      <c r="B21" s="25" t="s">
        <v>20</v>
      </c>
      <c r="C21" s="28"/>
      <c r="D21" s="26">
        <v>1842951467</v>
      </c>
      <c r="E21" s="27">
        <v>1842951467</v>
      </c>
      <c r="F21" s="27" t="s">
        <v>15</v>
      </c>
      <c r="G21" s="6"/>
      <c r="I21" s="7"/>
    </row>
    <row r="22" spans="1:9" s="5" customFormat="1" ht="14.1" customHeight="1" x14ac:dyDescent="0.15">
      <c r="A22" s="28"/>
      <c r="B22" s="25" t="s">
        <v>21</v>
      </c>
      <c r="C22" s="28"/>
      <c r="D22" s="38"/>
      <c r="E22" s="40"/>
      <c r="F22" s="40"/>
      <c r="G22" s="6"/>
      <c r="I22" s="7"/>
    </row>
    <row r="23" spans="1:9" s="5" customFormat="1" ht="14.1" customHeight="1" x14ac:dyDescent="0.15">
      <c r="A23" s="28"/>
      <c r="B23" s="25" t="s">
        <v>22</v>
      </c>
      <c r="C23" s="28"/>
      <c r="D23" s="26">
        <v>97966546</v>
      </c>
      <c r="E23" s="27">
        <v>97966546</v>
      </c>
      <c r="F23" s="27" t="s">
        <v>15</v>
      </c>
      <c r="G23" s="6"/>
      <c r="I23" s="7"/>
    </row>
    <row r="24" spans="1:9" s="5" customFormat="1" ht="14.1" customHeight="1" x14ac:dyDescent="0.15">
      <c r="A24" s="22"/>
      <c r="B24" s="25" t="s">
        <v>23</v>
      </c>
      <c r="C24" s="28"/>
      <c r="D24" s="26">
        <v>807402794</v>
      </c>
      <c r="E24" s="27">
        <v>806025756</v>
      </c>
      <c r="F24" s="27">
        <v>1377037</v>
      </c>
      <c r="G24" s="6"/>
      <c r="I24" s="7"/>
    </row>
    <row r="25" spans="1:9" s="5" customFormat="1" ht="14.1" customHeight="1" x14ac:dyDescent="0.15">
      <c r="A25" s="22"/>
      <c r="B25" s="25" t="s">
        <v>24</v>
      </c>
      <c r="C25" s="41"/>
      <c r="D25" s="26">
        <v>7453085</v>
      </c>
      <c r="E25" s="27">
        <v>7452438</v>
      </c>
      <c r="F25" s="27">
        <v>646</v>
      </c>
      <c r="G25" s="6"/>
      <c r="I25" s="7"/>
    </row>
    <row r="26" spans="1:9" s="5" customFormat="1" ht="14.1" customHeight="1" x14ac:dyDescent="0.15">
      <c r="A26" s="22"/>
      <c r="B26" s="25" t="s">
        <v>25</v>
      </c>
      <c r="C26" s="25"/>
      <c r="D26" s="26">
        <v>82633921</v>
      </c>
      <c r="E26" s="27">
        <v>82595226</v>
      </c>
      <c r="F26" s="27">
        <v>38694</v>
      </c>
      <c r="G26" s="6"/>
      <c r="I26" s="7"/>
    </row>
    <row r="27" spans="1:9" s="5" customFormat="1" ht="14.55" customHeight="1" x14ac:dyDescent="0.15">
      <c r="A27" s="22"/>
      <c r="B27" s="25" t="s">
        <v>12</v>
      </c>
      <c r="C27" s="28"/>
      <c r="D27" s="26">
        <v>995456346</v>
      </c>
      <c r="E27" s="27">
        <v>994039966</v>
      </c>
      <c r="F27" s="27">
        <v>1416379</v>
      </c>
      <c r="G27" s="6"/>
      <c r="I27" s="7"/>
    </row>
    <row r="28" spans="1:9" s="5" customFormat="1" ht="14.1" customHeight="1" x14ac:dyDescent="0.15">
      <c r="A28" s="22"/>
      <c r="B28" s="25" t="s">
        <v>26</v>
      </c>
      <c r="C28" s="28"/>
      <c r="D28" s="26">
        <v>3809655966</v>
      </c>
      <c r="E28" s="27">
        <v>3809655966</v>
      </c>
      <c r="F28" s="27" t="s">
        <v>15</v>
      </c>
      <c r="G28" s="6"/>
      <c r="I28" s="7"/>
    </row>
    <row r="29" spans="1:9" s="5" customFormat="1" ht="14.1" customHeight="1" x14ac:dyDescent="0.15">
      <c r="A29" s="22"/>
      <c r="B29" s="25" t="s">
        <v>27</v>
      </c>
      <c r="C29" s="28"/>
      <c r="D29" s="26">
        <v>63600000</v>
      </c>
      <c r="E29" s="27">
        <v>63600000</v>
      </c>
      <c r="F29" s="27" t="s">
        <v>15</v>
      </c>
      <c r="G29" s="6"/>
      <c r="I29" s="7"/>
    </row>
    <row r="30" spans="1:9" s="5" customFormat="1" ht="14.1" customHeight="1" x14ac:dyDescent="0.15">
      <c r="A30" s="22"/>
      <c r="B30" s="25" t="s">
        <v>59</v>
      </c>
      <c r="C30" s="28"/>
      <c r="D30" s="26">
        <v>68989000</v>
      </c>
      <c r="E30" s="27">
        <v>68989000</v>
      </c>
      <c r="F30" s="27" t="s">
        <v>15</v>
      </c>
      <c r="G30" s="6"/>
      <c r="I30" s="7"/>
    </row>
    <row r="31" spans="1:9" s="5" customFormat="1" ht="14.1" customHeight="1" x14ac:dyDescent="0.15">
      <c r="A31" s="22"/>
      <c r="B31" s="25" t="s">
        <v>28</v>
      </c>
      <c r="C31" s="28"/>
      <c r="D31" s="26">
        <v>1541753768</v>
      </c>
      <c r="E31" s="27">
        <v>1518292984</v>
      </c>
      <c r="F31" s="27">
        <v>23460783</v>
      </c>
      <c r="G31" s="6"/>
      <c r="I31" s="7"/>
    </row>
    <row r="32" spans="1:9" s="5" customFormat="1" ht="14.1" customHeight="1" x14ac:dyDescent="0.15">
      <c r="A32" s="22"/>
      <c r="B32" s="25" t="s">
        <v>30</v>
      </c>
      <c r="C32" s="28"/>
      <c r="D32" s="38"/>
      <c r="E32" s="40"/>
      <c r="F32" s="40"/>
      <c r="G32" s="6"/>
      <c r="I32" s="7"/>
    </row>
    <row r="33" spans="1:9" s="5" customFormat="1" ht="14.1" customHeight="1" x14ac:dyDescent="0.15">
      <c r="A33" s="22"/>
      <c r="B33" s="25" t="s">
        <v>31</v>
      </c>
      <c r="C33" s="28"/>
      <c r="D33" s="26">
        <v>631772500</v>
      </c>
      <c r="E33" s="27">
        <v>616061816</v>
      </c>
      <c r="F33" s="27">
        <v>15710683</v>
      </c>
      <c r="G33" s="6"/>
      <c r="I33" s="7"/>
    </row>
    <row r="34" spans="1:9" s="5" customFormat="1" ht="14.1" customHeight="1" x14ac:dyDescent="0.15">
      <c r="A34" s="22"/>
      <c r="B34" s="25" t="s">
        <v>32</v>
      </c>
      <c r="C34" s="28"/>
      <c r="D34" s="26">
        <v>1161342942</v>
      </c>
      <c r="E34" s="27">
        <v>1155274927</v>
      </c>
      <c r="F34" s="27">
        <v>6068014</v>
      </c>
      <c r="G34" s="6"/>
      <c r="I34" s="7"/>
    </row>
    <row r="35" spans="1:9" s="5" customFormat="1" ht="14.1" customHeight="1" x14ac:dyDescent="0.15">
      <c r="A35" s="22"/>
      <c r="B35" s="25" t="s">
        <v>33</v>
      </c>
      <c r="C35" s="28"/>
      <c r="D35" s="26">
        <v>304446308</v>
      </c>
      <c r="E35" s="27">
        <v>292089216</v>
      </c>
      <c r="F35" s="27">
        <v>12357091</v>
      </c>
      <c r="G35" s="6"/>
      <c r="I35" s="7"/>
    </row>
    <row r="36" spans="1:9" s="5" customFormat="1" ht="14.1" customHeight="1" x14ac:dyDescent="0.15">
      <c r="A36" s="22"/>
      <c r="B36" s="25" t="s">
        <v>34</v>
      </c>
      <c r="C36" s="28"/>
      <c r="D36" s="26">
        <v>447428219</v>
      </c>
      <c r="E36" s="27">
        <v>367098495</v>
      </c>
      <c r="F36" s="27">
        <v>80329723</v>
      </c>
      <c r="G36" s="6"/>
      <c r="I36" s="7"/>
    </row>
    <row r="37" spans="1:9" s="5" customFormat="1" ht="14.1" customHeight="1" x14ac:dyDescent="0.15">
      <c r="A37" s="22"/>
      <c r="B37" s="25" t="s">
        <v>35</v>
      </c>
      <c r="C37" s="28"/>
      <c r="D37" s="26">
        <v>410311761</v>
      </c>
      <c r="E37" s="27">
        <v>395136092</v>
      </c>
      <c r="F37" s="27">
        <v>15175668</v>
      </c>
      <c r="G37" s="6"/>
      <c r="I37" s="7"/>
    </row>
    <row r="38" spans="1:9" s="5" customFormat="1" ht="14.1" customHeight="1" x14ac:dyDescent="0.15">
      <c r="A38" s="22"/>
      <c r="B38" s="25" t="s">
        <v>36</v>
      </c>
      <c r="C38" s="28"/>
      <c r="D38" s="26">
        <v>471858593</v>
      </c>
      <c r="E38" s="27">
        <v>468310005</v>
      </c>
      <c r="F38" s="27">
        <v>3548588</v>
      </c>
      <c r="G38" s="6"/>
      <c r="I38" s="7"/>
    </row>
    <row r="39" spans="1:9" s="5" customFormat="1" ht="14.1" customHeight="1" x14ac:dyDescent="0.15">
      <c r="A39" s="22"/>
      <c r="B39" s="25" t="s">
        <v>37</v>
      </c>
      <c r="C39" s="28"/>
      <c r="D39" s="26">
        <v>96351151</v>
      </c>
      <c r="E39" s="27">
        <v>90999775</v>
      </c>
      <c r="F39" s="27">
        <v>5351376</v>
      </c>
      <c r="G39" s="6"/>
      <c r="I39" s="7"/>
    </row>
    <row r="40" spans="1:9" s="5" customFormat="1" ht="14.1" customHeight="1" x14ac:dyDescent="0.15">
      <c r="A40" s="22"/>
      <c r="B40" s="25" t="s">
        <v>62</v>
      </c>
      <c r="C40" s="28"/>
      <c r="D40" s="26">
        <v>11001175</v>
      </c>
      <c r="E40" s="27">
        <v>10863836</v>
      </c>
      <c r="F40" s="27">
        <v>137338</v>
      </c>
      <c r="G40" s="6"/>
      <c r="I40" s="7"/>
    </row>
    <row r="41" spans="1:9" s="5" customFormat="1" ht="14.1" customHeight="1" x14ac:dyDescent="0.15">
      <c r="A41" s="22"/>
      <c r="B41" s="25" t="s">
        <v>39</v>
      </c>
      <c r="C41" s="28"/>
      <c r="D41" s="26">
        <v>531971451</v>
      </c>
      <c r="E41" s="27">
        <v>512615368</v>
      </c>
      <c r="F41" s="27">
        <v>19356083</v>
      </c>
      <c r="G41" s="6"/>
      <c r="I41" s="7"/>
    </row>
    <row r="42" spans="1:9" s="5" customFormat="1" ht="14.25" customHeight="1" x14ac:dyDescent="0.15">
      <c r="A42" s="21"/>
      <c r="B42" s="25" t="s">
        <v>12</v>
      </c>
      <c r="C42" s="21"/>
      <c r="D42" s="26">
        <v>4066484102</v>
      </c>
      <c r="E42" s="27">
        <v>3908449534</v>
      </c>
      <c r="F42" s="27">
        <v>158034568</v>
      </c>
      <c r="G42" s="6"/>
      <c r="I42" s="7"/>
    </row>
    <row r="43" spans="1:9" s="5" customFormat="1" ht="14.1" customHeight="1" x14ac:dyDescent="0.15">
      <c r="A43" s="21"/>
      <c r="B43" s="25" t="s">
        <v>63</v>
      </c>
      <c r="C43" s="21"/>
      <c r="D43" s="26">
        <v>199783552</v>
      </c>
      <c r="E43" s="27">
        <v>183393468</v>
      </c>
      <c r="F43" s="27">
        <v>16390083</v>
      </c>
      <c r="G43" s="6"/>
      <c r="I43" s="7"/>
    </row>
    <row r="44" spans="1:9" s="5" customFormat="1" ht="14.1" customHeight="1" x14ac:dyDescent="0.15">
      <c r="A44" s="21"/>
      <c r="B44" s="25" t="s">
        <v>43</v>
      </c>
      <c r="C44" s="21"/>
      <c r="D44" s="26">
        <v>148123503</v>
      </c>
      <c r="E44" s="27">
        <v>143635882</v>
      </c>
      <c r="F44" s="27">
        <v>4487620</v>
      </c>
      <c r="G44" s="6"/>
      <c r="I44" s="7"/>
    </row>
    <row r="45" spans="1:9" s="5" customFormat="1" ht="14.1" customHeight="1" x14ac:dyDescent="0.15">
      <c r="A45" s="21"/>
      <c r="B45" s="25" t="s">
        <v>64</v>
      </c>
      <c r="C45" s="21"/>
      <c r="D45" s="26">
        <v>901648412</v>
      </c>
      <c r="E45" s="27">
        <v>900374225</v>
      </c>
      <c r="F45" s="27">
        <v>1274186</v>
      </c>
      <c r="G45" s="6"/>
      <c r="I45" s="7"/>
    </row>
    <row r="46" spans="1:9" s="5" customFormat="1" ht="14.1" customHeight="1" x14ac:dyDescent="0.15">
      <c r="A46" s="21"/>
      <c r="B46" s="31" t="s">
        <v>49</v>
      </c>
      <c r="C46" s="21"/>
      <c r="D46" s="32">
        <v>21614806107</v>
      </c>
      <c r="E46" s="8">
        <v>21363871903</v>
      </c>
      <c r="F46" s="8">
        <v>250934204</v>
      </c>
      <c r="G46" s="6"/>
      <c r="I46" s="7"/>
    </row>
    <row r="47" spans="1:9" s="5" customFormat="1" ht="14.1" customHeight="1" x14ac:dyDescent="0.15">
      <c r="A47" s="21"/>
      <c r="B47" s="25" t="s">
        <v>50</v>
      </c>
      <c r="C47" s="21"/>
      <c r="D47" s="26">
        <v>3215224964</v>
      </c>
      <c r="E47" s="27">
        <v>3103740145</v>
      </c>
      <c r="F47" s="27">
        <v>111484818</v>
      </c>
      <c r="G47" s="6"/>
      <c r="I47" s="7"/>
    </row>
    <row r="48" spans="1:9" s="5" customFormat="1" ht="14.1" customHeight="1" x14ac:dyDescent="0.15">
      <c r="A48" s="21"/>
      <c r="B48" s="25" t="s">
        <v>51</v>
      </c>
      <c r="C48" s="21"/>
      <c r="D48" s="26">
        <v>79518545</v>
      </c>
      <c r="E48" s="27" t="s">
        <v>15</v>
      </c>
      <c r="F48" s="27">
        <v>79518545</v>
      </c>
      <c r="G48" s="6"/>
      <c r="I48" s="7"/>
    </row>
    <row r="49" spans="1:9" s="5" customFormat="1" ht="18" customHeight="1" x14ac:dyDescent="0.15">
      <c r="A49" s="48"/>
      <c r="B49" s="34" t="s">
        <v>52</v>
      </c>
      <c r="C49" s="33"/>
      <c r="D49" s="35">
        <v>24909549616</v>
      </c>
      <c r="E49" s="36">
        <v>24467612048</v>
      </c>
      <c r="F49" s="36">
        <v>441937567</v>
      </c>
      <c r="G49" s="6"/>
      <c r="I49" s="7"/>
    </row>
    <row r="50" spans="1:9" ht="10.5" customHeight="1" x14ac:dyDescent="0.15">
      <c r="A50" s="129" t="s">
        <v>154</v>
      </c>
      <c r="B50" s="129"/>
      <c r="C50" s="129"/>
      <c r="D50" s="129"/>
      <c r="E50" s="129"/>
      <c r="F50" s="129"/>
    </row>
    <row r="51" spans="1:9" ht="10.5" customHeight="1" x14ac:dyDescent="0.15">
      <c r="A51" s="133"/>
      <c r="B51" s="133"/>
      <c r="C51" s="133"/>
      <c r="D51" s="133"/>
      <c r="E51" s="133"/>
      <c r="F51" s="133"/>
    </row>
    <row r="52" spans="1:9" ht="10.5" customHeight="1" x14ac:dyDescent="0.15">
      <c r="A52" s="133"/>
      <c r="B52" s="133"/>
      <c r="C52" s="133"/>
      <c r="D52" s="133"/>
      <c r="E52" s="133"/>
      <c r="F52" s="133"/>
    </row>
    <row r="53" spans="1:9" ht="10.5" customHeight="1" x14ac:dyDescent="0.15">
      <c r="A53" s="133"/>
      <c r="B53" s="133"/>
      <c r="C53" s="133"/>
      <c r="D53" s="133"/>
      <c r="E53" s="133"/>
      <c r="F53" s="133"/>
    </row>
    <row r="54" spans="1:9" ht="10.5" customHeight="1" x14ac:dyDescent="0.15">
      <c r="A54" s="133"/>
      <c r="B54" s="133"/>
      <c r="C54" s="133"/>
      <c r="D54" s="133"/>
      <c r="E54" s="133"/>
      <c r="F54" s="133"/>
    </row>
  </sheetData>
  <mergeCells count="2">
    <mergeCell ref="A3:F3"/>
    <mergeCell ref="A50:F54"/>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I54"/>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68</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724429403</v>
      </c>
      <c r="E7" s="27">
        <v>724429403</v>
      </c>
      <c r="F7" s="27" t="s">
        <v>15</v>
      </c>
    </row>
    <row r="8" spans="1:9" ht="14.1" customHeight="1" x14ac:dyDescent="0.15">
      <c r="A8" s="21"/>
      <c r="B8" s="25" t="s">
        <v>8</v>
      </c>
      <c r="C8" s="21"/>
      <c r="D8" s="26">
        <v>973750675</v>
      </c>
      <c r="E8" s="27">
        <v>935890182</v>
      </c>
      <c r="F8" s="27">
        <v>37860492</v>
      </c>
    </row>
    <row r="9" spans="1:9" ht="14.1" customHeight="1" x14ac:dyDescent="0.15">
      <c r="A9" s="21"/>
      <c r="B9" s="25" t="s">
        <v>9</v>
      </c>
      <c r="C9" s="21"/>
      <c r="D9" s="26">
        <v>3426626720</v>
      </c>
      <c r="E9" s="27">
        <v>3414470956</v>
      </c>
      <c r="F9" s="27">
        <v>12155763</v>
      </c>
    </row>
    <row r="10" spans="1:9" ht="14.1" customHeight="1" x14ac:dyDescent="0.15">
      <c r="A10" s="22"/>
      <c r="B10" s="25" t="s">
        <v>10</v>
      </c>
      <c r="C10" s="25"/>
      <c r="D10" s="26">
        <v>331623368</v>
      </c>
      <c r="E10" s="27">
        <v>327484261</v>
      </c>
      <c r="F10" s="27">
        <v>4139106</v>
      </c>
    </row>
    <row r="11" spans="1:9" ht="14.1" customHeight="1" x14ac:dyDescent="0.15">
      <c r="A11" s="22"/>
      <c r="B11" s="25" t="s">
        <v>11</v>
      </c>
      <c r="C11" s="21"/>
      <c r="D11" s="26">
        <v>289707789</v>
      </c>
      <c r="E11" s="27">
        <v>285668274</v>
      </c>
      <c r="F11" s="27">
        <v>4039514</v>
      </c>
    </row>
    <row r="12" spans="1:9" ht="14.55" customHeight="1" x14ac:dyDescent="0.15">
      <c r="A12" s="22"/>
      <c r="B12" s="25" t="s">
        <v>12</v>
      </c>
      <c r="C12" s="22"/>
      <c r="D12" s="26">
        <v>5746137955</v>
      </c>
      <c r="E12" s="27">
        <v>5687943078</v>
      </c>
      <c r="F12" s="27">
        <v>58194876</v>
      </c>
    </row>
    <row r="13" spans="1:9" ht="14.1" customHeight="1" x14ac:dyDescent="0.15">
      <c r="A13" s="22"/>
      <c r="B13" s="25" t="s">
        <v>122</v>
      </c>
      <c r="C13" s="22"/>
      <c r="D13" s="29"/>
      <c r="E13" s="37"/>
      <c r="F13" s="37"/>
    </row>
    <row r="14" spans="1:9" ht="14.1" customHeight="1" x14ac:dyDescent="0.15">
      <c r="A14" s="28"/>
      <c r="B14" s="25" t="s">
        <v>13</v>
      </c>
      <c r="C14" s="28"/>
      <c r="D14" s="26">
        <v>1650739705</v>
      </c>
      <c r="E14" s="27">
        <v>1627700713</v>
      </c>
      <c r="F14" s="27">
        <v>23038991</v>
      </c>
    </row>
    <row r="15" spans="1:9" ht="14.1" customHeight="1" x14ac:dyDescent="0.15">
      <c r="A15" s="28"/>
      <c r="B15" s="25" t="s">
        <v>14</v>
      </c>
      <c r="C15" s="28"/>
      <c r="D15" s="26">
        <v>750514397</v>
      </c>
      <c r="E15" s="27">
        <v>750514397</v>
      </c>
      <c r="F15" s="27" t="s">
        <v>15</v>
      </c>
    </row>
    <row r="16" spans="1:9" ht="14.1" customHeight="1" x14ac:dyDescent="0.15">
      <c r="A16" s="28"/>
      <c r="B16" s="25" t="s">
        <v>16</v>
      </c>
      <c r="C16" s="28"/>
      <c r="D16" s="26">
        <v>394947864</v>
      </c>
      <c r="E16" s="27">
        <v>389534558</v>
      </c>
      <c r="F16" s="27">
        <v>5413305</v>
      </c>
    </row>
    <row r="17" spans="1:6" ht="14.1" customHeight="1" x14ac:dyDescent="0.15">
      <c r="A17" s="28"/>
      <c r="B17" s="25" t="s">
        <v>17</v>
      </c>
      <c r="C17" s="28"/>
      <c r="D17" s="26">
        <v>343835575</v>
      </c>
      <c r="E17" s="27">
        <v>339199191</v>
      </c>
      <c r="F17" s="27">
        <v>4636384</v>
      </c>
    </row>
    <row r="18" spans="1:6" ht="14.1" customHeight="1" x14ac:dyDescent="0.15">
      <c r="A18" s="28"/>
      <c r="B18" s="25" t="s">
        <v>18</v>
      </c>
      <c r="C18" s="28"/>
      <c r="D18" s="26">
        <v>322110351</v>
      </c>
      <c r="E18" s="27">
        <v>319809027</v>
      </c>
      <c r="F18" s="27">
        <v>2301323</v>
      </c>
    </row>
    <row r="19" spans="1:6" ht="14.1" customHeight="1" x14ac:dyDescent="0.15">
      <c r="A19" s="28"/>
      <c r="B19" s="25" t="s">
        <v>19</v>
      </c>
      <c r="C19" s="28"/>
      <c r="D19" s="26">
        <v>45944279</v>
      </c>
      <c r="E19" s="27">
        <v>45944086</v>
      </c>
      <c r="F19" s="27">
        <v>192</v>
      </c>
    </row>
    <row r="20" spans="1:6" ht="14.55" customHeight="1" x14ac:dyDescent="0.15">
      <c r="A20" s="28"/>
      <c r="B20" s="25" t="s">
        <v>12</v>
      </c>
      <c r="C20" s="28"/>
      <c r="D20" s="26">
        <v>3508092171</v>
      </c>
      <c r="E20" s="27">
        <v>3472701974</v>
      </c>
      <c r="F20" s="27">
        <v>35390197</v>
      </c>
    </row>
    <row r="21" spans="1:6" ht="14.1" customHeight="1" x14ac:dyDescent="0.15">
      <c r="A21" s="28"/>
      <c r="B21" s="25" t="s">
        <v>20</v>
      </c>
      <c r="C21" s="28"/>
      <c r="D21" s="26">
        <v>2315275966</v>
      </c>
      <c r="E21" s="27">
        <v>2315275966</v>
      </c>
      <c r="F21" s="27" t="s">
        <v>15</v>
      </c>
    </row>
    <row r="22" spans="1:6" ht="14.1" customHeight="1" x14ac:dyDescent="0.15">
      <c r="A22" s="28"/>
      <c r="B22" s="25" t="s">
        <v>21</v>
      </c>
      <c r="C22" s="28"/>
      <c r="D22" s="29"/>
      <c r="E22" s="30"/>
      <c r="F22" s="30"/>
    </row>
    <row r="23" spans="1:6" ht="14.1" customHeight="1" x14ac:dyDescent="0.15">
      <c r="A23" s="28"/>
      <c r="B23" s="25" t="s">
        <v>22</v>
      </c>
      <c r="C23" s="28"/>
      <c r="D23" s="26">
        <v>109959118</v>
      </c>
      <c r="E23" s="27">
        <v>109956318</v>
      </c>
      <c r="F23" s="27">
        <v>2800</v>
      </c>
    </row>
    <row r="24" spans="1:6" ht="14.1" customHeight="1" x14ac:dyDescent="0.15">
      <c r="A24" s="22"/>
      <c r="B24" s="25" t="s">
        <v>23</v>
      </c>
      <c r="C24" s="28"/>
      <c r="D24" s="26">
        <v>948974939</v>
      </c>
      <c r="E24" s="27">
        <v>943033942</v>
      </c>
      <c r="F24" s="27">
        <v>5940996</v>
      </c>
    </row>
    <row r="25" spans="1:6" ht="14.1" customHeight="1" x14ac:dyDescent="0.15">
      <c r="A25" s="22"/>
      <c r="B25" s="25" t="s">
        <v>24</v>
      </c>
      <c r="D25" s="26">
        <v>8082968</v>
      </c>
      <c r="E25" s="27">
        <v>8082554</v>
      </c>
      <c r="F25" s="27">
        <v>413</v>
      </c>
    </row>
    <row r="26" spans="1:6" ht="14.1" customHeight="1" x14ac:dyDescent="0.15">
      <c r="A26" s="22"/>
      <c r="B26" s="25" t="s">
        <v>25</v>
      </c>
      <c r="C26" s="25"/>
      <c r="D26" s="26">
        <v>96407168</v>
      </c>
      <c r="E26" s="27">
        <v>96186416</v>
      </c>
      <c r="F26" s="27">
        <v>220751</v>
      </c>
    </row>
    <row r="27" spans="1:6" ht="14.55" customHeight="1" x14ac:dyDescent="0.15">
      <c r="A27" s="22"/>
      <c r="B27" s="25" t="s">
        <v>12</v>
      </c>
      <c r="C27" s="28"/>
      <c r="D27" s="26">
        <v>1163424193</v>
      </c>
      <c r="E27" s="27">
        <v>1157259230</v>
      </c>
      <c r="F27" s="27">
        <v>6164962</v>
      </c>
    </row>
    <row r="28" spans="1:6" ht="14.1" customHeight="1" x14ac:dyDescent="0.15">
      <c r="A28" s="22"/>
      <c r="B28" s="25" t="s">
        <v>26</v>
      </c>
      <c r="C28" s="28"/>
      <c r="D28" s="26">
        <v>4526070591</v>
      </c>
      <c r="E28" s="27">
        <v>4526070591</v>
      </c>
      <c r="F28" s="27" t="s">
        <v>15</v>
      </c>
    </row>
    <row r="29" spans="1:6" ht="14.1" customHeight="1" x14ac:dyDescent="0.15">
      <c r="A29" s="22"/>
      <c r="B29" s="25" t="s">
        <v>27</v>
      </c>
      <c r="C29" s="28"/>
      <c r="D29" s="26">
        <v>155700000</v>
      </c>
      <c r="E29" s="27">
        <v>155700000</v>
      </c>
      <c r="F29" s="27" t="s">
        <v>15</v>
      </c>
    </row>
    <row r="30" spans="1:6" ht="14.1" customHeight="1" x14ac:dyDescent="0.15">
      <c r="A30" s="22"/>
      <c r="B30" s="25" t="s">
        <v>69</v>
      </c>
      <c r="C30" s="28"/>
      <c r="D30" s="26">
        <v>144989000</v>
      </c>
      <c r="E30" s="27">
        <v>141917070</v>
      </c>
      <c r="F30" s="27">
        <v>3071929</v>
      </c>
    </row>
    <row r="31" spans="1:6" ht="14.1" customHeight="1" x14ac:dyDescent="0.15">
      <c r="A31" s="22"/>
      <c r="B31" s="25" t="s">
        <v>28</v>
      </c>
      <c r="C31" s="28"/>
      <c r="D31" s="26">
        <v>1720031115</v>
      </c>
      <c r="E31" s="27">
        <v>1698328844</v>
      </c>
      <c r="F31" s="27">
        <v>21702270</v>
      </c>
    </row>
    <row r="32" spans="1:6" ht="14.1" customHeight="1" x14ac:dyDescent="0.15">
      <c r="A32" s="22"/>
      <c r="B32" s="25" t="s">
        <v>30</v>
      </c>
      <c r="C32" s="28"/>
      <c r="D32" s="29"/>
      <c r="E32" s="30"/>
      <c r="F32" s="30"/>
    </row>
    <row r="33" spans="1:6" ht="14.1" customHeight="1" x14ac:dyDescent="0.15">
      <c r="A33" s="22"/>
      <c r="B33" s="25" t="s">
        <v>31</v>
      </c>
      <c r="C33" s="28"/>
      <c r="D33" s="26">
        <v>816779450</v>
      </c>
      <c r="E33" s="27">
        <v>796537546</v>
      </c>
      <c r="F33" s="27">
        <v>20241904</v>
      </c>
    </row>
    <row r="34" spans="1:6" ht="14.1" customHeight="1" x14ac:dyDescent="0.15">
      <c r="A34" s="22"/>
      <c r="B34" s="25" t="s">
        <v>32</v>
      </c>
      <c r="C34" s="28"/>
      <c r="D34" s="26">
        <v>1476768771</v>
      </c>
      <c r="E34" s="27">
        <v>1465904273</v>
      </c>
      <c r="F34" s="27">
        <v>10864497</v>
      </c>
    </row>
    <row r="35" spans="1:6" ht="14.1" customHeight="1" x14ac:dyDescent="0.15">
      <c r="A35" s="22"/>
      <c r="B35" s="25" t="s">
        <v>33</v>
      </c>
      <c r="C35" s="28"/>
      <c r="D35" s="26">
        <v>369892815</v>
      </c>
      <c r="E35" s="27">
        <v>358064060</v>
      </c>
      <c r="F35" s="27">
        <v>11828754</v>
      </c>
    </row>
    <row r="36" spans="1:6" ht="14.1" customHeight="1" x14ac:dyDescent="0.15">
      <c r="A36" s="22"/>
      <c r="B36" s="25" t="s">
        <v>34</v>
      </c>
      <c r="C36" s="28"/>
      <c r="D36" s="26">
        <v>537538938</v>
      </c>
      <c r="E36" s="27">
        <v>459108233</v>
      </c>
      <c r="F36" s="27">
        <v>78430705</v>
      </c>
    </row>
    <row r="37" spans="1:6" ht="14.1" customHeight="1" x14ac:dyDescent="0.15">
      <c r="A37" s="22"/>
      <c r="B37" s="25" t="s">
        <v>70</v>
      </c>
      <c r="C37" s="28"/>
      <c r="D37" s="26">
        <v>641839217</v>
      </c>
      <c r="E37" s="27">
        <v>619178754</v>
      </c>
      <c r="F37" s="27">
        <v>22660463</v>
      </c>
    </row>
    <row r="38" spans="1:6" ht="14.1" customHeight="1" x14ac:dyDescent="0.15">
      <c r="A38" s="22"/>
      <c r="B38" s="25" t="s">
        <v>36</v>
      </c>
      <c r="C38" s="28"/>
      <c r="D38" s="26">
        <v>642446768</v>
      </c>
      <c r="E38" s="27">
        <v>637156090</v>
      </c>
      <c r="F38" s="27">
        <v>5290678</v>
      </c>
    </row>
    <row r="39" spans="1:6" ht="14.1" customHeight="1" x14ac:dyDescent="0.15">
      <c r="A39" s="22"/>
      <c r="B39" s="25" t="s">
        <v>37</v>
      </c>
      <c r="C39" s="28"/>
      <c r="D39" s="26">
        <v>124771692</v>
      </c>
      <c r="E39" s="27">
        <v>117740115</v>
      </c>
      <c r="F39" s="27">
        <v>7031577</v>
      </c>
    </row>
    <row r="40" spans="1:6" ht="14.1" customHeight="1" x14ac:dyDescent="0.15">
      <c r="A40" s="22"/>
      <c r="B40" s="25" t="s">
        <v>62</v>
      </c>
      <c r="C40" s="28"/>
      <c r="D40" s="26">
        <v>11520924</v>
      </c>
      <c r="E40" s="27">
        <v>11462222</v>
      </c>
      <c r="F40" s="27">
        <v>58702</v>
      </c>
    </row>
    <row r="41" spans="1:6" ht="14.1" customHeight="1" x14ac:dyDescent="0.15">
      <c r="A41" s="22"/>
      <c r="B41" s="25" t="s">
        <v>39</v>
      </c>
      <c r="C41" s="28"/>
      <c r="D41" s="26">
        <v>504581912</v>
      </c>
      <c r="E41" s="27">
        <v>486273262</v>
      </c>
      <c r="F41" s="27">
        <v>18308650</v>
      </c>
    </row>
    <row r="42" spans="1:6" ht="14.25" customHeight="1" x14ac:dyDescent="0.15">
      <c r="A42" s="21"/>
      <c r="B42" s="25" t="s">
        <v>12</v>
      </c>
      <c r="C42" s="21"/>
      <c r="D42" s="26">
        <v>5126140491</v>
      </c>
      <c r="E42" s="27">
        <v>4951424558</v>
      </c>
      <c r="F42" s="27">
        <v>174715933</v>
      </c>
    </row>
    <row r="43" spans="1:6" ht="14.1" customHeight="1" x14ac:dyDescent="0.15">
      <c r="A43" s="21"/>
      <c r="B43" s="25" t="s">
        <v>63</v>
      </c>
      <c r="C43" s="21"/>
      <c r="D43" s="26">
        <v>219357831</v>
      </c>
      <c r="E43" s="27">
        <v>203941569</v>
      </c>
      <c r="F43" s="27">
        <v>15416261</v>
      </c>
    </row>
    <row r="44" spans="1:6" ht="14.1" customHeight="1" x14ac:dyDescent="0.15">
      <c r="A44" s="21"/>
      <c r="B44" s="25" t="s">
        <v>43</v>
      </c>
      <c r="C44" s="21"/>
      <c r="D44" s="26">
        <v>195122020</v>
      </c>
      <c r="E44" s="27">
        <v>191074073</v>
      </c>
      <c r="F44" s="27">
        <v>4047946</v>
      </c>
    </row>
    <row r="45" spans="1:6" ht="14.1" customHeight="1" x14ac:dyDescent="0.15">
      <c r="A45" s="21"/>
      <c r="B45" s="25" t="s">
        <v>64</v>
      </c>
      <c r="C45" s="21"/>
      <c r="D45" s="26">
        <v>826078049</v>
      </c>
      <c r="E45" s="27">
        <v>824910667</v>
      </c>
      <c r="F45" s="27">
        <v>1167381</v>
      </c>
    </row>
    <row r="46" spans="1:6" ht="14.1" customHeight="1" x14ac:dyDescent="0.15">
      <c r="A46" s="21"/>
      <c r="B46" s="31" t="s">
        <v>49</v>
      </c>
      <c r="C46" s="21"/>
      <c r="D46" s="32">
        <v>25646419385</v>
      </c>
      <c r="E46" s="8">
        <v>25326547626</v>
      </c>
      <c r="F46" s="8">
        <v>319871759</v>
      </c>
    </row>
    <row r="47" spans="1:6" ht="14.1" customHeight="1" x14ac:dyDescent="0.15">
      <c r="A47" s="21"/>
      <c r="B47" s="25" t="s">
        <v>50</v>
      </c>
      <c r="C47" s="21"/>
      <c r="D47" s="26">
        <v>3806861894</v>
      </c>
      <c r="E47" s="27">
        <v>3733294113</v>
      </c>
      <c r="F47" s="27">
        <v>73567780</v>
      </c>
    </row>
    <row r="48" spans="1:6" ht="14.1" customHeight="1" x14ac:dyDescent="0.15">
      <c r="A48" s="21"/>
      <c r="B48" s="25" t="s">
        <v>51</v>
      </c>
      <c r="C48" s="21"/>
      <c r="D48" s="26">
        <v>114711200</v>
      </c>
      <c r="E48" s="27" t="s">
        <v>15</v>
      </c>
      <c r="F48" s="27">
        <v>114711200</v>
      </c>
    </row>
    <row r="49" spans="1:6" ht="18" customHeight="1" x14ac:dyDescent="0.15">
      <c r="A49" s="48"/>
      <c r="B49" s="34" t="s">
        <v>52</v>
      </c>
      <c r="C49" s="33"/>
      <c r="D49" s="35">
        <v>29567992479</v>
      </c>
      <c r="E49" s="36">
        <v>29059841739</v>
      </c>
      <c r="F49" s="36">
        <v>508150739</v>
      </c>
    </row>
    <row r="50" spans="1:6" ht="10.5" customHeight="1" x14ac:dyDescent="0.15">
      <c r="A50" s="129" t="s">
        <v>164</v>
      </c>
      <c r="B50" s="129"/>
      <c r="C50" s="129"/>
      <c r="D50" s="129"/>
      <c r="E50" s="129"/>
      <c r="F50" s="129"/>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sheetData>
  <mergeCells count="2">
    <mergeCell ref="A3:F3"/>
    <mergeCell ref="A50:F54"/>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71</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5" customHeight="1" x14ac:dyDescent="0.15">
      <c r="A6" s="24"/>
      <c r="B6" s="25" t="s">
        <v>6</v>
      </c>
      <c r="C6" s="22"/>
      <c r="D6" s="26"/>
      <c r="E6" s="27"/>
      <c r="F6" s="27"/>
    </row>
    <row r="7" spans="1:9" ht="13.5" customHeight="1" x14ac:dyDescent="0.15">
      <c r="A7" s="22"/>
      <c r="B7" s="25" t="s">
        <v>7</v>
      </c>
      <c r="C7" s="21"/>
      <c r="D7" s="26">
        <v>843628683</v>
      </c>
      <c r="E7" s="27">
        <v>843628683</v>
      </c>
      <c r="F7" s="27" t="s">
        <v>15</v>
      </c>
    </row>
    <row r="8" spans="1:9" ht="13.5" customHeight="1" x14ac:dyDescent="0.15">
      <c r="A8" s="21"/>
      <c r="B8" s="25" t="s">
        <v>8</v>
      </c>
      <c r="C8" s="21"/>
      <c r="D8" s="26">
        <v>1148867990</v>
      </c>
      <c r="E8" s="27">
        <v>1121038076</v>
      </c>
      <c r="F8" s="27">
        <v>27829913</v>
      </c>
    </row>
    <row r="9" spans="1:9" ht="13.5" customHeight="1" x14ac:dyDescent="0.15">
      <c r="A9" s="21"/>
      <c r="B9" s="25" t="s">
        <v>9</v>
      </c>
      <c r="C9" s="21"/>
      <c r="D9" s="26">
        <v>4184915591</v>
      </c>
      <c r="E9" s="27">
        <v>4089043179</v>
      </c>
      <c r="F9" s="27">
        <v>95872411</v>
      </c>
    </row>
    <row r="10" spans="1:9" ht="13.5" customHeight="1" x14ac:dyDescent="0.15">
      <c r="A10" s="22"/>
      <c r="B10" s="25" t="s">
        <v>10</v>
      </c>
      <c r="C10" s="25"/>
      <c r="D10" s="26">
        <v>364445577</v>
      </c>
      <c r="E10" s="27">
        <v>359481856</v>
      </c>
      <c r="F10" s="27">
        <v>4963720</v>
      </c>
    </row>
    <row r="11" spans="1:9" ht="13.5" customHeight="1" x14ac:dyDescent="0.15">
      <c r="A11" s="22"/>
      <c r="B11" s="25" t="s">
        <v>11</v>
      </c>
      <c r="C11" s="21"/>
      <c r="D11" s="26">
        <v>332095507</v>
      </c>
      <c r="E11" s="27">
        <v>321383689</v>
      </c>
      <c r="F11" s="27">
        <v>10711817</v>
      </c>
    </row>
    <row r="12" spans="1:9" ht="13.8" customHeight="1" x14ac:dyDescent="0.15">
      <c r="A12" s="22"/>
      <c r="B12" s="25" t="s">
        <v>12</v>
      </c>
      <c r="C12" s="22"/>
      <c r="D12" s="26">
        <v>6873953348</v>
      </c>
      <c r="E12" s="27">
        <v>6734575485</v>
      </c>
      <c r="F12" s="27">
        <v>139377862</v>
      </c>
    </row>
    <row r="13" spans="1:9" ht="13.5" customHeight="1" x14ac:dyDescent="0.15">
      <c r="A13" s="22"/>
      <c r="B13" s="25" t="s">
        <v>122</v>
      </c>
      <c r="C13" s="22"/>
      <c r="D13" s="29"/>
      <c r="E13" s="37"/>
      <c r="F13" s="37"/>
    </row>
    <row r="14" spans="1:9" ht="13.5" customHeight="1" x14ac:dyDescent="0.15">
      <c r="A14" s="28"/>
      <c r="B14" s="25" t="s">
        <v>13</v>
      </c>
      <c r="C14" s="28"/>
      <c r="D14" s="26">
        <v>1767081795</v>
      </c>
      <c r="E14" s="27">
        <v>1767080359</v>
      </c>
      <c r="F14" s="27">
        <v>1435</v>
      </c>
    </row>
    <row r="15" spans="1:9" ht="13.5" customHeight="1" x14ac:dyDescent="0.15">
      <c r="A15" s="28"/>
      <c r="B15" s="25" t="s">
        <v>14</v>
      </c>
      <c r="C15" s="28"/>
      <c r="D15" s="26">
        <v>830438173</v>
      </c>
      <c r="E15" s="27">
        <v>830438173</v>
      </c>
      <c r="F15" s="27" t="s">
        <v>15</v>
      </c>
    </row>
    <row r="16" spans="1:9" ht="13.5" customHeight="1" x14ac:dyDescent="0.15">
      <c r="A16" s="28"/>
      <c r="B16" s="25" t="s">
        <v>16</v>
      </c>
      <c r="C16" s="28"/>
      <c r="D16" s="26">
        <v>303716268</v>
      </c>
      <c r="E16" s="27">
        <v>299135452</v>
      </c>
      <c r="F16" s="27">
        <v>4580815</v>
      </c>
    </row>
    <row r="17" spans="1:6" ht="13.5" customHeight="1" x14ac:dyDescent="0.15">
      <c r="A17" s="28"/>
      <c r="B17" s="25" t="s">
        <v>17</v>
      </c>
      <c r="C17" s="28"/>
      <c r="D17" s="26">
        <v>502784230</v>
      </c>
      <c r="E17" s="27">
        <v>496561680</v>
      </c>
      <c r="F17" s="27">
        <v>6222550</v>
      </c>
    </row>
    <row r="18" spans="1:6" ht="13.5" customHeight="1" x14ac:dyDescent="0.15">
      <c r="A18" s="28"/>
      <c r="B18" s="25" t="s">
        <v>18</v>
      </c>
      <c r="C18" s="28"/>
      <c r="D18" s="26">
        <v>438607173</v>
      </c>
      <c r="E18" s="27">
        <v>434104835</v>
      </c>
      <c r="F18" s="27">
        <v>4502337</v>
      </c>
    </row>
    <row r="19" spans="1:6" ht="13.5" customHeight="1" x14ac:dyDescent="0.15">
      <c r="A19" s="28"/>
      <c r="B19" s="25" t="s">
        <v>19</v>
      </c>
      <c r="C19" s="28"/>
      <c r="D19" s="26">
        <v>54124917</v>
      </c>
      <c r="E19" s="27">
        <v>54124917</v>
      </c>
      <c r="F19" s="27" t="s">
        <v>15</v>
      </c>
    </row>
    <row r="20" spans="1:6" ht="13.8" customHeight="1" x14ac:dyDescent="0.15">
      <c r="A20" s="28"/>
      <c r="B20" s="25" t="s">
        <v>12</v>
      </c>
      <c r="C20" s="28"/>
      <c r="D20" s="26">
        <v>3896752556</v>
      </c>
      <c r="E20" s="27">
        <v>3881445417</v>
      </c>
      <c r="F20" s="27">
        <v>15307138</v>
      </c>
    </row>
    <row r="21" spans="1:6" ht="13.5" customHeight="1" x14ac:dyDescent="0.15">
      <c r="A21" s="28"/>
      <c r="B21" s="25" t="s">
        <v>20</v>
      </c>
      <c r="C21" s="28"/>
      <c r="D21" s="26">
        <v>3231792528</v>
      </c>
      <c r="E21" s="27">
        <v>3231792528</v>
      </c>
      <c r="F21" s="27" t="s">
        <v>15</v>
      </c>
    </row>
    <row r="22" spans="1:6" ht="13.5" customHeight="1" x14ac:dyDescent="0.15">
      <c r="A22" s="28"/>
      <c r="B22" s="25" t="s">
        <v>21</v>
      </c>
      <c r="C22" s="28"/>
      <c r="D22" s="29"/>
      <c r="E22" s="30"/>
      <c r="F22" s="30"/>
    </row>
    <row r="23" spans="1:6" ht="13.5" customHeight="1" x14ac:dyDescent="0.15">
      <c r="A23" s="28"/>
      <c r="B23" s="25" t="s">
        <v>22</v>
      </c>
      <c r="C23" s="28"/>
      <c r="D23" s="26">
        <v>122103118</v>
      </c>
      <c r="E23" s="27">
        <v>119065318</v>
      </c>
      <c r="F23" s="27">
        <v>3037800</v>
      </c>
    </row>
    <row r="24" spans="1:6" ht="13.5" customHeight="1" x14ac:dyDescent="0.15">
      <c r="A24" s="22"/>
      <c r="B24" s="25" t="s">
        <v>23</v>
      </c>
      <c r="C24" s="28"/>
      <c r="D24" s="26">
        <v>1093134579</v>
      </c>
      <c r="E24" s="27">
        <v>1093134579</v>
      </c>
      <c r="F24" s="27" t="s">
        <v>15</v>
      </c>
    </row>
    <row r="25" spans="1:6" ht="13.5" customHeight="1" x14ac:dyDescent="0.15">
      <c r="A25" s="22"/>
      <c r="B25" s="25" t="s">
        <v>24</v>
      </c>
      <c r="D25" s="26">
        <v>8556176</v>
      </c>
      <c r="E25" s="27">
        <v>8533582</v>
      </c>
      <c r="F25" s="27">
        <v>22593</v>
      </c>
    </row>
    <row r="26" spans="1:6" ht="13.5" customHeight="1" x14ac:dyDescent="0.15">
      <c r="A26" s="22"/>
      <c r="B26" s="25" t="s">
        <v>25</v>
      </c>
      <c r="C26" s="25"/>
      <c r="D26" s="26">
        <v>111208542</v>
      </c>
      <c r="E26" s="27">
        <v>111049863</v>
      </c>
      <c r="F26" s="27">
        <v>158678</v>
      </c>
    </row>
    <row r="27" spans="1:6" ht="13.8" customHeight="1" x14ac:dyDescent="0.15">
      <c r="A27" s="22"/>
      <c r="B27" s="25" t="s">
        <v>12</v>
      </c>
      <c r="C27" s="28"/>
      <c r="D27" s="26">
        <v>1335002415</v>
      </c>
      <c r="E27" s="27">
        <v>1331783342</v>
      </c>
      <c r="F27" s="27">
        <v>3219072</v>
      </c>
    </row>
    <row r="28" spans="1:6" ht="13.5" customHeight="1" x14ac:dyDescent="0.15">
      <c r="A28" s="22"/>
      <c r="B28" s="25" t="s">
        <v>26</v>
      </c>
      <c r="C28" s="28"/>
      <c r="D28" s="26">
        <v>5300756496</v>
      </c>
      <c r="E28" s="27">
        <v>5300756496</v>
      </c>
      <c r="F28" s="27" t="s">
        <v>15</v>
      </c>
    </row>
    <row r="29" spans="1:6" ht="13.5" customHeight="1" x14ac:dyDescent="0.15">
      <c r="A29" s="22"/>
      <c r="B29" s="25" t="s">
        <v>27</v>
      </c>
      <c r="C29" s="28"/>
      <c r="D29" s="26">
        <v>225100000</v>
      </c>
      <c r="E29" s="27">
        <v>225100000</v>
      </c>
      <c r="F29" s="27" t="s">
        <v>15</v>
      </c>
    </row>
    <row r="30" spans="1:6" ht="13.5" customHeight="1" x14ac:dyDescent="0.15">
      <c r="A30" s="22"/>
      <c r="B30" s="25" t="s">
        <v>69</v>
      </c>
      <c r="C30" s="28"/>
      <c r="D30" s="26">
        <v>221311000</v>
      </c>
      <c r="E30" s="27">
        <v>215228777</v>
      </c>
      <c r="F30" s="27">
        <v>6082222</v>
      </c>
    </row>
    <row r="31" spans="1:6" ht="13.5" customHeight="1" x14ac:dyDescent="0.15">
      <c r="A31" s="22"/>
      <c r="B31" s="25" t="s">
        <v>28</v>
      </c>
      <c r="C31" s="28"/>
      <c r="D31" s="26">
        <v>1889543699</v>
      </c>
      <c r="E31" s="27">
        <v>1862951664</v>
      </c>
      <c r="F31" s="27">
        <v>26592034</v>
      </c>
    </row>
    <row r="32" spans="1:6" ht="13.5" customHeight="1" x14ac:dyDescent="0.15">
      <c r="A32" s="22"/>
      <c r="B32" s="25" t="s">
        <v>30</v>
      </c>
      <c r="C32" s="28"/>
      <c r="D32" s="29"/>
      <c r="E32" s="30"/>
      <c r="F32" s="30"/>
    </row>
    <row r="33" spans="1:6" ht="13.5" customHeight="1" x14ac:dyDescent="0.15">
      <c r="A33" s="22"/>
      <c r="B33" s="25" t="s">
        <v>31</v>
      </c>
      <c r="C33" s="28"/>
      <c r="D33" s="26">
        <v>1003669221</v>
      </c>
      <c r="E33" s="27">
        <v>982274761</v>
      </c>
      <c r="F33" s="27">
        <v>21394459</v>
      </c>
    </row>
    <row r="34" spans="1:6" ht="13.5" customHeight="1" x14ac:dyDescent="0.15">
      <c r="A34" s="22"/>
      <c r="B34" s="25" t="s">
        <v>32</v>
      </c>
      <c r="C34" s="28"/>
      <c r="D34" s="26">
        <v>1776828147</v>
      </c>
      <c r="E34" s="27">
        <v>1761415943</v>
      </c>
      <c r="F34" s="27">
        <v>15412203</v>
      </c>
    </row>
    <row r="35" spans="1:6" ht="13.5" customHeight="1" x14ac:dyDescent="0.15">
      <c r="A35" s="22"/>
      <c r="B35" s="25" t="s">
        <v>33</v>
      </c>
      <c r="C35" s="28"/>
      <c r="D35" s="26">
        <v>454717986</v>
      </c>
      <c r="E35" s="27">
        <v>437859711</v>
      </c>
      <c r="F35" s="27">
        <v>16858274</v>
      </c>
    </row>
    <row r="36" spans="1:6" ht="13.5" customHeight="1" x14ac:dyDescent="0.15">
      <c r="A36" s="22"/>
      <c r="B36" s="25" t="s">
        <v>34</v>
      </c>
      <c r="C36" s="28"/>
      <c r="D36" s="26">
        <v>647666272</v>
      </c>
      <c r="E36" s="27">
        <v>578038728</v>
      </c>
      <c r="F36" s="27">
        <v>69627543</v>
      </c>
    </row>
    <row r="37" spans="1:6" ht="13.5" customHeight="1" x14ac:dyDescent="0.15">
      <c r="A37" s="22"/>
      <c r="B37" s="25" t="s">
        <v>70</v>
      </c>
      <c r="C37" s="28"/>
      <c r="D37" s="26">
        <v>822955105</v>
      </c>
      <c r="E37" s="27">
        <v>803700474</v>
      </c>
      <c r="F37" s="27">
        <v>19254631</v>
      </c>
    </row>
    <row r="38" spans="1:6" ht="13.5" customHeight="1" x14ac:dyDescent="0.15">
      <c r="A38" s="22"/>
      <c r="B38" s="25" t="s">
        <v>36</v>
      </c>
      <c r="C38" s="28"/>
      <c r="D38" s="26">
        <v>783339991</v>
      </c>
      <c r="E38" s="27">
        <v>775457776</v>
      </c>
      <c r="F38" s="27">
        <v>7882215</v>
      </c>
    </row>
    <row r="39" spans="1:6" ht="13.5" customHeight="1" x14ac:dyDescent="0.15">
      <c r="A39" s="22"/>
      <c r="B39" s="25" t="s">
        <v>37</v>
      </c>
      <c r="C39" s="28"/>
      <c r="D39" s="26">
        <v>161908639</v>
      </c>
      <c r="E39" s="27">
        <v>153483162</v>
      </c>
      <c r="F39" s="27">
        <v>8425476</v>
      </c>
    </row>
    <row r="40" spans="1:6" ht="13.5" customHeight="1" x14ac:dyDescent="0.15">
      <c r="A40" s="22"/>
      <c r="B40" s="25" t="s">
        <v>62</v>
      </c>
      <c r="C40" s="28"/>
      <c r="D40" s="26">
        <v>13456108</v>
      </c>
      <c r="E40" s="27">
        <v>13391043</v>
      </c>
      <c r="F40" s="27">
        <v>65064</v>
      </c>
    </row>
    <row r="41" spans="1:6" ht="13.5" customHeight="1" x14ac:dyDescent="0.15">
      <c r="A41" s="22"/>
      <c r="B41" s="25" t="s">
        <v>39</v>
      </c>
      <c r="C41" s="28"/>
      <c r="D41" s="26">
        <v>297989473</v>
      </c>
      <c r="E41" s="27">
        <v>291309555</v>
      </c>
      <c r="F41" s="27">
        <v>6679917</v>
      </c>
    </row>
    <row r="42" spans="1:6" ht="13.8" customHeight="1" x14ac:dyDescent="0.15">
      <c r="A42" s="21"/>
      <c r="B42" s="25" t="s">
        <v>12</v>
      </c>
      <c r="C42" s="21"/>
      <c r="D42" s="26">
        <v>5962530945</v>
      </c>
      <c r="E42" s="27">
        <v>5796931158</v>
      </c>
      <c r="F42" s="27">
        <v>165599787</v>
      </c>
    </row>
    <row r="43" spans="1:6" ht="13.5" customHeight="1" x14ac:dyDescent="0.15">
      <c r="A43" s="21"/>
      <c r="B43" s="25" t="s">
        <v>63</v>
      </c>
      <c r="C43" s="21"/>
      <c r="D43" s="26">
        <v>289418220</v>
      </c>
      <c r="E43" s="27">
        <v>259862186</v>
      </c>
      <c r="F43" s="27">
        <v>29556034</v>
      </c>
    </row>
    <row r="44" spans="1:6" ht="13.5" customHeight="1" x14ac:dyDescent="0.15">
      <c r="A44" s="21"/>
      <c r="B44" s="25" t="s">
        <v>43</v>
      </c>
      <c r="C44" s="21"/>
      <c r="D44" s="26">
        <v>229483536</v>
      </c>
      <c r="E44" s="27">
        <v>226535550</v>
      </c>
      <c r="F44" s="27">
        <v>2947985</v>
      </c>
    </row>
    <row r="45" spans="1:6" ht="13.5" customHeight="1" x14ac:dyDescent="0.15">
      <c r="A45" s="21"/>
      <c r="B45" s="25" t="s">
        <v>72</v>
      </c>
      <c r="C45" s="21"/>
      <c r="D45" s="26">
        <v>273997836</v>
      </c>
      <c r="E45" s="27">
        <v>216600383</v>
      </c>
      <c r="F45" s="27">
        <v>57397452</v>
      </c>
    </row>
    <row r="46" spans="1:6" ht="13.5" customHeight="1" x14ac:dyDescent="0.15">
      <c r="A46" s="21"/>
      <c r="B46" s="25" t="s">
        <v>64</v>
      </c>
      <c r="C46" s="21"/>
      <c r="D46" s="26">
        <v>935734525</v>
      </c>
      <c r="E46" s="27">
        <v>934107731</v>
      </c>
      <c r="F46" s="27">
        <v>1626793</v>
      </c>
    </row>
    <row r="47" spans="1:6" ht="13.5" customHeight="1" x14ac:dyDescent="0.15">
      <c r="A47" s="21"/>
      <c r="B47" s="31" t="s">
        <v>49</v>
      </c>
      <c r="C47" s="21"/>
      <c r="D47" s="32">
        <v>30665377106</v>
      </c>
      <c r="E47" s="8">
        <v>30217670724</v>
      </c>
      <c r="F47" s="8">
        <v>447706383</v>
      </c>
    </row>
    <row r="48" spans="1:6" ht="13.5" customHeight="1" x14ac:dyDescent="0.15">
      <c r="A48" s="21"/>
      <c r="B48" s="25" t="s">
        <v>50</v>
      </c>
      <c r="C48" s="21"/>
      <c r="D48" s="26">
        <v>3948710415</v>
      </c>
      <c r="E48" s="27">
        <v>3878359483</v>
      </c>
      <c r="F48" s="27">
        <v>70350931</v>
      </c>
    </row>
    <row r="49" spans="1:6" ht="13.5" customHeight="1" x14ac:dyDescent="0.15">
      <c r="A49" s="49"/>
      <c r="B49" s="25" t="s">
        <v>51</v>
      </c>
      <c r="C49" s="21"/>
      <c r="D49" s="26">
        <v>54466482</v>
      </c>
      <c r="E49" s="27" t="s">
        <v>15</v>
      </c>
      <c r="F49" s="27">
        <v>54466482</v>
      </c>
    </row>
    <row r="50" spans="1:6" ht="18.600000000000001" customHeight="1" x14ac:dyDescent="0.15">
      <c r="A50" s="33"/>
      <c r="B50" s="34" t="s">
        <v>52</v>
      </c>
      <c r="C50" s="33"/>
      <c r="D50" s="35">
        <v>34668554003</v>
      </c>
      <c r="E50" s="36">
        <v>34096030207</v>
      </c>
      <c r="F50" s="36">
        <v>572523796</v>
      </c>
    </row>
    <row r="51" spans="1:6" ht="10.5" customHeight="1" x14ac:dyDescent="0.15">
      <c r="A51" s="129" t="s">
        <v>162</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73</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5" customHeight="1" x14ac:dyDescent="0.15">
      <c r="A6" s="24"/>
      <c r="B6" s="25" t="s">
        <v>6</v>
      </c>
      <c r="C6" s="22"/>
      <c r="D6" s="26"/>
      <c r="E6" s="27"/>
      <c r="F6" s="27"/>
    </row>
    <row r="7" spans="1:9" ht="13.5" customHeight="1" x14ac:dyDescent="0.15">
      <c r="A7" s="22"/>
      <c r="B7" s="25" t="s">
        <v>7</v>
      </c>
      <c r="C7" s="21"/>
      <c r="D7" s="26">
        <v>922429193</v>
      </c>
      <c r="E7" s="27">
        <v>904840757</v>
      </c>
      <c r="F7" s="27">
        <v>17588436</v>
      </c>
    </row>
    <row r="8" spans="1:9" ht="13.5" customHeight="1" x14ac:dyDescent="0.15">
      <c r="A8" s="21"/>
      <c r="B8" s="25" t="s">
        <v>8</v>
      </c>
      <c r="C8" s="21"/>
      <c r="D8" s="26">
        <v>1256234850</v>
      </c>
      <c r="E8" s="27">
        <v>1223724576</v>
      </c>
      <c r="F8" s="27">
        <v>32510273</v>
      </c>
    </row>
    <row r="9" spans="1:9" ht="13.5" customHeight="1" x14ac:dyDescent="0.15">
      <c r="A9" s="21"/>
      <c r="B9" s="25" t="s">
        <v>9</v>
      </c>
      <c r="C9" s="21"/>
      <c r="D9" s="26">
        <v>4756805466</v>
      </c>
      <c r="E9" s="27">
        <v>4628839218</v>
      </c>
      <c r="F9" s="27">
        <v>127966247</v>
      </c>
    </row>
    <row r="10" spans="1:9" ht="13.5" customHeight="1" x14ac:dyDescent="0.15">
      <c r="A10" s="22"/>
      <c r="B10" s="25" t="s">
        <v>10</v>
      </c>
      <c r="C10" s="25"/>
      <c r="D10" s="26">
        <v>395012745</v>
      </c>
      <c r="E10" s="27">
        <v>380556076</v>
      </c>
      <c r="F10" s="27">
        <v>14456668</v>
      </c>
    </row>
    <row r="11" spans="1:9" ht="13.5" customHeight="1" x14ac:dyDescent="0.15">
      <c r="A11" s="22"/>
      <c r="B11" s="25" t="s">
        <v>11</v>
      </c>
      <c r="C11" s="21"/>
      <c r="D11" s="26">
        <v>377185498</v>
      </c>
      <c r="E11" s="27">
        <v>350330739</v>
      </c>
      <c r="F11" s="27">
        <v>26854758</v>
      </c>
    </row>
    <row r="12" spans="1:9" ht="13.8" customHeight="1" x14ac:dyDescent="0.15">
      <c r="A12" s="22"/>
      <c r="B12" s="25" t="s">
        <v>12</v>
      </c>
      <c r="C12" s="22"/>
      <c r="D12" s="26">
        <v>7707667752</v>
      </c>
      <c r="E12" s="27">
        <v>7488291367</v>
      </c>
      <c r="F12" s="27">
        <v>219376384</v>
      </c>
    </row>
    <row r="13" spans="1:9" ht="13.5" customHeight="1" x14ac:dyDescent="0.15">
      <c r="A13" s="22"/>
      <c r="B13" s="25" t="s">
        <v>122</v>
      </c>
      <c r="C13" s="22"/>
      <c r="D13" s="29"/>
      <c r="E13" s="37"/>
      <c r="F13" s="37"/>
    </row>
    <row r="14" spans="1:9" ht="13.5" customHeight="1" x14ac:dyDescent="0.15">
      <c r="A14" s="28"/>
      <c r="B14" s="25" t="s">
        <v>13</v>
      </c>
      <c r="C14" s="28"/>
      <c r="D14" s="26">
        <v>1887127795</v>
      </c>
      <c r="E14" s="27">
        <v>1887127056</v>
      </c>
      <c r="F14" s="27">
        <v>738</v>
      </c>
    </row>
    <row r="15" spans="1:9" ht="13.5" customHeight="1" x14ac:dyDescent="0.15">
      <c r="A15" s="28"/>
      <c r="B15" s="25" t="s">
        <v>14</v>
      </c>
      <c r="C15" s="28"/>
      <c r="D15" s="26">
        <v>926238421</v>
      </c>
      <c r="E15" s="27">
        <v>926238421</v>
      </c>
      <c r="F15" s="27" t="s">
        <v>15</v>
      </c>
    </row>
    <row r="16" spans="1:9" ht="13.5" customHeight="1" x14ac:dyDescent="0.15">
      <c r="A16" s="28"/>
      <c r="B16" s="25" t="s">
        <v>16</v>
      </c>
      <c r="C16" s="28"/>
      <c r="D16" s="26">
        <v>347409021</v>
      </c>
      <c r="E16" s="27">
        <v>342940702</v>
      </c>
      <c r="F16" s="27">
        <v>4468318</v>
      </c>
    </row>
    <row r="17" spans="1:6" ht="13.5" customHeight="1" x14ac:dyDescent="0.15">
      <c r="A17" s="28"/>
      <c r="B17" s="25" t="s">
        <v>17</v>
      </c>
      <c r="C17" s="28"/>
      <c r="D17" s="26">
        <v>583151501</v>
      </c>
      <c r="E17" s="27">
        <v>551569165</v>
      </c>
      <c r="F17" s="27">
        <v>31582335</v>
      </c>
    </row>
    <row r="18" spans="1:6" ht="13.5" customHeight="1" x14ac:dyDescent="0.15">
      <c r="A18" s="28"/>
      <c r="B18" s="25" t="s">
        <v>18</v>
      </c>
      <c r="C18" s="28"/>
      <c r="D18" s="26">
        <v>525685386</v>
      </c>
      <c r="E18" s="27">
        <v>519832118</v>
      </c>
      <c r="F18" s="27">
        <v>5853267</v>
      </c>
    </row>
    <row r="19" spans="1:6" ht="13.5" customHeight="1" x14ac:dyDescent="0.15">
      <c r="A19" s="28"/>
      <c r="B19" s="25" t="s">
        <v>19</v>
      </c>
      <c r="C19" s="28"/>
      <c r="D19" s="26">
        <v>65958753</v>
      </c>
      <c r="E19" s="27">
        <v>65928288</v>
      </c>
      <c r="F19" s="27">
        <v>30465</v>
      </c>
    </row>
    <row r="20" spans="1:6" ht="13.8" customHeight="1" x14ac:dyDescent="0.15">
      <c r="A20" s="28"/>
      <c r="B20" s="25" t="s">
        <v>12</v>
      </c>
      <c r="C20" s="28"/>
      <c r="D20" s="26">
        <v>4335570877</v>
      </c>
      <c r="E20" s="27">
        <v>4293635752</v>
      </c>
      <c r="F20" s="27">
        <v>41935124</v>
      </c>
    </row>
    <row r="21" spans="1:6" ht="13.5" customHeight="1" x14ac:dyDescent="0.15">
      <c r="A21" s="28"/>
      <c r="B21" s="25" t="s">
        <v>20</v>
      </c>
      <c r="C21" s="28"/>
      <c r="D21" s="26">
        <v>4375577034</v>
      </c>
      <c r="E21" s="27">
        <v>4375577034</v>
      </c>
      <c r="F21" s="27" t="s">
        <v>15</v>
      </c>
    </row>
    <row r="22" spans="1:6" ht="13.5" customHeight="1" x14ac:dyDescent="0.15">
      <c r="A22" s="28"/>
      <c r="B22" s="25" t="s">
        <v>21</v>
      </c>
      <c r="C22" s="28"/>
      <c r="D22" s="29"/>
      <c r="E22" s="30"/>
      <c r="F22" s="30"/>
    </row>
    <row r="23" spans="1:6" ht="13.5" customHeight="1" x14ac:dyDescent="0.15">
      <c r="A23" s="28"/>
      <c r="B23" s="25" t="s">
        <v>22</v>
      </c>
      <c r="C23" s="28"/>
      <c r="D23" s="26">
        <v>128885241</v>
      </c>
      <c r="E23" s="27">
        <v>122808681</v>
      </c>
      <c r="F23" s="27">
        <v>6076560</v>
      </c>
    </row>
    <row r="24" spans="1:6" ht="13.5" customHeight="1" x14ac:dyDescent="0.15">
      <c r="A24" s="22"/>
      <c r="B24" s="25" t="s">
        <v>23</v>
      </c>
      <c r="C24" s="28"/>
      <c r="D24" s="26">
        <v>1233220637</v>
      </c>
      <c r="E24" s="27">
        <v>1232201055</v>
      </c>
      <c r="F24" s="27">
        <v>1019582</v>
      </c>
    </row>
    <row r="25" spans="1:6" ht="13.5" customHeight="1" x14ac:dyDescent="0.15">
      <c r="A25" s="22"/>
      <c r="B25" s="25" t="s">
        <v>24</v>
      </c>
      <c r="D25" s="26">
        <v>9222830</v>
      </c>
      <c r="E25" s="27">
        <v>9214071</v>
      </c>
      <c r="F25" s="27">
        <v>8758</v>
      </c>
    </row>
    <row r="26" spans="1:6" ht="13.5" customHeight="1" x14ac:dyDescent="0.15">
      <c r="A26" s="22"/>
      <c r="B26" s="25" t="s">
        <v>25</v>
      </c>
      <c r="C26" s="25"/>
      <c r="D26" s="26">
        <v>131543111</v>
      </c>
      <c r="E26" s="27">
        <v>128568554</v>
      </c>
      <c r="F26" s="27">
        <v>2974556</v>
      </c>
    </row>
    <row r="27" spans="1:6" ht="13.8" customHeight="1" x14ac:dyDescent="0.15">
      <c r="A27" s="22"/>
      <c r="B27" s="25" t="s">
        <v>12</v>
      </c>
      <c r="C27" s="28"/>
      <c r="D27" s="26">
        <v>1502871819</v>
      </c>
      <c r="E27" s="27">
        <v>1492792362</v>
      </c>
      <c r="F27" s="27">
        <v>10079456</v>
      </c>
    </row>
    <row r="28" spans="1:6" ht="13.5" customHeight="1" x14ac:dyDescent="0.15">
      <c r="A28" s="22"/>
      <c r="B28" s="25" t="s">
        <v>26</v>
      </c>
      <c r="C28" s="28"/>
      <c r="D28" s="26">
        <v>5927352753</v>
      </c>
      <c r="E28" s="27">
        <v>5927352753</v>
      </c>
      <c r="F28" s="27" t="s">
        <v>15</v>
      </c>
    </row>
    <row r="29" spans="1:6" ht="13.5" customHeight="1" x14ac:dyDescent="0.15">
      <c r="A29" s="22"/>
      <c r="B29" s="25" t="s">
        <v>27</v>
      </c>
      <c r="C29" s="28"/>
      <c r="D29" s="26">
        <v>376600000</v>
      </c>
      <c r="E29" s="27">
        <v>376600000</v>
      </c>
      <c r="F29" s="27" t="s">
        <v>15</v>
      </c>
    </row>
    <row r="30" spans="1:6" ht="13.5" customHeight="1" x14ac:dyDescent="0.15">
      <c r="A30" s="22"/>
      <c r="B30" s="25" t="s">
        <v>69</v>
      </c>
      <c r="C30" s="28"/>
      <c r="D30" s="26">
        <v>360547000</v>
      </c>
      <c r="E30" s="27">
        <v>359767563</v>
      </c>
      <c r="F30" s="27">
        <v>779436</v>
      </c>
    </row>
    <row r="31" spans="1:6" ht="13.5" customHeight="1" x14ac:dyDescent="0.15">
      <c r="A31" s="22"/>
      <c r="B31" s="25" t="s">
        <v>28</v>
      </c>
      <c r="C31" s="28"/>
      <c r="D31" s="26">
        <v>2107708577</v>
      </c>
      <c r="E31" s="27">
        <v>2059435186</v>
      </c>
      <c r="F31" s="27">
        <v>48273390</v>
      </c>
    </row>
    <row r="32" spans="1:6" ht="13.5" customHeight="1" x14ac:dyDescent="0.15">
      <c r="A32" s="22"/>
      <c r="B32" s="25" t="s">
        <v>30</v>
      </c>
      <c r="C32" s="28"/>
      <c r="D32" s="29"/>
      <c r="E32" s="30"/>
      <c r="F32" s="30"/>
    </row>
    <row r="33" spans="1:6" ht="13.5" customHeight="1" x14ac:dyDescent="0.15">
      <c r="A33" s="22"/>
      <c r="B33" s="25" t="s">
        <v>31</v>
      </c>
      <c r="C33" s="28"/>
      <c r="D33" s="26">
        <v>1129774428</v>
      </c>
      <c r="E33" s="27">
        <v>1069546844</v>
      </c>
      <c r="F33" s="27">
        <v>60227583</v>
      </c>
    </row>
    <row r="34" spans="1:6" ht="13.5" customHeight="1" x14ac:dyDescent="0.15">
      <c r="A34" s="22"/>
      <c r="B34" s="25" t="s">
        <v>32</v>
      </c>
      <c r="C34" s="28"/>
      <c r="D34" s="26">
        <v>1970365833</v>
      </c>
      <c r="E34" s="27">
        <v>1884162164</v>
      </c>
      <c r="F34" s="27">
        <v>86203668</v>
      </c>
    </row>
    <row r="35" spans="1:6" ht="13.5" customHeight="1" x14ac:dyDescent="0.15">
      <c r="A35" s="22"/>
      <c r="B35" s="25" t="s">
        <v>33</v>
      </c>
      <c r="C35" s="28"/>
      <c r="D35" s="26">
        <v>542846979</v>
      </c>
      <c r="E35" s="27">
        <v>508934454</v>
      </c>
      <c r="F35" s="27">
        <v>33912524</v>
      </c>
    </row>
    <row r="36" spans="1:6" ht="13.5" customHeight="1" x14ac:dyDescent="0.15">
      <c r="A36" s="22"/>
      <c r="B36" s="25" t="s">
        <v>34</v>
      </c>
      <c r="C36" s="28"/>
      <c r="D36" s="26">
        <v>779047772</v>
      </c>
      <c r="E36" s="27">
        <v>652373399</v>
      </c>
      <c r="F36" s="27">
        <v>126674373</v>
      </c>
    </row>
    <row r="37" spans="1:6" ht="13.5" customHeight="1" x14ac:dyDescent="0.15">
      <c r="A37" s="22"/>
      <c r="B37" s="25" t="s">
        <v>70</v>
      </c>
      <c r="C37" s="28"/>
      <c r="D37" s="26">
        <v>970795901</v>
      </c>
      <c r="E37" s="27">
        <v>910741497</v>
      </c>
      <c r="F37" s="27">
        <v>60054403</v>
      </c>
    </row>
    <row r="38" spans="1:6" ht="13.5" customHeight="1" x14ac:dyDescent="0.15">
      <c r="A38" s="22"/>
      <c r="B38" s="25" t="s">
        <v>36</v>
      </c>
      <c r="C38" s="28"/>
      <c r="D38" s="26">
        <v>904551499</v>
      </c>
      <c r="E38" s="27">
        <v>857903335</v>
      </c>
      <c r="F38" s="27">
        <v>46648163</v>
      </c>
    </row>
    <row r="39" spans="1:6" ht="13.5" customHeight="1" x14ac:dyDescent="0.15">
      <c r="A39" s="22"/>
      <c r="B39" s="25" t="s">
        <v>37</v>
      </c>
      <c r="C39" s="28"/>
      <c r="D39" s="26">
        <v>187201780</v>
      </c>
      <c r="E39" s="27">
        <v>174145189</v>
      </c>
      <c r="F39" s="27">
        <v>13056590</v>
      </c>
    </row>
    <row r="40" spans="1:6" ht="13.5" customHeight="1" x14ac:dyDescent="0.15">
      <c r="A40" s="22"/>
      <c r="B40" s="25" t="s">
        <v>62</v>
      </c>
      <c r="C40" s="28"/>
      <c r="D40" s="26">
        <v>14530000</v>
      </c>
      <c r="E40" s="27">
        <v>14062034</v>
      </c>
      <c r="F40" s="27">
        <v>467965</v>
      </c>
    </row>
    <row r="41" spans="1:6" ht="13.5" customHeight="1" x14ac:dyDescent="0.15">
      <c r="A41" s="22"/>
      <c r="B41" s="25" t="s">
        <v>39</v>
      </c>
      <c r="C41" s="28"/>
      <c r="D41" s="26">
        <v>351551786</v>
      </c>
      <c r="E41" s="27">
        <v>334164068</v>
      </c>
      <c r="F41" s="27">
        <v>17387718</v>
      </c>
    </row>
    <row r="42" spans="1:6" ht="13.8" customHeight="1" x14ac:dyDescent="0.15">
      <c r="A42" s="21"/>
      <c r="B42" s="25" t="s">
        <v>12</v>
      </c>
      <c r="C42" s="21"/>
      <c r="D42" s="26">
        <v>6850665980</v>
      </c>
      <c r="E42" s="27">
        <v>6406032989</v>
      </c>
      <c r="F42" s="27">
        <v>444632990</v>
      </c>
    </row>
    <row r="43" spans="1:6" ht="13.5" customHeight="1" x14ac:dyDescent="0.15">
      <c r="A43" s="21"/>
      <c r="B43" s="25" t="s">
        <v>63</v>
      </c>
      <c r="C43" s="21"/>
      <c r="D43" s="26">
        <v>372709173</v>
      </c>
      <c r="E43" s="27">
        <v>334378892</v>
      </c>
      <c r="F43" s="27">
        <v>38330280</v>
      </c>
    </row>
    <row r="44" spans="1:6" ht="13.5" customHeight="1" x14ac:dyDescent="0.15">
      <c r="A44" s="21"/>
      <c r="B44" s="25" t="s">
        <v>43</v>
      </c>
      <c r="C44" s="21"/>
      <c r="D44" s="26">
        <v>230915222</v>
      </c>
      <c r="E44" s="27">
        <v>227055415</v>
      </c>
      <c r="F44" s="27">
        <v>3859806</v>
      </c>
    </row>
    <row r="45" spans="1:6" ht="13.5" customHeight="1" x14ac:dyDescent="0.15">
      <c r="A45" s="21"/>
      <c r="B45" s="25" t="s">
        <v>72</v>
      </c>
      <c r="C45" s="21"/>
      <c r="D45" s="26">
        <v>322837053</v>
      </c>
      <c r="E45" s="27">
        <v>256603811</v>
      </c>
      <c r="F45" s="27">
        <v>66233241</v>
      </c>
    </row>
    <row r="46" spans="1:6" ht="13.5" customHeight="1" x14ac:dyDescent="0.15">
      <c r="A46" s="21"/>
      <c r="B46" s="25" t="s">
        <v>64</v>
      </c>
      <c r="C46" s="21"/>
      <c r="D46" s="26">
        <v>1073306462</v>
      </c>
      <c r="E46" s="27">
        <v>1070481855</v>
      </c>
      <c r="F46" s="27">
        <v>2824606</v>
      </c>
    </row>
    <row r="47" spans="1:6" ht="13.5" customHeight="1" x14ac:dyDescent="0.15">
      <c r="A47" s="21"/>
      <c r="B47" s="31" t="s">
        <v>49</v>
      </c>
      <c r="C47" s="21"/>
      <c r="D47" s="32">
        <v>35544329704</v>
      </c>
      <c r="E47" s="8">
        <v>34668004983</v>
      </c>
      <c r="F47" s="8">
        <v>876324720</v>
      </c>
    </row>
    <row r="48" spans="1:6" ht="13.5" customHeight="1" x14ac:dyDescent="0.15">
      <c r="A48" s="21"/>
      <c r="B48" s="25" t="s">
        <v>50</v>
      </c>
      <c r="C48" s="21"/>
      <c r="D48" s="26">
        <v>4254789120</v>
      </c>
      <c r="E48" s="27">
        <v>4121826192</v>
      </c>
      <c r="F48" s="27">
        <v>132962928</v>
      </c>
    </row>
    <row r="49" spans="1:6" ht="13.5" customHeight="1" x14ac:dyDescent="0.15">
      <c r="A49" s="49"/>
      <c r="B49" s="25" t="s">
        <v>51</v>
      </c>
      <c r="C49" s="21"/>
      <c r="D49" s="26">
        <v>117589667</v>
      </c>
      <c r="E49" s="27" t="s">
        <v>15</v>
      </c>
      <c r="F49" s="27">
        <v>117589667</v>
      </c>
    </row>
    <row r="50" spans="1:6" ht="18.600000000000001" customHeight="1" x14ac:dyDescent="0.15">
      <c r="A50" s="33"/>
      <c r="B50" s="34" t="s">
        <v>52</v>
      </c>
      <c r="C50" s="33"/>
      <c r="D50" s="35">
        <v>39916708491</v>
      </c>
      <c r="E50" s="36">
        <v>38789831175</v>
      </c>
      <c r="F50" s="36">
        <v>1126877315</v>
      </c>
    </row>
    <row r="51" spans="1:6" ht="10.5" customHeight="1" x14ac:dyDescent="0.15">
      <c r="A51" s="129" t="s">
        <v>162</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74</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5" customHeight="1" x14ac:dyDescent="0.15">
      <c r="A6" s="24"/>
      <c r="B6" s="25" t="s">
        <v>6</v>
      </c>
      <c r="C6" s="22"/>
      <c r="D6" s="26"/>
      <c r="E6" s="27"/>
      <c r="F6" s="27"/>
    </row>
    <row r="7" spans="1:9" ht="13.5" customHeight="1" x14ac:dyDescent="0.15">
      <c r="A7" s="22"/>
      <c r="B7" s="25" t="s">
        <v>7</v>
      </c>
      <c r="C7" s="21"/>
      <c r="D7" s="26">
        <v>956311496</v>
      </c>
      <c r="E7" s="27">
        <v>940363844</v>
      </c>
      <c r="F7" s="27">
        <v>15947652</v>
      </c>
    </row>
    <row r="8" spans="1:9" ht="13.5" customHeight="1" x14ac:dyDescent="0.15">
      <c r="A8" s="21"/>
      <c r="B8" s="25" t="s">
        <v>8</v>
      </c>
      <c r="C8" s="21"/>
      <c r="D8" s="26">
        <v>1409855282</v>
      </c>
      <c r="E8" s="27">
        <v>1353816010</v>
      </c>
      <c r="F8" s="27">
        <v>56039271</v>
      </c>
    </row>
    <row r="9" spans="1:9" ht="13.5" customHeight="1" x14ac:dyDescent="0.15">
      <c r="A9" s="21"/>
      <c r="B9" s="25" t="s">
        <v>9</v>
      </c>
      <c r="C9" s="21"/>
      <c r="D9" s="26">
        <v>5228641380</v>
      </c>
      <c r="E9" s="27">
        <v>5153117269</v>
      </c>
      <c r="F9" s="27">
        <v>75524110</v>
      </c>
    </row>
    <row r="10" spans="1:9" ht="13.5" customHeight="1" x14ac:dyDescent="0.15">
      <c r="A10" s="22"/>
      <c r="B10" s="25" t="s">
        <v>10</v>
      </c>
      <c r="C10" s="25"/>
      <c r="D10" s="26">
        <v>411341049</v>
      </c>
      <c r="E10" s="27">
        <v>401443796</v>
      </c>
      <c r="F10" s="27">
        <v>9897252</v>
      </c>
    </row>
    <row r="11" spans="1:9" ht="13.5" customHeight="1" x14ac:dyDescent="0.15">
      <c r="A11" s="22"/>
      <c r="B11" s="25" t="s">
        <v>11</v>
      </c>
      <c r="C11" s="21"/>
      <c r="D11" s="26">
        <v>379078550</v>
      </c>
      <c r="E11" s="27">
        <v>321599254</v>
      </c>
      <c r="F11" s="27">
        <v>57497295</v>
      </c>
    </row>
    <row r="12" spans="1:9" ht="13.8" customHeight="1" x14ac:dyDescent="0.15">
      <c r="A12" s="22"/>
      <c r="B12" s="25" t="s">
        <v>12</v>
      </c>
      <c r="C12" s="22"/>
      <c r="D12" s="26">
        <v>8385227757</v>
      </c>
      <c r="E12" s="27">
        <v>8170340175</v>
      </c>
      <c r="F12" s="27">
        <v>214887582</v>
      </c>
    </row>
    <row r="13" spans="1:9" ht="13.5" customHeight="1" x14ac:dyDescent="0.15">
      <c r="A13" s="22"/>
      <c r="B13" s="25" t="s">
        <v>122</v>
      </c>
      <c r="C13" s="22"/>
      <c r="D13" s="29"/>
      <c r="E13" s="37"/>
      <c r="F13" s="37"/>
    </row>
    <row r="14" spans="1:9" ht="13.5" customHeight="1" x14ac:dyDescent="0.15">
      <c r="A14" s="28"/>
      <c r="B14" s="25" t="s">
        <v>13</v>
      </c>
      <c r="C14" s="28"/>
      <c r="D14" s="26">
        <v>2029237118</v>
      </c>
      <c r="E14" s="27">
        <v>2029236667</v>
      </c>
      <c r="F14" s="27">
        <v>450</v>
      </c>
    </row>
    <row r="15" spans="1:9" ht="13.5" customHeight="1" x14ac:dyDescent="0.15">
      <c r="A15" s="28"/>
      <c r="B15" s="25" t="s">
        <v>14</v>
      </c>
      <c r="C15" s="28"/>
      <c r="D15" s="26">
        <v>980798765</v>
      </c>
      <c r="E15" s="27">
        <v>980798765</v>
      </c>
      <c r="F15" s="27" t="s">
        <v>15</v>
      </c>
    </row>
    <row r="16" spans="1:9" ht="13.5" customHeight="1" x14ac:dyDescent="0.15">
      <c r="A16" s="28"/>
      <c r="B16" s="25" t="s">
        <v>16</v>
      </c>
      <c r="C16" s="28"/>
      <c r="D16" s="26">
        <v>352701706</v>
      </c>
      <c r="E16" s="27">
        <v>348180776</v>
      </c>
      <c r="F16" s="27">
        <v>4520929</v>
      </c>
    </row>
    <row r="17" spans="1:6" ht="13.5" customHeight="1" x14ac:dyDescent="0.15">
      <c r="A17" s="28"/>
      <c r="B17" s="25" t="s">
        <v>17</v>
      </c>
      <c r="C17" s="28"/>
      <c r="D17" s="26">
        <v>625183461</v>
      </c>
      <c r="E17" s="27">
        <v>605227827</v>
      </c>
      <c r="F17" s="27">
        <v>19955633</v>
      </c>
    </row>
    <row r="18" spans="1:6" ht="13.5" customHeight="1" x14ac:dyDescent="0.15">
      <c r="A18" s="28"/>
      <c r="B18" s="25" t="s">
        <v>18</v>
      </c>
      <c r="C18" s="28"/>
      <c r="D18" s="26">
        <v>572503130</v>
      </c>
      <c r="E18" s="27">
        <v>562042516</v>
      </c>
      <c r="F18" s="27">
        <v>10460613</v>
      </c>
    </row>
    <row r="19" spans="1:6" ht="13.5" customHeight="1" x14ac:dyDescent="0.15">
      <c r="A19" s="28"/>
      <c r="B19" s="25" t="s">
        <v>19</v>
      </c>
      <c r="C19" s="28"/>
      <c r="D19" s="26">
        <v>80462771</v>
      </c>
      <c r="E19" s="27">
        <v>80369750</v>
      </c>
      <c r="F19" s="27">
        <v>93021</v>
      </c>
    </row>
    <row r="20" spans="1:6" ht="13.8" customHeight="1" x14ac:dyDescent="0.15">
      <c r="A20" s="28"/>
      <c r="B20" s="25" t="s">
        <v>12</v>
      </c>
      <c r="C20" s="28"/>
      <c r="D20" s="26">
        <v>4640886951</v>
      </c>
      <c r="E20" s="27">
        <v>4605856302</v>
      </c>
      <c r="F20" s="27">
        <v>35030648</v>
      </c>
    </row>
    <row r="21" spans="1:6" ht="13.5" customHeight="1" x14ac:dyDescent="0.15">
      <c r="A21" s="28"/>
      <c r="B21" s="25" t="s">
        <v>20</v>
      </c>
      <c r="C21" s="28"/>
      <c r="D21" s="26">
        <v>5491551432</v>
      </c>
      <c r="E21" s="27">
        <v>5491551432</v>
      </c>
      <c r="F21" s="27" t="s">
        <v>15</v>
      </c>
    </row>
    <row r="22" spans="1:6" ht="13.5" customHeight="1" x14ac:dyDescent="0.15">
      <c r="A22" s="28"/>
      <c r="B22" s="25" t="s">
        <v>21</v>
      </c>
      <c r="C22" s="28"/>
      <c r="D22" s="29"/>
      <c r="E22" s="30"/>
      <c r="F22" s="30"/>
    </row>
    <row r="23" spans="1:6" ht="13.5" customHeight="1" x14ac:dyDescent="0.15">
      <c r="A23" s="28"/>
      <c r="B23" s="25" t="s">
        <v>22</v>
      </c>
      <c r="C23" s="28"/>
      <c r="D23" s="26">
        <v>127937860</v>
      </c>
      <c r="E23" s="27">
        <v>127934660</v>
      </c>
      <c r="F23" s="27">
        <v>3200</v>
      </c>
    </row>
    <row r="24" spans="1:6" ht="13.5" customHeight="1" x14ac:dyDescent="0.15">
      <c r="A24" s="22"/>
      <c r="B24" s="25" t="s">
        <v>23</v>
      </c>
      <c r="C24" s="28"/>
      <c r="D24" s="26">
        <v>1373112990</v>
      </c>
      <c r="E24" s="27">
        <v>1373112990</v>
      </c>
      <c r="F24" s="27" t="s">
        <v>15</v>
      </c>
    </row>
    <row r="25" spans="1:6" ht="13.5" customHeight="1" x14ac:dyDescent="0.15">
      <c r="A25" s="22"/>
      <c r="B25" s="25" t="s">
        <v>24</v>
      </c>
      <c r="D25" s="26">
        <v>9384087</v>
      </c>
      <c r="E25" s="27">
        <v>9380262</v>
      </c>
      <c r="F25" s="27">
        <v>3824</v>
      </c>
    </row>
    <row r="26" spans="1:6" ht="13.5" customHeight="1" x14ac:dyDescent="0.15">
      <c r="A26" s="22"/>
      <c r="B26" s="25" t="s">
        <v>25</v>
      </c>
      <c r="C26" s="25"/>
      <c r="D26" s="26">
        <v>149722134</v>
      </c>
      <c r="E26" s="27">
        <v>142593041</v>
      </c>
      <c r="F26" s="27">
        <v>7129092</v>
      </c>
    </row>
    <row r="27" spans="1:6" ht="13.8" customHeight="1" x14ac:dyDescent="0.15">
      <c r="A27" s="22"/>
      <c r="B27" s="25" t="s">
        <v>12</v>
      </c>
      <c r="C27" s="28"/>
      <c r="D27" s="26">
        <v>1660157071</v>
      </c>
      <c r="E27" s="27">
        <v>1653020954</v>
      </c>
      <c r="F27" s="27">
        <v>7136116</v>
      </c>
    </row>
    <row r="28" spans="1:6" ht="13.5" customHeight="1" x14ac:dyDescent="0.15">
      <c r="A28" s="22"/>
      <c r="B28" s="25" t="s">
        <v>26</v>
      </c>
      <c r="C28" s="28"/>
      <c r="D28" s="26">
        <v>6952120655</v>
      </c>
      <c r="E28" s="27">
        <v>6952120655</v>
      </c>
      <c r="F28" s="27" t="s">
        <v>15</v>
      </c>
    </row>
    <row r="29" spans="1:6" ht="13.5" customHeight="1" x14ac:dyDescent="0.15">
      <c r="A29" s="22"/>
      <c r="B29" s="25" t="s">
        <v>27</v>
      </c>
      <c r="C29" s="28"/>
      <c r="D29" s="26">
        <v>379500000</v>
      </c>
      <c r="E29" s="27">
        <v>379500000</v>
      </c>
      <c r="F29" s="27" t="s">
        <v>15</v>
      </c>
    </row>
    <row r="30" spans="1:6" ht="13.5" customHeight="1" x14ac:dyDescent="0.15">
      <c r="A30" s="22"/>
      <c r="B30" s="25" t="s">
        <v>69</v>
      </c>
      <c r="C30" s="28"/>
      <c r="D30" s="26">
        <v>497190000</v>
      </c>
      <c r="E30" s="27">
        <v>497140226</v>
      </c>
      <c r="F30" s="27">
        <v>49773</v>
      </c>
    </row>
    <row r="31" spans="1:6" ht="13.5" customHeight="1" x14ac:dyDescent="0.15">
      <c r="A31" s="22"/>
      <c r="B31" s="25" t="s">
        <v>28</v>
      </c>
      <c r="C31" s="28"/>
      <c r="D31" s="26">
        <v>2298397083</v>
      </c>
      <c r="E31" s="27">
        <v>2249634432</v>
      </c>
      <c r="F31" s="27">
        <v>48762651</v>
      </c>
    </row>
    <row r="32" spans="1:6" ht="13.5" customHeight="1" x14ac:dyDescent="0.15">
      <c r="A32" s="22"/>
      <c r="B32" s="25" t="s">
        <v>30</v>
      </c>
      <c r="C32" s="28"/>
      <c r="D32" s="29"/>
      <c r="E32" s="30"/>
      <c r="F32" s="30"/>
    </row>
    <row r="33" spans="1:6" ht="13.5" customHeight="1" x14ac:dyDescent="0.15">
      <c r="A33" s="22"/>
      <c r="B33" s="25" t="s">
        <v>31</v>
      </c>
      <c r="C33" s="28"/>
      <c r="D33" s="26">
        <v>1165080368</v>
      </c>
      <c r="E33" s="27">
        <v>1118474541</v>
      </c>
      <c r="F33" s="27">
        <v>46605826</v>
      </c>
    </row>
    <row r="34" spans="1:6" ht="13.5" customHeight="1" x14ac:dyDescent="0.15">
      <c r="A34" s="22"/>
      <c r="B34" s="25" t="s">
        <v>32</v>
      </c>
      <c r="C34" s="28"/>
      <c r="D34" s="26">
        <v>2013181881</v>
      </c>
      <c r="E34" s="27">
        <v>1974240078</v>
      </c>
      <c r="F34" s="27">
        <v>38941802</v>
      </c>
    </row>
    <row r="35" spans="1:6" ht="13.5" customHeight="1" x14ac:dyDescent="0.15">
      <c r="A35" s="22"/>
      <c r="B35" s="25" t="s">
        <v>33</v>
      </c>
      <c r="C35" s="28"/>
      <c r="D35" s="26">
        <v>561666785</v>
      </c>
      <c r="E35" s="27">
        <v>537819781</v>
      </c>
      <c r="F35" s="27">
        <v>23847003</v>
      </c>
    </row>
    <row r="36" spans="1:6" ht="13.5" customHeight="1" x14ac:dyDescent="0.15">
      <c r="A36" s="22"/>
      <c r="B36" s="25" t="s">
        <v>34</v>
      </c>
      <c r="C36" s="28"/>
      <c r="D36" s="26">
        <v>924596379</v>
      </c>
      <c r="E36" s="27">
        <v>782999808</v>
      </c>
      <c r="F36" s="27">
        <v>141596571</v>
      </c>
    </row>
    <row r="37" spans="1:6" ht="13.5" customHeight="1" x14ac:dyDescent="0.15">
      <c r="A37" s="22"/>
      <c r="B37" s="25" t="s">
        <v>70</v>
      </c>
      <c r="C37" s="28"/>
      <c r="D37" s="26">
        <v>1026408685</v>
      </c>
      <c r="E37" s="27">
        <v>981698187</v>
      </c>
      <c r="F37" s="27">
        <v>44710497</v>
      </c>
    </row>
    <row r="38" spans="1:6" ht="13.5" customHeight="1" x14ac:dyDescent="0.15">
      <c r="A38" s="22"/>
      <c r="B38" s="25" t="s">
        <v>36</v>
      </c>
      <c r="C38" s="28"/>
      <c r="D38" s="26">
        <v>943254314</v>
      </c>
      <c r="E38" s="27">
        <v>913064272</v>
      </c>
      <c r="F38" s="27">
        <v>30190041</v>
      </c>
    </row>
    <row r="39" spans="1:6" ht="13.5" customHeight="1" x14ac:dyDescent="0.15">
      <c r="A39" s="22"/>
      <c r="B39" s="25" t="s">
        <v>37</v>
      </c>
      <c r="C39" s="28"/>
      <c r="D39" s="26">
        <v>193170719</v>
      </c>
      <c r="E39" s="27">
        <v>180622287</v>
      </c>
      <c r="F39" s="27">
        <v>12548431</v>
      </c>
    </row>
    <row r="40" spans="1:6" ht="13.5" customHeight="1" x14ac:dyDescent="0.15">
      <c r="A40" s="22"/>
      <c r="B40" s="25" t="s">
        <v>62</v>
      </c>
      <c r="C40" s="28"/>
      <c r="D40" s="26">
        <v>13230374</v>
      </c>
      <c r="E40" s="27">
        <v>12466273</v>
      </c>
      <c r="F40" s="27">
        <v>764100</v>
      </c>
    </row>
    <row r="41" spans="1:6" ht="13.5" customHeight="1" x14ac:dyDescent="0.15">
      <c r="A41" s="22"/>
      <c r="B41" s="25" t="s">
        <v>39</v>
      </c>
      <c r="C41" s="28"/>
      <c r="D41" s="26">
        <v>410495324</v>
      </c>
      <c r="E41" s="27">
        <v>394123366</v>
      </c>
      <c r="F41" s="27">
        <v>16371957</v>
      </c>
    </row>
    <row r="42" spans="1:6" ht="13.8" customHeight="1" x14ac:dyDescent="0.15">
      <c r="A42" s="21"/>
      <c r="B42" s="25" t="s">
        <v>12</v>
      </c>
      <c r="C42" s="21"/>
      <c r="D42" s="26">
        <v>7251084832</v>
      </c>
      <c r="E42" s="27">
        <v>6895508598</v>
      </c>
      <c r="F42" s="27">
        <v>355576233</v>
      </c>
    </row>
    <row r="43" spans="1:6" ht="13.5" customHeight="1" x14ac:dyDescent="0.15">
      <c r="A43" s="21"/>
      <c r="B43" s="25" t="s">
        <v>63</v>
      </c>
      <c r="C43" s="21"/>
      <c r="D43" s="26">
        <v>418468498</v>
      </c>
      <c r="E43" s="27">
        <v>368432029</v>
      </c>
      <c r="F43" s="27">
        <v>50036468</v>
      </c>
    </row>
    <row r="44" spans="1:6" ht="13.5" customHeight="1" x14ac:dyDescent="0.15">
      <c r="A44" s="21"/>
      <c r="B44" s="25" t="s">
        <v>43</v>
      </c>
      <c r="C44" s="21"/>
      <c r="D44" s="26">
        <v>242683038</v>
      </c>
      <c r="E44" s="27">
        <v>239849151</v>
      </c>
      <c r="F44" s="27">
        <v>2833886</v>
      </c>
    </row>
    <row r="45" spans="1:6" ht="13.5" customHeight="1" x14ac:dyDescent="0.15">
      <c r="A45" s="21"/>
      <c r="B45" s="25" t="s">
        <v>72</v>
      </c>
      <c r="C45" s="21"/>
      <c r="D45" s="26">
        <v>425368643</v>
      </c>
      <c r="E45" s="27">
        <v>423996322</v>
      </c>
      <c r="F45" s="27">
        <v>1372320</v>
      </c>
    </row>
    <row r="46" spans="1:6" ht="13.5" customHeight="1" x14ac:dyDescent="0.15">
      <c r="A46" s="21"/>
      <c r="B46" s="25" t="s">
        <v>64</v>
      </c>
      <c r="C46" s="21"/>
      <c r="D46" s="26">
        <v>1032014191</v>
      </c>
      <c r="E46" s="27">
        <v>1030423419</v>
      </c>
      <c r="F46" s="27">
        <v>1590771</v>
      </c>
    </row>
    <row r="47" spans="1:6" ht="13.5" customHeight="1" x14ac:dyDescent="0.15">
      <c r="A47" s="21"/>
      <c r="B47" s="31" t="s">
        <v>49</v>
      </c>
      <c r="C47" s="21"/>
      <c r="D47" s="32">
        <v>39674650153</v>
      </c>
      <c r="E47" s="8">
        <v>38957373701</v>
      </c>
      <c r="F47" s="8">
        <v>717276453</v>
      </c>
    </row>
    <row r="48" spans="1:6" ht="13.5" customHeight="1" x14ac:dyDescent="0.15">
      <c r="A48" s="21"/>
      <c r="B48" s="25" t="s">
        <v>50</v>
      </c>
      <c r="C48" s="21"/>
      <c r="D48" s="26">
        <v>4542999136</v>
      </c>
      <c r="E48" s="27">
        <v>4447651893</v>
      </c>
      <c r="F48" s="27">
        <v>95347242</v>
      </c>
    </row>
    <row r="49" spans="1:6" ht="13.5" customHeight="1" x14ac:dyDescent="0.15">
      <c r="A49" s="49"/>
      <c r="B49" s="25" t="s">
        <v>51</v>
      </c>
      <c r="C49" s="21"/>
      <c r="D49" s="26">
        <v>97934558</v>
      </c>
      <c r="E49" s="27" t="s">
        <v>15</v>
      </c>
      <c r="F49" s="27">
        <v>97934558</v>
      </c>
    </row>
    <row r="50" spans="1:6" ht="18.600000000000001" customHeight="1" x14ac:dyDescent="0.15">
      <c r="A50" s="33"/>
      <c r="B50" s="34" t="s">
        <v>52</v>
      </c>
      <c r="C50" s="33"/>
      <c r="D50" s="35">
        <v>44315583847</v>
      </c>
      <c r="E50" s="36">
        <v>43405025594</v>
      </c>
      <c r="F50" s="36">
        <v>910558253</v>
      </c>
    </row>
    <row r="51" spans="1:6" ht="10.5" customHeight="1" x14ac:dyDescent="0.15">
      <c r="A51" s="129" t="s">
        <v>162</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75</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5" customHeight="1" x14ac:dyDescent="0.15">
      <c r="A6" s="24"/>
      <c r="B6" s="25" t="s">
        <v>6</v>
      </c>
      <c r="C6" s="22"/>
      <c r="D6" s="26"/>
      <c r="E6" s="27"/>
      <c r="F6" s="27"/>
    </row>
    <row r="7" spans="1:9" ht="13.5" customHeight="1" x14ac:dyDescent="0.15">
      <c r="A7" s="22"/>
      <c r="B7" s="25" t="s">
        <v>7</v>
      </c>
      <c r="C7" s="21"/>
      <c r="D7" s="26">
        <v>1007125646</v>
      </c>
      <c r="E7" s="27">
        <v>1007125646</v>
      </c>
      <c r="F7" s="27" t="s">
        <v>15</v>
      </c>
    </row>
    <row r="8" spans="1:9" ht="13.5" customHeight="1" x14ac:dyDescent="0.15">
      <c r="A8" s="21"/>
      <c r="B8" s="25" t="s">
        <v>8</v>
      </c>
      <c r="C8" s="21"/>
      <c r="D8" s="26">
        <v>1539830582</v>
      </c>
      <c r="E8" s="27">
        <v>1485060860</v>
      </c>
      <c r="F8" s="27">
        <v>54769721</v>
      </c>
    </row>
    <row r="9" spans="1:9" ht="13.5" customHeight="1" x14ac:dyDescent="0.15">
      <c r="A9" s="21"/>
      <c r="B9" s="25" t="s">
        <v>9</v>
      </c>
      <c r="C9" s="21"/>
      <c r="D9" s="26">
        <v>5635866911</v>
      </c>
      <c r="E9" s="27">
        <v>5544110600</v>
      </c>
      <c r="F9" s="27">
        <v>91756310</v>
      </c>
    </row>
    <row r="10" spans="1:9" ht="13.5" customHeight="1" x14ac:dyDescent="0.15">
      <c r="A10" s="22"/>
      <c r="B10" s="25" t="s">
        <v>10</v>
      </c>
      <c r="C10" s="25"/>
      <c r="D10" s="26">
        <v>425576976</v>
      </c>
      <c r="E10" s="27">
        <v>416801340</v>
      </c>
      <c r="F10" s="27">
        <v>8775635</v>
      </c>
    </row>
    <row r="11" spans="1:9" ht="13.5" customHeight="1" x14ac:dyDescent="0.15">
      <c r="A11" s="22"/>
      <c r="B11" s="25" t="s">
        <v>11</v>
      </c>
      <c r="C11" s="21"/>
      <c r="D11" s="26">
        <v>382098800</v>
      </c>
      <c r="E11" s="27">
        <v>370568960</v>
      </c>
      <c r="F11" s="27">
        <v>11529839</v>
      </c>
    </row>
    <row r="12" spans="1:9" ht="13.8" customHeight="1" x14ac:dyDescent="0.15">
      <c r="A12" s="22"/>
      <c r="B12" s="25" t="s">
        <v>12</v>
      </c>
      <c r="C12" s="22"/>
      <c r="D12" s="26">
        <v>8990498915</v>
      </c>
      <c r="E12" s="27">
        <v>8823667407</v>
      </c>
      <c r="F12" s="27">
        <v>166831507</v>
      </c>
    </row>
    <row r="13" spans="1:9" ht="13.5" customHeight="1" x14ac:dyDescent="0.15">
      <c r="A13" s="22"/>
      <c r="B13" s="25" t="s">
        <v>122</v>
      </c>
      <c r="C13" s="22"/>
      <c r="D13" s="29"/>
      <c r="E13" s="37"/>
      <c r="F13" s="37"/>
    </row>
    <row r="14" spans="1:9" ht="13.5" customHeight="1" x14ac:dyDescent="0.15">
      <c r="A14" s="28"/>
      <c r="B14" s="25" t="s">
        <v>13</v>
      </c>
      <c r="C14" s="28"/>
      <c r="D14" s="26">
        <v>2168429108</v>
      </c>
      <c r="E14" s="27">
        <v>2168423789</v>
      </c>
      <c r="F14" s="27">
        <v>5318</v>
      </c>
    </row>
    <row r="15" spans="1:9" ht="13.5" customHeight="1" x14ac:dyDescent="0.15">
      <c r="A15" s="28"/>
      <c r="B15" s="25" t="s">
        <v>14</v>
      </c>
      <c r="C15" s="28"/>
      <c r="D15" s="26">
        <v>1014323507</v>
      </c>
      <c r="E15" s="27">
        <v>1014323507</v>
      </c>
      <c r="F15" s="27" t="s">
        <v>15</v>
      </c>
    </row>
    <row r="16" spans="1:9" ht="13.5" customHeight="1" x14ac:dyDescent="0.15">
      <c r="A16" s="28"/>
      <c r="B16" s="25" t="s">
        <v>16</v>
      </c>
      <c r="C16" s="28"/>
      <c r="D16" s="26">
        <v>371502371</v>
      </c>
      <c r="E16" s="27">
        <v>368367384</v>
      </c>
      <c r="F16" s="27">
        <v>3134986</v>
      </c>
    </row>
    <row r="17" spans="1:6" ht="13.5" customHeight="1" x14ac:dyDescent="0.15">
      <c r="A17" s="28"/>
      <c r="B17" s="25" t="s">
        <v>17</v>
      </c>
      <c r="C17" s="28"/>
      <c r="D17" s="26">
        <v>607092815</v>
      </c>
      <c r="E17" s="27">
        <v>590218389</v>
      </c>
      <c r="F17" s="27">
        <v>16874426</v>
      </c>
    </row>
    <row r="18" spans="1:6" ht="13.5" customHeight="1" x14ac:dyDescent="0.15">
      <c r="A18" s="28"/>
      <c r="B18" s="25" t="s">
        <v>18</v>
      </c>
      <c r="C18" s="28"/>
      <c r="D18" s="26">
        <v>594795921</v>
      </c>
      <c r="E18" s="27">
        <v>590270987</v>
      </c>
      <c r="F18" s="27">
        <v>4524933</v>
      </c>
    </row>
    <row r="19" spans="1:6" ht="13.5" customHeight="1" x14ac:dyDescent="0.15">
      <c r="A19" s="28"/>
      <c r="B19" s="25" t="s">
        <v>19</v>
      </c>
      <c r="C19" s="28"/>
      <c r="D19" s="26">
        <v>90572624</v>
      </c>
      <c r="E19" s="27">
        <v>90500060</v>
      </c>
      <c r="F19" s="27">
        <v>72564</v>
      </c>
    </row>
    <row r="20" spans="1:6" ht="13.8" customHeight="1" x14ac:dyDescent="0.15">
      <c r="A20" s="28"/>
      <c r="B20" s="25" t="s">
        <v>12</v>
      </c>
      <c r="C20" s="28"/>
      <c r="D20" s="26">
        <v>4846716346</v>
      </c>
      <c r="E20" s="27">
        <v>4822104117</v>
      </c>
      <c r="F20" s="27">
        <v>24612228</v>
      </c>
    </row>
    <row r="21" spans="1:6" ht="13.5" customHeight="1" x14ac:dyDescent="0.15">
      <c r="A21" s="28"/>
      <c r="B21" s="25" t="s">
        <v>20</v>
      </c>
      <c r="C21" s="28"/>
      <c r="D21" s="26">
        <v>6654239838</v>
      </c>
      <c r="E21" s="27">
        <v>6654239838</v>
      </c>
      <c r="F21" s="27" t="s">
        <v>15</v>
      </c>
    </row>
    <row r="22" spans="1:6" ht="13.5" customHeight="1" x14ac:dyDescent="0.15">
      <c r="A22" s="28"/>
      <c r="B22" s="25" t="s">
        <v>21</v>
      </c>
      <c r="C22" s="28"/>
      <c r="D22" s="29"/>
      <c r="E22" s="30"/>
      <c r="F22" s="30"/>
    </row>
    <row r="23" spans="1:6" ht="13.5" customHeight="1" x14ac:dyDescent="0.15">
      <c r="A23" s="28"/>
      <c r="B23" s="25" t="s">
        <v>22</v>
      </c>
      <c r="C23" s="28"/>
      <c r="D23" s="26">
        <v>136058101</v>
      </c>
      <c r="E23" s="27">
        <v>134854023</v>
      </c>
      <c r="F23" s="27">
        <v>1204078</v>
      </c>
    </row>
    <row r="24" spans="1:6" ht="13.5" customHeight="1" x14ac:dyDescent="0.15">
      <c r="A24" s="22"/>
      <c r="B24" s="25" t="s">
        <v>23</v>
      </c>
      <c r="C24" s="28"/>
      <c r="D24" s="26">
        <v>1508520097</v>
      </c>
      <c r="E24" s="27">
        <v>1493568399</v>
      </c>
      <c r="F24" s="27">
        <v>14951698</v>
      </c>
    </row>
    <row r="25" spans="1:6" ht="13.5" customHeight="1" x14ac:dyDescent="0.15">
      <c r="A25" s="22"/>
      <c r="B25" s="25" t="s">
        <v>24</v>
      </c>
      <c r="D25" s="26">
        <v>9993376</v>
      </c>
      <c r="E25" s="27">
        <v>9983668</v>
      </c>
      <c r="F25" s="27">
        <v>9707</v>
      </c>
    </row>
    <row r="26" spans="1:6" ht="13.5" customHeight="1" x14ac:dyDescent="0.15">
      <c r="A26" s="22"/>
      <c r="B26" s="25" t="s">
        <v>25</v>
      </c>
      <c r="C26" s="25"/>
      <c r="D26" s="26">
        <v>155329554</v>
      </c>
      <c r="E26" s="27">
        <v>151201614</v>
      </c>
      <c r="F26" s="27">
        <v>4127939</v>
      </c>
    </row>
    <row r="27" spans="1:6" ht="13.8" customHeight="1" x14ac:dyDescent="0.15">
      <c r="A27" s="22"/>
      <c r="B27" s="25" t="s">
        <v>12</v>
      </c>
      <c r="C27" s="28"/>
      <c r="D27" s="26">
        <v>1809901128</v>
      </c>
      <c r="E27" s="27">
        <v>1789607705</v>
      </c>
      <c r="F27" s="27">
        <v>20293422</v>
      </c>
    </row>
    <row r="28" spans="1:6" ht="13.5" customHeight="1" x14ac:dyDescent="0.15">
      <c r="A28" s="22"/>
      <c r="B28" s="25" t="s">
        <v>26</v>
      </c>
      <c r="C28" s="28"/>
      <c r="D28" s="26">
        <v>8039552000</v>
      </c>
      <c r="E28" s="27">
        <v>8039552000</v>
      </c>
      <c r="F28" s="27" t="s">
        <v>15</v>
      </c>
    </row>
    <row r="29" spans="1:6" ht="13.5" customHeight="1" x14ac:dyDescent="0.15">
      <c r="A29" s="22"/>
      <c r="B29" s="25" t="s">
        <v>27</v>
      </c>
      <c r="C29" s="28"/>
      <c r="D29" s="26">
        <v>130600000</v>
      </c>
      <c r="E29" s="27">
        <v>130600000</v>
      </c>
      <c r="F29" s="27" t="s">
        <v>15</v>
      </c>
    </row>
    <row r="30" spans="1:6" ht="13.5" customHeight="1" x14ac:dyDescent="0.15">
      <c r="A30" s="22"/>
      <c r="B30" s="25" t="s">
        <v>69</v>
      </c>
      <c r="C30" s="28"/>
      <c r="D30" s="26">
        <v>552475000</v>
      </c>
      <c r="E30" s="27">
        <v>526427017</v>
      </c>
      <c r="F30" s="27">
        <v>26047982</v>
      </c>
    </row>
    <row r="31" spans="1:6" ht="13.5" customHeight="1" x14ac:dyDescent="0.15">
      <c r="A31" s="22"/>
      <c r="B31" s="25" t="s">
        <v>28</v>
      </c>
      <c r="C31" s="28"/>
      <c r="D31" s="26">
        <v>2474359474</v>
      </c>
      <c r="E31" s="27">
        <v>2440875167</v>
      </c>
      <c r="F31" s="27">
        <v>33484307</v>
      </c>
    </row>
    <row r="32" spans="1:6" ht="13.5" customHeight="1" x14ac:dyDescent="0.15">
      <c r="A32" s="22"/>
      <c r="B32" s="25" t="s">
        <v>30</v>
      </c>
      <c r="C32" s="28"/>
      <c r="D32" s="29"/>
      <c r="E32" s="30"/>
      <c r="F32" s="30"/>
    </row>
    <row r="33" spans="1:6" ht="13.5" customHeight="1" x14ac:dyDescent="0.15">
      <c r="A33" s="22"/>
      <c r="B33" s="25" t="s">
        <v>31</v>
      </c>
      <c r="C33" s="28"/>
      <c r="D33" s="26">
        <v>1154028901</v>
      </c>
      <c r="E33" s="27">
        <v>1127355307</v>
      </c>
      <c r="F33" s="27">
        <v>26673593</v>
      </c>
    </row>
    <row r="34" spans="1:6" ht="13.5" customHeight="1" x14ac:dyDescent="0.15">
      <c r="A34" s="22"/>
      <c r="B34" s="25" t="s">
        <v>32</v>
      </c>
      <c r="C34" s="28"/>
      <c r="D34" s="26">
        <v>1940627671</v>
      </c>
      <c r="E34" s="27">
        <v>1911546319</v>
      </c>
      <c r="F34" s="27">
        <v>29081351</v>
      </c>
    </row>
    <row r="35" spans="1:6" ht="13.5" customHeight="1" x14ac:dyDescent="0.15">
      <c r="A35" s="22"/>
      <c r="B35" s="25" t="s">
        <v>33</v>
      </c>
      <c r="C35" s="28"/>
      <c r="D35" s="26">
        <v>547010429</v>
      </c>
      <c r="E35" s="27">
        <v>532715987</v>
      </c>
      <c r="F35" s="27">
        <v>14294441</v>
      </c>
    </row>
    <row r="36" spans="1:6" ht="13.5" customHeight="1" x14ac:dyDescent="0.15">
      <c r="A36" s="22"/>
      <c r="B36" s="25" t="s">
        <v>34</v>
      </c>
      <c r="C36" s="28"/>
      <c r="D36" s="26">
        <v>979826811</v>
      </c>
      <c r="E36" s="27">
        <v>866217075</v>
      </c>
      <c r="F36" s="27">
        <v>113609736</v>
      </c>
    </row>
    <row r="37" spans="1:6" ht="13.5" customHeight="1" x14ac:dyDescent="0.15">
      <c r="A37" s="22"/>
      <c r="B37" s="25" t="s">
        <v>70</v>
      </c>
      <c r="C37" s="28"/>
      <c r="D37" s="26">
        <v>1029488784</v>
      </c>
      <c r="E37" s="27">
        <v>1006903129</v>
      </c>
      <c r="F37" s="27">
        <v>22585654</v>
      </c>
    </row>
    <row r="38" spans="1:6" ht="13.5" customHeight="1" x14ac:dyDescent="0.15">
      <c r="A38" s="22"/>
      <c r="B38" s="25" t="s">
        <v>36</v>
      </c>
      <c r="C38" s="28"/>
      <c r="D38" s="26">
        <v>928151498</v>
      </c>
      <c r="E38" s="27">
        <v>916407998</v>
      </c>
      <c r="F38" s="27">
        <v>11743500</v>
      </c>
    </row>
    <row r="39" spans="1:6" ht="13.5" customHeight="1" x14ac:dyDescent="0.15">
      <c r="A39" s="22"/>
      <c r="B39" s="25" t="s">
        <v>37</v>
      </c>
      <c r="C39" s="28"/>
      <c r="D39" s="26">
        <v>197808411</v>
      </c>
      <c r="E39" s="27">
        <v>192773845</v>
      </c>
      <c r="F39" s="27">
        <v>5034565</v>
      </c>
    </row>
    <row r="40" spans="1:6" ht="13.5" customHeight="1" x14ac:dyDescent="0.15">
      <c r="A40" s="22"/>
      <c r="B40" s="25" t="s">
        <v>62</v>
      </c>
      <c r="C40" s="28"/>
      <c r="D40" s="26">
        <v>11794503</v>
      </c>
      <c r="E40" s="27">
        <v>11671384</v>
      </c>
      <c r="F40" s="27">
        <v>123118</v>
      </c>
    </row>
    <row r="41" spans="1:6" ht="13.5" customHeight="1" x14ac:dyDescent="0.15">
      <c r="A41" s="22"/>
      <c r="B41" s="25" t="s">
        <v>39</v>
      </c>
      <c r="C41" s="28"/>
      <c r="D41" s="26">
        <v>587864053</v>
      </c>
      <c r="E41" s="27">
        <v>519735120</v>
      </c>
      <c r="F41" s="27">
        <v>68128932</v>
      </c>
    </row>
    <row r="42" spans="1:6" ht="13.8" customHeight="1" x14ac:dyDescent="0.15">
      <c r="A42" s="21"/>
      <c r="B42" s="25" t="s">
        <v>12</v>
      </c>
      <c r="C42" s="21"/>
      <c r="D42" s="26">
        <v>7376601063</v>
      </c>
      <c r="E42" s="27">
        <v>7085326168</v>
      </c>
      <c r="F42" s="27">
        <v>291274895</v>
      </c>
    </row>
    <row r="43" spans="1:6" ht="13.5" customHeight="1" x14ac:dyDescent="0.15">
      <c r="A43" s="21"/>
      <c r="B43" s="25" t="s">
        <v>63</v>
      </c>
      <c r="C43" s="21"/>
      <c r="D43" s="26">
        <v>469045963</v>
      </c>
      <c r="E43" s="27">
        <v>392896280</v>
      </c>
      <c r="F43" s="27">
        <v>76149682</v>
      </c>
    </row>
    <row r="44" spans="1:6" ht="13.5" customHeight="1" x14ac:dyDescent="0.15">
      <c r="A44" s="21"/>
      <c r="B44" s="25" t="s">
        <v>43</v>
      </c>
      <c r="C44" s="21"/>
      <c r="D44" s="26">
        <v>248126413</v>
      </c>
      <c r="E44" s="27">
        <v>241595727</v>
      </c>
      <c r="F44" s="27">
        <v>6530685</v>
      </c>
    </row>
    <row r="45" spans="1:6" ht="13.5" customHeight="1" x14ac:dyDescent="0.15">
      <c r="A45" s="21"/>
      <c r="B45" s="25" t="s">
        <v>72</v>
      </c>
      <c r="C45" s="21"/>
      <c r="D45" s="26">
        <v>496385951</v>
      </c>
      <c r="E45" s="27">
        <v>496185475</v>
      </c>
      <c r="F45" s="27">
        <v>200475</v>
      </c>
    </row>
    <row r="46" spans="1:6" ht="13.5" customHeight="1" x14ac:dyDescent="0.15">
      <c r="A46" s="21"/>
      <c r="B46" s="25" t="s">
        <v>64</v>
      </c>
      <c r="C46" s="21"/>
      <c r="D46" s="26">
        <v>1014113077</v>
      </c>
      <c r="E46" s="27">
        <v>1012667810</v>
      </c>
      <c r="F46" s="27">
        <v>1445266</v>
      </c>
    </row>
    <row r="47" spans="1:6" ht="13.5" customHeight="1" x14ac:dyDescent="0.15">
      <c r="A47" s="21"/>
      <c r="B47" s="31" t="s">
        <v>49</v>
      </c>
      <c r="C47" s="21"/>
      <c r="D47" s="32">
        <v>43102615168</v>
      </c>
      <c r="E47" s="8">
        <v>42455744716</v>
      </c>
      <c r="F47" s="8">
        <v>646870453</v>
      </c>
    </row>
    <row r="48" spans="1:6" ht="13.5" customHeight="1" x14ac:dyDescent="0.15">
      <c r="A48" s="21"/>
      <c r="B48" s="25" t="s">
        <v>50</v>
      </c>
      <c r="C48" s="21"/>
      <c r="D48" s="26">
        <v>4539625744</v>
      </c>
      <c r="E48" s="27">
        <v>4465409322</v>
      </c>
      <c r="F48" s="27">
        <v>74216421</v>
      </c>
    </row>
    <row r="49" spans="1:6" ht="13.5" customHeight="1" x14ac:dyDescent="0.15">
      <c r="A49" s="49"/>
      <c r="B49" s="25" t="s">
        <v>51</v>
      </c>
      <c r="C49" s="21"/>
      <c r="D49" s="26">
        <v>22278239</v>
      </c>
      <c r="E49" s="27" t="s">
        <v>15</v>
      </c>
      <c r="F49" s="27">
        <v>22278239</v>
      </c>
    </row>
    <row r="50" spans="1:6" ht="18.600000000000001" customHeight="1" x14ac:dyDescent="0.15">
      <c r="A50" s="33"/>
      <c r="B50" s="34" t="s">
        <v>52</v>
      </c>
      <c r="C50" s="33"/>
      <c r="D50" s="35">
        <v>47664519151</v>
      </c>
      <c r="E50" s="36">
        <v>46921154038</v>
      </c>
      <c r="F50" s="36">
        <v>743365113</v>
      </c>
    </row>
    <row r="51" spans="1:6" ht="10.5" customHeight="1" x14ac:dyDescent="0.15">
      <c r="A51" s="129" t="s">
        <v>162</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I54"/>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5" customHeight="1" x14ac:dyDescent="0.15"/>
    <row r="2" spans="1:9" s="4" customFormat="1" ht="14.55" customHeight="1" x14ac:dyDescent="0.15">
      <c r="A2" s="10"/>
      <c r="B2" s="10"/>
      <c r="C2" s="10"/>
      <c r="D2" s="10"/>
      <c r="E2" s="10"/>
      <c r="F2" s="12" t="s">
        <v>0</v>
      </c>
      <c r="G2" s="3"/>
      <c r="H2" s="3"/>
      <c r="I2" s="3"/>
    </row>
    <row r="3" spans="1:9" ht="18" customHeight="1" x14ac:dyDescent="0.15">
      <c r="A3" s="125" t="s">
        <v>76</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1087076726</v>
      </c>
      <c r="E7" s="27">
        <v>1087076726</v>
      </c>
      <c r="F7" s="27" t="s">
        <v>15</v>
      </c>
    </row>
    <row r="8" spans="1:9" ht="14.1" customHeight="1" x14ac:dyDescent="0.15">
      <c r="A8" s="21"/>
      <c r="B8" s="25" t="s">
        <v>8</v>
      </c>
      <c r="C8" s="21"/>
      <c r="D8" s="26">
        <v>1629515901</v>
      </c>
      <c r="E8" s="27">
        <v>1594475331</v>
      </c>
      <c r="F8" s="27">
        <v>35040570</v>
      </c>
    </row>
    <row r="9" spans="1:9" ht="14.1" customHeight="1" x14ac:dyDescent="0.15">
      <c r="A9" s="21"/>
      <c r="B9" s="25" t="s">
        <v>9</v>
      </c>
      <c r="C9" s="21"/>
      <c r="D9" s="26">
        <v>5685054377</v>
      </c>
      <c r="E9" s="27">
        <v>5677785807</v>
      </c>
      <c r="F9" s="27">
        <v>7268569</v>
      </c>
    </row>
    <row r="10" spans="1:9" ht="14.1" customHeight="1" x14ac:dyDescent="0.15">
      <c r="A10" s="22"/>
      <c r="B10" s="25" t="s">
        <v>10</v>
      </c>
      <c r="C10" s="25"/>
      <c r="D10" s="26">
        <v>427196811</v>
      </c>
      <c r="E10" s="27">
        <v>422921654</v>
      </c>
      <c r="F10" s="27">
        <v>4275156</v>
      </c>
    </row>
    <row r="11" spans="1:9" ht="14.1" customHeight="1" x14ac:dyDescent="0.15">
      <c r="A11" s="22"/>
      <c r="B11" s="25" t="s">
        <v>11</v>
      </c>
      <c r="C11" s="21"/>
      <c r="D11" s="26">
        <v>406444569</v>
      </c>
      <c r="E11" s="27">
        <v>403289980</v>
      </c>
      <c r="F11" s="27">
        <v>3154588</v>
      </c>
    </row>
    <row r="12" spans="1:9" ht="14.55" customHeight="1" x14ac:dyDescent="0.15">
      <c r="A12" s="22"/>
      <c r="B12" s="25" t="s">
        <v>12</v>
      </c>
      <c r="C12" s="22"/>
      <c r="D12" s="26">
        <v>9235288384</v>
      </c>
      <c r="E12" s="27">
        <v>9185549499</v>
      </c>
      <c r="F12" s="27">
        <v>49738885</v>
      </c>
    </row>
    <row r="13" spans="1:9" ht="14.1" customHeight="1" x14ac:dyDescent="0.15">
      <c r="A13" s="22"/>
      <c r="B13" s="25" t="s">
        <v>122</v>
      </c>
      <c r="C13" s="22"/>
      <c r="D13" s="29"/>
      <c r="E13" s="37"/>
      <c r="F13" s="37"/>
    </row>
    <row r="14" spans="1:9" ht="14.1" customHeight="1" x14ac:dyDescent="0.15">
      <c r="A14" s="28"/>
      <c r="B14" s="25" t="s">
        <v>13</v>
      </c>
      <c r="C14" s="28"/>
      <c r="D14" s="26">
        <v>2220463585</v>
      </c>
      <c r="E14" s="27">
        <v>2220460180</v>
      </c>
      <c r="F14" s="27">
        <v>3404</v>
      </c>
    </row>
    <row r="15" spans="1:9" ht="14.1" customHeight="1" x14ac:dyDescent="0.15">
      <c r="A15" s="28"/>
      <c r="B15" s="25" t="s">
        <v>14</v>
      </c>
      <c r="C15" s="28"/>
      <c r="D15" s="26">
        <v>1015483648</v>
      </c>
      <c r="E15" s="27">
        <v>1015483648</v>
      </c>
      <c r="F15" s="27" t="s">
        <v>15</v>
      </c>
    </row>
    <row r="16" spans="1:9" ht="14.1" customHeight="1" x14ac:dyDescent="0.15">
      <c r="A16" s="28"/>
      <c r="B16" s="25" t="s">
        <v>16</v>
      </c>
      <c r="C16" s="28"/>
      <c r="D16" s="26">
        <v>383199826</v>
      </c>
      <c r="E16" s="27">
        <v>380524977</v>
      </c>
      <c r="F16" s="27">
        <v>2674848</v>
      </c>
    </row>
    <row r="17" spans="1:6" ht="14.1" customHeight="1" x14ac:dyDescent="0.15">
      <c r="A17" s="28"/>
      <c r="B17" s="25" t="s">
        <v>17</v>
      </c>
      <c r="C17" s="28"/>
      <c r="D17" s="26">
        <v>545321248</v>
      </c>
      <c r="E17" s="27">
        <v>531859570</v>
      </c>
      <c r="F17" s="27">
        <v>13461678</v>
      </c>
    </row>
    <row r="18" spans="1:6" ht="14.1" customHeight="1" x14ac:dyDescent="0.15">
      <c r="A18" s="28"/>
      <c r="B18" s="25" t="s">
        <v>18</v>
      </c>
      <c r="C18" s="28"/>
      <c r="D18" s="26">
        <v>595297202</v>
      </c>
      <c r="E18" s="27">
        <v>590897442</v>
      </c>
      <c r="F18" s="27">
        <v>4399759</v>
      </c>
    </row>
    <row r="19" spans="1:6" ht="14.1" customHeight="1" x14ac:dyDescent="0.15">
      <c r="A19" s="28"/>
      <c r="B19" s="25" t="s">
        <v>19</v>
      </c>
      <c r="C19" s="28"/>
      <c r="D19" s="26">
        <v>90757551</v>
      </c>
      <c r="E19" s="27">
        <v>90757551</v>
      </c>
      <c r="F19" s="27" t="s">
        <v>15</v>
      </c>
    </row>
    <row r="20" spans="1:6" ht="14.55" customHeight="1" x14ac:dyDescent="0.15">
      <c r="A20" s="28"/>
      <c r="B20" s="25" t="s">
        <v>12</v>
      </c>
      <c r="C20" s="28"/>
      <c r="D20" s="26">
        <v>4850523060</v>
      </c>
      <c r="E20" s="27">
        <v>4829983369</v>
      </c>
      <c r="F20" s="27">
        <v>20539690</v>
      </c>
    </row>
    <row r="21" spans="1:6" ht="14.1" customHeight="1" x14ac:dyDescent="0.15">
      <c r="A21" s="28"/>
      <c r="B21" s="25" t="s">
        <v>20</v>
      </c>
      <c r="C21" s="28"/>
      <c r="D21" s="26">
        <v>6906932865</v>
      </c>
      <c r="E21" s="27">
        <v>6906932865</v>
      </c>
      <c r="F21" s="27" t="s">
        <v>15</v>
      </c>
    </row>
    <row r="22" spans="1:6" ht="14.1" customHeight="1" x14ac:dyDescent="0.15">
      <c r="A22" s="28"/>
      <c r="B22" s="25" t="s">
        <v>21</v>
      </c>
      <c r="C22" s="28"/>
      <c r="D22" s="29"/>
      <c r="E22" s="30"/>
      <c r="F22" s="30"/>
    </row>
    <row r="23" spans="1:6" ht="14.1" customHeight="1" x14ac:dyDescent="0.15">
      <c r="A23" s="28"/>
      <c r="B23" s="25" t="s">
        <v>22</v>
      </c>
      <c r="C23" s="28"/>
      <c r="D23" s="26">
        <v>136632019</v>
      </c>
      <c r="E23" s="27">
        <v>135391971</v>
      </c>
      <c r="F23" s="27">
        <v>1240048</v>
      </c>
    </row>
    <row r="24" spans="1:6" ht="14.1" customHeight="1" x14ac:dyDescent="0.15">
      <c r="A24" s="22"/>
      <c r="B24" s="25" t="s">
        <v>23</v>
      </c>
      <c r="C24" s="28"/>
      <c r="D24" s="26">
        <v>1605011055</v>
      </c>
      <c r="E24" s="27">
        <v>1566632188</v>
      </c>
      <c r="F24" s="27">
        <v>38378867</v>
      </c>
    </row>
    <row r="25" spans="1:6" ht="14.1" customHeight="1" x14ac:dyDescent="0.15">
      <c r="A25" s="22"/>
      <c r="B25" s="25" t="s">
        <v>24</v>
      </c>
      <c r="D25" s="26">
        <v>10334544</v>
      </c>
      <c r="E25" s="27">
        <v>10319029</v>
      </c>
      <c r="F25" s="27">
        <v>15514</v>
      </c>
    </row>
    <row r="26" spans="1:6" ht="14.1" customHeight="1" x14ac:dyDescent="0.15">
      <c r="A26" s="22"/>
      <c r="B26" s="25" t="s">
        <v>25</v>
      </c>
      <c r="C26" s="25"/>
      <c r="D26" s="26">
        <v>159882980</v>
      </c>
      <c r="E26" s="27">
        <v>150623604</v>
      </c>
      <c r="F26" s="27">
        <v>9259375</v>
      </c>
    </row>
    <row r="27" spans="1:6" ht="14.55" customHeight="1" x14ac:dyDescent="0.15">
      <c r="A27" s="22"/>
      <c r="B27" s="25" t="s">
        <v>12</v>
      </c>
      <c r="C27" s="28"/>
      <c r="D27" s="26">
        <v>1911860598</v>
      </c>
      <c r="E27" s="27">
        <v>1862966792</v>
      </c>
      <c r="F27" s="27">
        <v>48893805</v>
      </c>
    </row>
    <row r="28" spans="1:6" ht="14.1" customHeight="1" x14ac:dyDescent="0.15">
      <c r="A28" s="22"/>
      <c r="B28" s="25" t="s">
        <v>26</v>
      </c>
      <c r="C28" s="28"/>
      <c r="D28" s="26">
        <v>7535241375</v>
      </c>
      <c r="E28" s="27">
        <v>7535241375</v>
      </c>
      <c r="F28" s="27" t="s">
        <v>15</v>
      </c>
    </row>
    <row r="29" spans="1:6" ht="14.1" customHeight="1" x14ac:dyDescent="0.15">
      <c r="A29" s="22"/>
      <c r="B29" s="25" t="s">
        <v>69</v>
      </c>
      <c r="C29" s="28"/>
      <c r="D29" s="26">
        <v>441145000</v>
      </c>
      <c r="E29" s="27">
        <v>436544354</v>
      </c>
      <c r="F29" s="27">
        <v>4600645</v>
      </c>
    </row>
    <row r="30" spans="1:6" ht="14.1" customHeight="1" x14ac:dyDescent="0.15">
      <c r="A30" s="22"/>
      <c r="B30" s="25" t="s">
        <v>28</v>
      </c>
      <c r="C30" s="28"/>
      <c r="D30" s="26">
        <v>2601276620</v>
      </c>
      <c r="E30" s="27">
        <v>2571795809</v>
      </c>
      <c r="F30" s="27">
        <v>29480811</v>
      </c>
    </row>
    <row r="31" spans="1:6" ht="14.1" customHeight="1" x14ac:dyDescent="0.15">
      <c r="A31" s="22"/>
      <c r="B31" s="25" t="s">
        <v>30</v>
      </c>
      <c r="C31" s="28"/>
      <c r="D31" s="29"/>
      <c r="E31" s="30"/>
      <c r="F31" s="30"/>
    </row>
    <row r="32" spans="1:6" ht="14.1" customHeight="1" x14ac:dyDescent="0.15">
      <c r="A32" s="22"/>
      <c r="B32" s="25" t="s">
        <v>31</v>
      </c>
      <c r="C32" s="28"/>
      <c r="D32" s="26">
        <v>1148096683</v>
      </c>
      <c r="E32" s="27">
        <v>1122315167</v>
      </c>
      <c r="F32" s="27">
        <v>25781515</v>
      </c>
    </row>
    <row r="33" spans="1:6" ht="14.1" customHeight="1" x14ac:dyDescent="0.15">
      <c r="A33" s="22"/>
      <c r="B33" s="25" t="s">
        <v>32</v>
      </c>
      <c r="C33" s="28"/>
      <c r="D33" s="26">
        <v>1920972223</v>
      </c>
      <c r="E33" s="27">
        <v>1895955593</v>
      </c>
      <c r="F33" s="27">
        <v>25016629</v>
      </c>
    </row>
    <row r="34" spans="1:6" ht="14.1" customHeight="1" x14ac:dyDescent="0.15">
      <c r="A34" s="22"/>
      <c r="B34" s="25" t="s">
        <v>33</v>
      </c>
      <c r="C34" s="28"/>
      <c r="D34" s="26">
        <v>535546109</v>
      </c>
      <c r="E34" s="27">
        <v>516948062</v>
      </c>
      <c r="F34" s="27">
        <v>18598046</v>
      </c>
    </row>
    <row r="35" spans="1:6" ht="14.1" customHeight="1" x14ac:dyDescent="0.15">
      <c r="A35" s="22"/>
      <c r="B35" s="25" t="s">
        <v>34</v>
      </c>
      <c r="C35" s="28"/>
      <c r="D35" s="26">
        <v>983328806</v>
      </c>
      <c r="E35" s="27">
        <v>909262276</v>
      </c>
      <c r="F35" s="27">
        <v>74066529</v>
      </c>
    </row>
    <row r="36" spans="1:6" ht="14.1" customHeight="1" x14ac:dyDescent="0.15">
      <c r="A36" s="22"/>
      <c r="B36" s="25" t="s">
        <v>70</v>
      </c>
      <c r="C36" s="28"/>
      <c r="D36" s="26">
        <v>1010034024</v>
      </c>
      <c r="E36" s="27">
        <v>991863130</v>
      </c>
      <c r="F36" s="27">
        <v>18170893</v>
      </c>
    </row>
    <row r="37" spans="1:6" ht="14.1" customHeight="1" x14ac:dyDescent="0.15">
      <c r="A37" s="22"/>
      <c r="B37" s="25" t="s">
        <v>36</v>
      </c>
      <c r="C37" s="28"/>
      <c r="D37" s="26">
        <v>910376379</v>
      </c>
      <c r="E37" s="27">
        <v>903627970</v>
      </c>
      <c r="F37" s="27">
        <v>6748408</v>
      </c>
    </row>
    <row r="38" spans="1:6" ht="14.1" customHeight="1" x14ac:dyDescent="0.15">
      <c r="A38" s="22"/>
      <c r="B38" s="25" t="s">
        <v>37</v>
      </c>
      <c r="C38" s="28"/>
      <c r="D38" s="26">
        <v>183208943</v>
      </c>
      <c r="E38" s="27">
        <v>178364702</v>
      </c>
      <c r="F38" s="27">
        <v>4844241</v>
      </c>
    </row>
    <row r="39" spans="1:6" ht="14.1" customHeight="1" x14ac:dyDescent="0.15">
      <c r="A39" s="22"/>
      <c r="B39" s="25" t="s">
        <v>62</v>
      </c>
      <c r="C39" s="28"/>
      <c r="D39" s="26">
        <v>11733705</v>
      </c>
      <c r="E39" s="27">
        <v>11733329</v>
      </c>
      <c r="F39" s="27">
        <v>375</v>
      </c>
    </row>
    <row r="40" spans="1:6" ht="14.1" customHeight="1" x14ac:dyDescent="0.15">
      <c r="A40" s="22"/>
      <c r="B40" s="25" t="s">
        <v>39</v>
      </c>
      <c r="C40" s="28"/>
      <c r="D40" s="26">
        <v>895188902</v>
      </c>
      <c r="E40" s="27">
        <v>717229036</v>
      </c>
      <c r="F40" s="27">
        <v>177959866</v>
      </c>
    </row>
    <row r="41" spans="1:6" ht="14.25" customHeight="1" x14ac:dyDescent="0.15">
      <c r="A41" s="21"/>
      <c r="B41" s="25" t="s">
        <v>12</v>
      </c>
      <c r="C41" s="21"/>
      <c r="D41" s="26">
        <v>7598485776</v>
      </c>
      <c r="E41" s="27">
        <v>7247299270</v>
      </c>
      <c r="F41" s="27">
        <v>351186506</v>
      </c>
    </row>
    <row r="42" spans="1:6" ht="14.1" customHeight="1" x14ac:dyDescent="0.15">
      <c r="A42" s="21"/>
      <c r="B42" s="25" t="s">
        <v>63</v>
      </c>
      <c r="C42" s="21"/>
      <c r="D42" s="26">
        <v>548639881</v>
      </c>
      <c r="E42" s="27">
        <v>472941967</v>
      </c>
      <c r="F42" s="27">
        <v>75697914</v>
      </c>
    </row>
    <row r="43" spans="1:6" ht="14.1" customHeight="1" x14ac:dyDescent="0.15">
      <c r="A43" s="21"/>
      <c r="B43" s="25" t="s">
        <v>43</v>
      </c>
      <c r="C43" s="21"/>
      <c r="D43" s="26">
        <v>244609500</v>
      </c>
      <c r="E43" s="27">
        <v>240180692</v>
      </c>
      <c r="F43" s="27">
        <v>4428807</v>
      </c>
    </row>
    <row r="44" spans="1:6" ht="14.1" customHeight="1" x14ac:dyDescent="0.15">
      <c r="A44" s="21"/>
      <c r="B44" s="25" t="s">
        <v>72</v>
      </c>
      <c r="C44" s="21"/>
      <c r="D44" s="26">
        <v>559279039</v>
      </c>
      <c r="E44" s="27">
        <v>558557952</v>
      </c>
      <c r="F44" s="27">
        <v>721086</v>
      </c>
    </row>
    <row r="45" spans="1:6" ht="14.1" customHeight="1" x14ac:dyDescent="0.15">
      <c r="A45" s="21"/>
      <c r="B45" s="25" t="s">
        <v>64</v>
      </c>
      <c r="C45" s="21"/>
      <c r="D45" s="26">
        <v>1005452509</v>
      </c>
      <c r="E45" s="27">
        <v>1003527492</v>
      </c>
      <c r="F45" s="27">
        <v>1925016</v>
      </c>
    </row>
    <row r="46" spans="1:6" ht="14.1" customHeight="1" x14ac:dyDescent="0.15">
      <c r="A46" s="21"/>
      <c r="B46" s="31" t="s">
        <v>49</v>
      </c>
      <c r="C46" s="21"/>
      <c r="D46" s="32">
        <v>43438734610</v>
      </c>
      <c r="E46" s="8">
        <v>42851521440</v>
      </c>
      <c r="F46" s="8">
        <v>587213169</v>
      </c>
    </row>
    <row r="47" spans="1:6" ht="14.1" customHeight="1" x14ac:dyDescent="0.15">
      <c r="A47" s="21"/>
      <c r="B47" s="25" t="s">
        <v>50</v>
      </c>
      <c r="C47" s="21"/>
      <c r="D47" s="26">
        <v>4495142428</v>
      </c>
      <c r="E47" s="27">
        <v>4393542267</v>
      </c>
      <c r="F47" s="27">
        <v>101600161</v>
      </c>
    </row>
    <row r="48" spans="1:6" ht="14.1" customHeight="1" x14ac:dyDescent="0.15">
      <c r="A48" s="21"/>
      <c r="B48" s="25" t="s">
        <v>51</v>
      </c>
      <c r="C48" s="21"/>
      <c r="D48" s="26">
        <v>107491569</v>
      </c>
      <c r="E48" s="27" t="s">
        <v>15</v>
      </c>
      <c r="F48" s="27">
        <v>107491569</v>
      </c>
    </row>
    <row r="49" spans="1:6" ht="18" customHeight="1" x14ac:dyDescent="0.15">
      <c r="A49" s="48"/>
      <c r="B49" s="34" t="s">
        <v>52</v>
      </c>
      <c r="C49" s="33"/>
      <c r="D49" s="35">
        <v>48041368607</v>
      </c>
      <c r="E49" s="36">
        <v>47245063707</v>
      </c>
      <c r="F49" s="36">
        <v>796304899</v>
      </c>
    </row>
    <row r="50" spans="1:6" ht="10.5" customHeight="1" x14ac:dyDescent="0.15">
      <c r="A50" s="129" t="s">
        <v>162</v>
      </c>
      <c r="B50" s="129"/>
      <c r="C50" s="129"/>
      <c r="D50" s="129"/>
      <c r="E50" s="129"/>
      <c r="F50" s="129"/>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sheetData>
  <mergeCells count="2">
    <mergeCell ref="A3:F3"/>
    <mergeCell ref="A50:F54"/>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I57"/>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77</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s="5" customFormat="1" ht="12.75" customHeight="1" x14ac:dyDescent="0.15">
      <c r="A6" s="24"/>
      <c r="B6" s="25" t="s">
        <v>6</v>
      </c>
      <c r="C6" s="22"/>
      <c r="D6" s="26"/>
      <c r="E6" s="27"/>
      <c r="F6" s="27"/>
      <c r="G6" s="6"/>
      <c r="I6" s="7"/>
    </row>
    <row r="7" spans="1:9" s="5" customFormat="1" ht="12.75" customHeight="1" x14ac:dyDescent="0.15">
      <c r="A7" s="22"/>
      <c r="B7" s="25" t="s">
        <v>7</v>
      </c>
      <c r="C7" s="21"/>
      <c r="D7" s="26">
        <v>1136727594</v>
      </c>
      <c r="E7" s="27">
        <v>1136727594</v>
      </c>
      <c r="F7" s="27" t="s">
        <v>15</v>
      </c>
      <c r="G7" s="6"/>
      <c r="I7" s="7"/>
    </row>
    <row r="8" spans="1:9" s="5" customFormat="1" ht="12.75" customHeight="1" x14ac:dyDescent="0.15">
      <c r="A8" s="21"/>
      <c r="B8" s="25" t="s">
        <v>8</v>
      </c>
      <c r="C8" s="21"/>
      <c r="D8" s="26">
        <v>1961041240</v>
      </c>
      <c r="E8" s="27">
        <v>1928225498</v>
      </c>
      <c r="F8" s="27">
        <v>32815741</v>
      </c>
      <c r="G8" s="6"/>
      <c r="I8" s="7"/>
    </row>
    <row r="9" spans="1:9" s="5" customFormat="1" ht="12.75" customHeight="1" x14ac:dyDescent="0.15">
      <c r="A9" s="21"/>
      <c r="B9" s="25" t="s">
        <v>9</v>
      </c>
      <c r="C9" s="21"/>
      <c r="D9" s="26">
        <v>5401910771</v>
      </c>
      <c r="E9" s="27">
        <v>5399038320</v>
      </c>
      <c r="F9" s="27">
        <v>2872450</v>
      </c>
      <c r="G9" s="6"/>
      <c r="I9" s="7"/>
    </row>
    <row r="10" spans="1:9" s="5" customFormat="1" ht="12.75" customHeight="1" x14ac:dyDescent="0.15">
      <c r="A10" s="22"/>
      <c r="B10" s="25" t="s">
        <v>10</v>
      </c>
      <c r="C10" s="25"/>
      <c r="D10" s="26">
        <v>439199791</v>
      </c>
      <c r="E10" s="27">
        <v>434871340</v>
      </c>
      <c r="F10" s="27">
        <v>4328450</v>
      </c>
      <c r="G10" s="6"/>
      <c r="I10" s="7"/>
    </row>
    <row r="11" spans="1:9" s="5" customFormat="1" ht="12.75" customHeight="1" x14ac:dyDescent="0.15">
      <c r="A11" s="22"/>
      <c r="B11" s="25" t="s">
        <v>11</v>
      </c>
      <c r="C11" s="21"/>
      <c r="D11" s="26">
        <v>419276881</v>
      </c>
      <c r="E11" s="27">
        <v>418204670</v>
      </c>
      <c r="F11" s="27">
        <v>1072210</v>
      </c>
      <c r="G11" s="6"/>
      <c r="I11" s="7"/>
    </row>
    <row r="12" spans="1:9" s="5" customFormat="1" ht="14.25" customHeight="1" x14ac:dyDescent="0.15">
      <c r="A12" s="22"/>
      <c r="B12" s="25" t="s">
        <v>12</v>
      </c>
      <c r="C12" s="22"/>
      <c r="D12" s="26">
        <v>9358156277</v>
      </c>
      <c r="E12" s="27">
        <v>9317067424</v>
      </c>
      <c r="F12" s="27">
        <v>41088852</v>
      </c>
      <c r="G12" s="6"/>
      <c r="I12" s="7"/>
    </row>
    <row r="13" spans="1:9" s="5" customFormat="1" ht="12.75" customHeight="1" x14ac:dyDescent="0.15">
      <c r="A13" s="22"/>
      <c r="B13" s="25" t="s">
        <v>122</v>
      </c>
      <c r="C13" s="22"/>
      <c r="D13" s="38"/>
      <c r="E13" s="39"/>
      <c r="F13" s="39"/>
      <c r="G13" s="6"/>
      <c r="I13" s="7"/>
    </row>
    <row r="14" spans="1:9" s="5" customFormat="1" ht="12.75" customHeight="1" x14ac:dyDescent="0.15">
      <c r="A14" s="28"/>
      <c r="B14" s="25" t="s">
        <v>13</v>
      </c>
      <c r="C14" s="28"/>
      <c r="D14" s="26">
        <v>2254538116</v>
      </c>
      <c r="E14" s="27">
        <v>2254537963</v>
      </c>
      <c r="F14" s="27">
        <v>152</v>
      </c>
      <c r="G14" s="6"/>
      <c r="I14" s="7"/>
    </row>
    <row r="15" spans="1:9" s="5" customFormat="1" ht="12.75" customHeight="1" x14ac:dyDescent="0.15">
      <c r="A15" s="28"/>
      <c r="B15" s="25" t="s">
        <v>14</v>
      </c>
      <c r="C15" s="28"/>
      <c r="D15" s="26">
        <v>1015645119</v>
      </c>
      <c r="E15" s="27">
        <v>1015645119</v>
      </c>
      <c r="F15" s="27" t="s">
        <v>15</v>
      </c>
      <c r="G15" s="6"/>
      <c r="I15" s="7"/>
    </row>
    <row r="16" spans="1:9" s="5" customFormat="1" ht="12.75" customHeight="1" x14ac:dyDescent="0.15">
      <c r="A16" s="28"/>
      <c r="B16" s="25" t="s">
        <v>16</v>
      </c>
      <c r="C16" s="28"/>
      <c r="D16" s="26">
        <v>391474775</v>
      </c>
      <c r="E16" s="27">
        <v>387198817</v>
      </c>
      <c r="F16" s="27">
        <v>4275957</v>
      </c>
      <c r="G16" s="6"/>
      <c r="I16" s="7"/>
    </row>
    <row r="17" spans="1:9" s="5" customFormat="1" ht="12.75" customHeight="1" x14ac:dyDescent="0.15">
      <c r="A17" s="28"/>
      <c r="B17" s="25" t="s">
        <v>17</v>
      </c>
      <c r="C17" s="28"/>
      <c r="D17" s="26">
        <v>501629631</v>
      </c>
      <c r="E17" s="27">
        <v>493451443</v>
      </c>
      <c r="F17" s="27">
        <v>8178187</v>
      </c>
      <c r="G17" s="6"/>
      <c r="I17" s="7"/>
    </row>
    <row r="18" spans="1:9" s="5" customFormat="1" ht="12.75" customHeight="1" x14ac:dyDescent="0.15">
      <c r="A18" s="28"/>
      <c r="B18" s="25" t="s">
        <v>18</v>
      </c>
      <c r="C18" s="28"/>
      <c r="D18" s="26">
        <v>592053925</v>
      </c>
      <c r="E18" s="27">
        <v>587998244</v>
      </c>
      <c r="F18" s="27">
        <v>4055680</v>
      </c>
      <c r="G18" s="6"/>
      <c r="I18" s="7"/>
    </row>
    <row r="19" spans="1:9" s="5" customFormat="1" ht="12.75" customHeight="1" x14ac:dyDescent="0.15">
      <c r="A19" s="28"/>
      <c r="B19" s="25" t="s">
        <v>19</v>
      </c>
      <c r="C19" s="28"/>
      <c r="D19" s="26">
        <v>90340415</v>
      </c>
      <c r="E19" s="27">
        <v>90340415</v>
      </c>
      <c r="F19" s="27" t="s">
        <v>15</v>
      </c>
      <c r="G19" s="6"/>
      <c r="I19" s="7"/>
    </row>
    <row r="20" spans="1:9" s="5" customFormat="1" ht="14.25" customHeight="1" x14ac:dyDescent="0.15">
      <c r="A20" s="28"/>
      <c r="B20" s="25" t="s">
        <v>12</v>
      </c>
      <c r="C20" s="28"/>
      <c r="D20" s="26">
        <v>4845681981</v>
      </c>
      <c r="E20" s="27">
        <v>4829172002</v>
      </c>
      <c r="F20" s="27">
        <v>16509978</v>
      </c>
      <c r="G20" s="6"/>
      <c r="I20" s="7"/>
    </row>
    <row r="21" spans="1:9" s="5" customFormat="1" ht="12.75" customHeight="1" x14ac:dyDescent="0.15">
      <c r="A21" s="28"/>
      <c r="B21" s="25" t="s">
        <v>20</v>
      </c>
      <c r="C21" s="28"/>
      <c r="D21" s="26">
        <v>8167505513</v>
      </c>
      <c r="E21" s="27">
        <v>8167505513</v>
      </c>
      <c r="F21" s="27" t="s">
        <v>15</v>
      </c>
      <c r="G21" s="6"/>
      <c r="I21" s="7"/>
    </row>
    <row r="22" spans="1:9" s="5" customFormat="1" ht="12.75" customHeight="1" x14ac:dyDescent="0.15">
      <c r="A22" s="28"/>
      <c r="B22" s="25" t="s">
        <v>21</v>
      </c>
      <c r="C22" s="28"/>
      <c r="D22" s="38"/>
      <c r="E22" s="40"/>
      <c r="F22" s="40"/>
      <c r="G22" s="6"/>
      <c r="I22" s="7"/>
    </row>
    <row r="23" spans="1:9" s="5" customFormat="1" ht="12.75" customHeight="1" x14ac:dyDescent="0.15">
      <c r="A23" s="28"/>
      <c r="B23" s="25" t="s">
        <v>22</v>
      </c>
      <c r="C23" s="28"/>
      <c r="D23" s="26">
        <v>133952216</v>
      </c>
      <c r="E23" s="27">
        <v>132032043</v>
      </c>
      <c r="F23" s="27">
        <v>1920173</v>
      </c>
      <c r="G23" s="6"/>
      <c r="I23" s="7"/>
    </row>
    <row r="24" spans="1:9" s="5" customFormat="1" ht="12.75" customHeight="1" x14ac:dyDescent="0.15">
      <c r="A24" s="22"/>
      <c r="B24" s="25" t="s">
        <v>23</v>
      </c>
      <c r="C24" s="28"/>
      <c r="D24" s="26">
        <v>1641980028</v>
      </c>
      <c r="E24" s="27">
        <v>1570263594</v>
      </c>
      <c r="F24" s="27">
        <v>71716434</v>
      </c>
      <c r="G24" s="6"/>
      <c r="I24" s="7"/>
    </row>
    <row r="25" spans="1:9" s="5" customFormat="1" ht="12.75" customHeight="1" x14ac:dyDescent="0.15">
      <c r="A25" s="22"/>
      <c r="B25" s="25" t="s">
        <v>24</v>
      </c>
      <c r="C25" s="41"/>
      <c r="D25" s="26">
        <v>10577494</v>
      </c>
      <c r="E25" s="27">
        <v>10545515</v>
      </c>
      <c r="F25" s="27">
        <v>31978</v>
      </c>
      <c r="G25" s="6"/>
      <c r="I25" s="7"/>
    </row>
    <row r="26" spans="1:9" s="5" customFormat="1" ht="12.75" customHeight="1" x14ac:dyDescent="0.15">
      <c r="A26" s="22"/>
      <c r="B26" s="25" t="s">
        <v>25</v>
      </c>
      <c r="C26" s="25"/>
      <c r="D26" s="26">
        <v>152223037</v>
      </c>
      <c r="E26" s="27">
        <v>149695149</v>
      </c>
      <c r="F26" s="27">
        <v>2527887</v>
      </c>
      <c r="G26" s="6"/>
      <c r="I26" s="7"/>
    </row>
    <row r="27" spans="1:9" s="5" customFormat="1" ht="14.25" customHeight="1" x14ac:dyDescent="0.15">
      <c r="A27" s="22"/>
      <c r="B27" s="25" t="s">
        <v>12</v>
      </c>
      <c r="C27" s="28"/>
      <c r="D27" s="26">
        <v>1938732775</v>
      </c>
      <c r="E27" s="27">
        <v>1862536302</v>
      </c>
      <c r="F27" s="27">
        <v>76196472</v>
      </c>
      <c r="G27" s="6"/>
      <c r="I27" s="7"/>
    </row>
    <row r="28" spans="1:9" s="5" customFormat="1" ht="12.75" customHeight="1" x14ac:dyDescent="0.15">
      <c r="A28" s="22"/>
      <c r="B28" s="25" t="s">
        <v>26</v>
      </c>
      <c r="C28" s="28"/>
      <c r="D28" s="26">
        <v>7315144520</v>
      </c>
      <c r="E28" s="27">
        <v>7315144520</v>
      </c>
      <c r="F28" s="27" t="s">
        <v>15</v>
      </c>
      <c r="G28" s="6"/>
      <c r="I28" s="7"/>
    </row>
    <row r="29" spans="1:9" s="5" customFormat="1" ht="12.75" customHeight="1" x14ac:dyDescent="0.15">
      <c r="A29" s="22"/>
      <c r="B29" s="25" t="s">
        <v>27</v>
      </c>
      <c r="C29" s="28"/>
      <c r="D29" s="26">
        <v>2000000</v>
      </c>
      <c r="E29" s="27">
        <v>2000000</v>
      </c>
      <c r="F29" s="27" t="s">
        <v>15</v>
      </c>
      <c r="G29" s="6"/>
      <c r="I29" s="7"/>
    </row>
    <row r="30" spans="1:9" s="5" customFormat="1" ht="12.75" customHeight="1" x14ac:dyDescent="0.15">
      <c r="A30" s="22"/>
      <c r="B30" s="25" t="s">
        <v>69</v>
      </c>
      <c r="C30" s="28"/>
      <c r="D30" s="26">
        <v>355777000</v>
      </c>
      <c r="E30" s="27">
        <v>343272527</v>
      </c>
      <c r="F30" s="27">
        <v>12504472</v>
      </c>
      <c r="G30" s="6"/>
      <c r="I30" s="7"/>
    </row>
    <row r="31" spans="1:9" s="5" customFormat="1" ht="12.75" customHeight="1" x14ac:dyDescent="0.15">
      <c r="A31" s="22"/>
      <c r="B31" s="25" t="s">
        <v>28</v>
      </c>
      <c r="C31" s="28"/>
      <c r="D31" s="26">
        <v>2790912858</v>
      </c>
      <c r="E31" s="27">
        <v>2762226871</v>
      </c>
      <c r="F31" s="27">
        <v>28685987</v>
      </c>
      <c r="G31" s="6"/>
      <c r="I31" s="7"/>
    </row>
    <row r="32" spans="1:9" s="5" customFormat="1" ht="12.75" customHeight="1" x14ac:dyDescent="0.15">
      <c r="A32" s="22"/>
      <c r="B32" s="25" t="s">
        <v>30</v>
      </c>
      <c r="C32" s="28"/>
      <c r="D32" s="38"/>
      <c r="E32" s="40"/>
      <c r="F32" s="40"/>
      <c r="G32" s="6"/>
      <c r="I32" s="7"/>
    </row>
    <row r="33" spans="1:9" s="5" customFormat="1" ht="12.75" customHeight="1" x14ac:dyDescent="0.15">
      <c r="A33" s="22"/>
      <c r="B33" s="25" t="s">
        <v>31</v>
      </c>
      <c r="C33" s="28"/>
      <c r="D33" s="26">
        <v>1133097886</v>
      </c>
      <c r="E33" s="27">
        <v>1107709410</v>
      </c>
      <c r="F33" s="27">
        <v>25388475</v>
      </c>
      <c r="G33" s="6"/>
      <c r="I33" s="7"/>
    </row>
    <row r="34" spans="1:9" s="5" customFormat="1" ht="12.75" customHeight="1" x14ac:dyDescent="0.15">
      <c r="A34" s="22"/>
      <c r="B34" s="25" t="s">
        <v>32</v>
      </c>
      <c r="C34" s="28"/>
      <c r="D34" s="26">
        <v>1924401941</v>
      </c>
      <c r="E34" s="27">
        <v>1899079481</v>
      </c>
      <c r="F34" s="27">
        <v>25322459</v>
      </c>
      <c r="G34" s="6"/>
      <c r="I34" s="7"/>
    </row>
    <row r="35" spans="1:9" s="5" customFormat="1" ht="12.75" customHeight="1" x14ac:dyDescent="0.15">
      <c r="A35" s="22"/>
      <c r="B35" s="25" t="s">
        <v>33</v>
      </c>
      <c r="C35" s="28"/>
      <c r="D35" s="26">
        <v>541982931</v>
      </c>
      <c r="E35" s="27">
        <v>526207157</v>
      </c>
      <c r="F35" s="27">
        <v>15775773</v>
      </c>
      <c r="G35" s="6"/>
      <c r="I35" s="7"/>
    </row>
    <row r="36" spans="1:9" s="5" customFormat="1" ht="12.75" customHeight="1" x14ac:dyDescent="0.15">
      <c r="A36" s="22"/>
      <c r="B36" s="25" t="s">
        <v>34</v>
      </c>
      <c r="C36" s="28"/>
      <c r="D36" s="26">
        <v>962939270</v>
      </c>
      <c r="E36" s="27">
        <v>902608671</v>
      </c>
      <c r="F36" s="27">
        <v>60330598</v>
      </c>
      <c r="G36" s="6"/>
      <c r="I36" s="7"/>
    </row>
    <row r="37" spans="1:9" s="5" customFormat="1" ht="12.75" customHeight="1" x14ac:dyDescent="0.15">
      <c r="A37" s="22"/>
      <c r="B37" s="25" t="s">
        <v>70</v>
      </c>
      <c r="C37" s="28"/>
      <c r="D37" s="26">
        <v>1006691673</v>
      </c>
      <c r="E37" s="27">
        <v>994688674</v>
      </c>
      <c r="F37" s="27">
        <v>12002999</v>
      </c>
      <c r="G37" s="6"/>
      <c r="I37" s="7"/>
    </row>
    <row r="38" spans="1:9" s="5" customFormat="1" ht="12.75" customHeight="1" x14ac:dyDescent="0.15">
      <c r="A38" s="22"/>
      <c r="B38" s="25" t="s">
        <v>36</v>
      </c>
      <c r="C38" s="28"/>
      <c r="D38" s="26">
        <v>906463217</v>
      </c>
      <c r="E38" s="27">
        <v>898700275</v>
      </c>
      <c r="F38" s="27">
        <v>7762941</v>
      </c>
      <c r="G38" s="6"/>
      <c r="I38" s="7"/>
    </row>
    <row r="39" spans="1:9" s="5" customFormat="1" ht="12.75" customHeight="1" x14ac:dyDescent="0.15">
      <c r="A39" s="22"/>
      <c r="B39" s="25" t="s">
        <v>37</v>
      </c>
      <c r="C39" s="28"/>
      <c r="D39" s="26">
        <v>181913311</v>
      </c>
      <c r="E39" s="27">
        <v>177481011</v>
      </c>
      <c r="F39" s="27">
        <v>4432299</v>
      </c>
      <c r="G39" s="6"/>
      <c r="I39" s="7"/>
    </row>
    <row r="40" spans="1:9" s="5" customFormat="1" ht="12.75" customHeight="1" x14ac:dyDescent="0.15">
      <c r="A40" s="22"/>
      <c r="B40" s="25" t="s">
        <v>62</v>
      </c>
      <c r="C40" s="28"/>
      <c r="D40" s="26">
        <v>11367000</v>
      </c>
      <c r="E40" s="27">
        <v>11190733</v>
      </c>
      <c r="F40" s="27">
        <v>176266</v>
      </c>
      <c r="G40" s="6"/>
      <c r="I40" s="7"/>
    </row>
    <row r="41" spans="1:9" s="5" customFormat="1" ht="12.75" customHeight="1" x14ac:dyDescent="0.15">
      <c r="A41" s="22"/>
      <c r="B41" s="25" t="s">
        <v>39</v>
      </c>
      <c r="C41" s="28"/>
      <c r="D41" s="26">
        <v>933322949</v>
      </c>
      <c r="E41" s="27">
        <v>710813303</v>
      </c>
      <c r="F41" s="27">
        <v>222509645</v>
      </c>
      <c r="G41" s="6"/>
      <c r="I41" s="7"/>
    </row>
    <row r="42" spans="1:9" s="5" customFormat="1" ht="14.25" customHeight="1" x14ac:dyDescent="0.15">
      <c r="A42" s="21"/>
      <c r="B42" s="25" t="s">
        <v>12</v>
      </c>
      <c r="C42" s="21"/>
      <c r="D42" s="26">
        <v>7602180180</v>
      </c>
      <c r="E42" s="27">
        <v>7228478719</v>
      </c>
      <c r="F42" s="27">
        <v>373701461</v>
      </c>
      <c r="G42" s="6"/>
      <c r="I42" s="7"/>
    </row>
    <row r="43" spans="1:9" s="5" customFormat="1" ht="12.75" customHeight="1" x14ac:dyDescent="0.15">
      <c r="A43" s="21"/>
      <c r="B43" s="25" t="s">
        <v>63</v>
      </c>
      <c r="C43" s="21"/>
      <c r="D43" s="26">
        <v>572564941</v>
      </c>
      <c r="E43" s="27">
        <v>477961383</v>
      </c>
      <c r="F43" s="27">
        <v>94603557</v>
      </c>
      <c r="G43" s="6"/>
      <c r="I43" s="7"/>
    </row>
    <row r="44" spans="1:9" s="5" customFormat="1" ht="12.75" customHeight="1" x14ac:dyDescent="0.15">
      <c r="A44" s="21"/>
      <c r="B44" s="25" t="s">
        <v>43</v>
      </c>
      <c r="C44" s="21"/>
      <c r="D44" s="26">
        <v>239226371</v>
      </c>
      <c r="E44" s="27">
        <v>233475179</v>
      </c>
      <c r="F44" s="27">
        <v>5751192</v>
      </c>
      <c r="G44" s="6"/>
      <c r="I44" s="7"/>
    </row>
    <row r="45" spans="1:9" s="5" customFormat="1" ht="12.75" customHeight="1" x14ac:dyDescent="0.15">
      <c r="A45" s="21"/>
      <c r="B45" s="25" t="s">
        <v>72</v>
      </c>
      <c r="C45" s="21"/>
      <c r="D45" s="26">
        <v>557354594</v>
      </c>
      <c r="E45" s="27">
        <v>549122757</v>
      </c>
      <c r="F45" s="27">
        <v>8231836</v>
      </c>
      <c r="G45" s="6"/>
      <c r="I45" s="7"/>
    </row>
    <row r="46" spans="1:9" s="5" customFormat="1" ht="12.75" customHeight="1" x14ac:dyDescent="0.15">
      <c r="A46" s="21"/>
      <c r="B46" s="25" t="s">
        <v>64</v>
      </c>
      <c r="C46" s="21"/>
      <c r="D46" s="26">
        <v>917225503</v>
      </c>
      <c r="E46" s="27">
        <v>914553721</v>
      </c>
      <c r="F46" s="27">
        <v>2671781</v>
      </c>
      <c r="G46" s="6"/>
      <c r="I46" s="7"/>
    </row>
    <row r="47" spans="1:9" s="5" customFormat="1" ht="12.75" customHeight="1" x14ac:dyDescent="0.15">
      <c r="A47" s="21"/>
      <c r="B47" s="31" t="s">
        <v>49</v>
      </c>
      <c r="C47" s="21"/>
      <c r="D47" s="32">
        <v>44662462515</v>
      </c>
      <c r="E47" s="8">
        <v>44002516922</v>
      </c>
      <c r="F47" s="8">
        <v>659945593</v>
      </c>
      <c r="G47" s="6"/>
      <c r="I47" s="7"/>
    </row>
    <row r="48" spans="1:9" s="5" customFormat="1" ht="12.75" customHeight="1" x14ac:dyDescent="0.15">
      <c r="A48" s="21"/>
      <c r="B48" s="25" t="s">
        <v>50</v>
      </c>
      <c r="C48" s="21"/>
      <c r="D48" s="26">
        <v>4453256281</v>
      </c>
      <c r="E48" s="27">
        <v>4380297472</v>
      </c>
      <c r="F48" s="27">
        <v>72958808</v>
      </c>
      <c r="G48" s="6"/>
      <c r="I48" s="7"/>
    </row>
    <row r="49" spans="1:9" s="5" customFormat="1" ht="12.75" customHeight="1" x14ac:dyDescent="0.15">
      <c r="A49" s="49"/>
      <c r="B49" s="25" t="s">
        <v>51</v>
      </c>
      <c r="C49" s="21"/>
      <c r="D49" s="26">
        <v>25288221</v>
      </c>
      <c r="E49" s="27" t="s">
        <v>15</v>
      </c>
      <c r="F49" s="27">
        <v>25288221</v>
      </c>
      <c r="G49" s="6"/>
      <c r="I49" s="7"/>
    </row>
    <row r="50" spans="1:9" s="5" customFormat="1" ht="18" customHeight="1" x14ac:dyDescent="0.15">
      <c r="A50" s="21"/>
      <c r="B50" s="31" t="s">
        <v>52</v>
      </c>
      <c r="C50" s="21"/>
      <c r="D50" s="32">
        <v>49141007017</v>
      </c>
      <c r="E50" s="8">
        <v>48382814394</v>
      </c>
      <c r="F50" s="8">
        <v>758192622</v>
      </c>
      <c r="G50" s="6"/>
      <c r="I50" s="7"/>
    </row>
    <row r="51" spans="1:9" s="5" customFormat="1" ht="12.75" customHeight="1" x14ac:dyDescent="0.15">
      <c r="A51" s="21"/>
      <c r="B51" s="25" t="s">
        <v>78</v>
      </c>
      <c r="C51" s="21"/>
      <c r="D51" s="26">
        <v>2252492712</v>
      </c>
      <c r="E51" s="27">
        <v>2252492711</v>
      </c>
      <c r="F51" s="27">
        <v>0</v>
      </c>
      <c r="G51" s="6"/>
      <c r="I51" s="7"/>
    </row>
    <row r="52" spans="1:9" s="5" customFormat="1" ht="18" customHeight="1" x14ac:dyDescent="0.15">
      <c r="A52" s="33"/>
      <c r="B52" s="34" t="s">
        <v>79</v>
      </c>
      <c r="C52" s="33"/>
      <c r="D52" s="35">
        <v>51393499729</v>
      </c>
      <c r="E52" s="36">
        <v>50635307105</v>
      </c>
      <c r="F52" s="36">
        <v>758192623</v>
      </c>
      <c r="G52" s="6"/>
      <c r="I52" s="7"/>
    </row>
    <row r="53" spans="1:9" ht="10.5" customHeight="1" x14ac:dyDescent="0.15">
      <c r="A53" s="129" t="s">
        <v>164</v>
      </c>
      <c r="B53" s="129"/>
      <c r="C53" s="129"/>
      <c r="D53" s="129"/>
      <c r="E53" s="129"/>
      <c r="F53" s="129"/>
    </row>
    <row r="54" spans="1:9" ht="10.5" customHeight="1" x14ac:dyDescent="0.15">
      <c r="A54" s="133"/>
      <c r="B54" s="133"/>
      <c r="C54" s="133"/>
      <c r="D54" s="133"/>
      <c r="E54" s="133"/>
      <c r="F54" s="133"/>
    </row>
    <row r="55" spans="1:9" ht="10.5" customHeight="1" x14ac:dyDescent="0.15">
      <c r="A55" s="133"/>
      <c r="B55" s="133"/>
      <c r="C55" s="133"/>
      <c r="D55" s="133"/>
      <c r="E55" s="133"/>
      <c r="F55" s="133"/>
    </row>
    <row r="56" spans="1:9" ht="10.5" customHeight="1" x14ac:dyDescent="0.15">
      <c r="A56" s="133"/>
      <c r="B56" s="133"/>
      <c r="C56" s="133"/>
      <c r="D56" s="133"/>
      <c r="E56" s="133"/>
      <c r="F56" s="133"/>
    </row>
    <row r="57" spans="1:9" ht="10.5" customHeight="1" x14ac:dyDescent="0.15">
      <c r="A57" s="133"/>
      <c r="B57" s="133"/>
      <c r="C57" s="133"/>
      <c r="D57" s="133"/>
      <c r="E57" s="133"/>
      <c r="F57" s="133"/>
    </row>
  </sheetData>
  <mergeCells count="2">
    <mergeCell ref="A3:F3"/>
    <mergeCell ref="A53:F57"/>
  </mergeCells>
  <phoneticPr fontId="7"/>
  <pageMargins left="0.78740157480314965" right="0.39370078740157483" top="0.86614173228346458" bottom="0.86614173228346458" header="0.62992125984251968" footer="0.39370078740157483"/>
  <pageSetup paperSize="9" scale="110" firstPageNumber="274"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53"/>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80</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1187537180</v>
      </c>
      <c r="E7" s="27">
        <v>1187537180</v>
      </c>
      <c r="F7" s="27" t="s">
        <v>15</v>
      </c>
    </row>
    <row r="8" spans="1:9" ht="14.1" customHeight="1" x14ac:dyDescent="0.15">
      <c r="A8" s="21"/>
      <c r="B8" s="25" t="s">
        <v>8</v>
      </c>
      <c r="C8" s="21"/>
      <c r="D8" s="26">
        <v>2062819368</v>
      </c>
      <c r="E8" s="27">
        <v>2039564620</v>
      </c>
      <c r="F8" s="27">
        <v>23254748</v>
      </c>
    </row>
    <row r="9" spans="1:9" ht="14.1" customHeight="1" x14ac:dyDescent="0.15">
      <c r="A9" s="21"/>
      <c r="B9" s="25" t="s">
        <v>9</v>
      </c>
      <c r="C9" s="21"/>
      <c r="D9" s="26">
        <v>5692086601</v>
      </c>
      <c r="E9" s="27">
        <v>5690689331</v>
      </c>
      <c r="F9" s="27">
        <v>1397269</v>
      </c>
    </row>
    <row r="10" spans="1:9" ht="14.1" customHeight="1" x14ac:dyDescent="0.15">
      <c r="A10" s="22"/>
      <c r="B10" s="25" t="s">
        <v>10</v>
      </c>
      <c r="C10" s="25"/>
      <c r="D10" s="26">
        <v>487663127</v>
      </c>
      <c r="E10" s="27">
        <v>482545465</v>
      </c>
      <c r="F10" s="27">
        <v>5117661</v>
      </c>
    </row>
    <row r="11" spans="1:9" ht="14.1" customHeight="1" x14ac:dyDescent="0.15">
      <c r="A11" s="22"/>
      <c r="B11" s="25" t="s">
        <v>11</v>
      </c>
      <c r="C11" s="21"/>
      <c r="D11" s="26">
        <v>378272376</v>
      </c>
      <c r="E11" s="27">
        <v>376958870</v>
      </c>
      <c r="F11" s="27">
        <v>1313505</v>
      </c>
    </row>
    <row r="12" spans="1:9" ht="15.6" customHeight="1" x14ac:dyDescent="0.15">
      <c r="A12" s="22"/>
      <c r="B12" s="25" t="s">
        <v>12</v>
      </c>
      <c r="C12" s="22"/>
      <c r="D12" s="26">
        <v>9808378652</v>
      </c>
      <c r="E12" s="27">
        <v>9777295468</v>
      </c>
      <c r="F12" s="27">
        <v>31083184</v>
      </c>
    </row>
    <row r="13" spans="1:9" ht="14.1" customHeight="1" x14ac:dyDescent="0.15">
      <c r="A13" s="22"/>
      <c r="B13" s="25" t="s">
        <v>122</v>
      </c>
      <c r="C13" s="22"/>
      <c r="D13" s="29"/>
      <c r="E13" s="37"/>
      <c r="F13" s="37"/>
    </row>
    <row r="14" spans="1:9" ht="14.1" customHeight="1" x14ac:dyDescent="0.15">
      <c r="A14" s="28"/>
      <c r="B14" s="25" t="s">
        <v>13</v>
      </c>
      <c r="C14" s="28"/>
      <c r="D14" s="26">
        <v>2368785006</v>
      </c>
      <c r="E14" s="27">
        <v>2339777861</v>
      </c>
      <c r="F14" s="27">
        <v>29007144</v>
      </c>
    </row>
    <row r="15" spans="1:9" ht="14.1" customHeight="1" x14ac:dyDescent="0.15">
      <c r="A15" s="28"/>
      <c r="B15" s="25" t="s">
        <v>14</v>
      </c>
      <c r="C15" s="28"/>
      <c r="D15" s="26">
        <v>1096868668</v>
      </c>
      <c r="E15" s="27">
        <v>1096868668</v>
      </c>
      <c r="F15" s="27" t="s">
        <v>15</v>
      </c>
    </row>
    <row r="16" spans="1:9" ht="14.1" customHeight="1" x14ac:dyDescent="0.15">
      <c r="A16" s="28"/>
      <c r="B16" s="25" t="s">
        <v>16</v>
      </c>
      <c r="C16" s="28"/>
      <c r="D16" s="26">
        <v>411501207</v>
      </c>
      <c r="E16" s="27">
        <v>409031844</v>
      </c>
      <c r="F16" s="27">
        <v>2469362</v>
      </c>
    </row>
    <row r="17" spans="1:6" ht="14.1" customHeight="1" x14ac:dyDescent="0.15">
      <c r="A17" s="28"/>
      <c r="B17" s="25" t="s">
        <v>17</v>
      </c>
      <c r="C17" s="28"/>
      <c r="D17" s="26">
        <v>434004448</v>
      </c>
      <c r="E17" s="27">
        <v>426250902</v>
      </c>
      <c r="F17" s="27">
        <v>7753546</v>
      </c>
    </row>
    <row r="18" spans="1:6" ht="14.1" customHeight="1" x14ac:dyDescent="0.15">
      <c r="A18" s="28"/>
      <c r="B18" s="25" t="s">
        <v>18</v>
      </c>
      <c r="C18" s="28"/>
      <c r="D18" s="26">
        <v>567351038</v>
      </c>
      <c r="E18" s="27">
        <v>562852174</v>
      </c>
      <c r="F18" s="27">
        <v>4498863</v>
      </c>
    </row>
    <row r="19" spans="1:6" ht="14.1" customHeight="1" x14ac:dyDescent="0.15">
      <c r="A19" s="28"/>
      <c r="B19" s="25" t="s">
        <v>19</v>
      </c>
      <c r="C19" s="28"/>
      <c r="D19" s="26">
        <v>86172911</v>
      </c>
      <c r="E19" s="27">
        <v>86110628</v>
      </c>
      <c r="F19" s="27">
        <v>62282</v>
      </c>
    </row>
    <row r="20" spans="1:6" ht="15.6" customHeight="1" x14ac:dyDescent="0.15">
      <c r="A20" s="28"/>
      <c r="B20" s="25" t="s">
        <v>12</v>
      </c>
      <c r="C20" s="28"/>
      <c r="D20" s="26">
        <v>4964683278</v>
      </c>
      <c r="E20" s="27">
        <v>4920892078</v>
      </c>
      <c r="F20" s="27">
        <v>43791200</v>
      </c>
    </row>
    <row r="21" spans="1:6" ht="14.1" customHeight="1" x14ac:dyDescent="0.15">
      <c r="A21" s="28"/>
      <c r="B21" s="25" t="s">
        <v>20</v>
      </c>
      <c r="C21" s="28"/>
      <c r="D21" s="26">
        <v>9232734520</v>
      </c>
      <c r="E21" s="27">
        <v>9232734520</v>
      </c>
      <c r="F21" s="27" t="s">
        <v>15</v>
      </c>
    </row>
    <row r="22" spans="1:6" ht="14.1" customHeight="1" x14ac:dyDescent="0.15">
      <c r="A22" s="28"/>
      <c r="B22" s="25" t="s">
        <v>21</v>
      </c>
      <c r="C22" s="28"/>
      <c r="D22" s="29"/>
      <c r="E22" s="30"/>
      <c r="F22" s="30"/>
    </row>
    <row r="23" spans="1:6" ht="14.1" customHeight="1" x14ac:dyDescent="0.15">
      <c r="A23" s="28"/>
      <c r="B23" s="25" t="s">
        <v>22</v>
      </c>
      <c r="C23" s="28"/>
      <c r="D23" s="26">
        <v>130128982</v>
      </c>
      <c r="E23" s="27">
        <v>128636191</v>
      </c>
      <c r="F23" s="27">
        <v>1492791</v>
      </c>
    </row>
    <row r="24" spans="1:6" ht="14.1" customHeight="1" x14ac:dyDescent="0.15">
      <c r="A24" s="22"/>
      <c r="B24" s="25" t="s">
        <v>23</v>
      </c>
      <c r="C24" s="28"/>
      <c r="D24" s="26">
        <v>1672841653</v>
      </c>
      <c r="E24" s="27">
        <v>1561196231</v>
      </c>
      <c r="F24" s="27">
        <v>111645422</v>
      </c>
    </row>
    <row r="25" spans="1:6" ht="14.1" customHeight="1" x14ac:dyDescent="0.15">
      <c r="A25" s="22"/>
      <c r="B25" s="25" t="s">
        <v>24</v>
      </c>
      <c r="D25" s="26">
        <v>10500459</v>
      </c>
      <c r="E25" s="27">
        <v>10493692</v>
      </c>
      <c r="F25" s="27">
        <v>4766</v>
      </c>
    </row>
    <row r="26" spans="1:6" ht="14.1" customHeight="1" x14ac:dyDescent="0.15">
      <c r="A26" s="22"/>
      <c r="B26" s="25" t="s">
        <v>25</v>
      </c>
      <c r="C26" s="25"/>
      <c r="D26" s="26">
        <v>148455674</v>
      </c>
      <c r="E26" s="27">
        <v>148438520</v>
      </c>
      <c r="F26" s="27">
        <v>17153</v>
      </c>
    </row>
    <row r="27" spans="1:6" ht="15.6" customHeight="1" x14ac:dyDescent="0.15">
      <c r="A27" s="22"/>
      <c r="B27" s="25" t="s">
        <v>12</v>
      </c>
      <c r="C27" s="28"/>
      <c r="D27" s="26">
        <v>1961926768</v>
      </c>
      <c r="E27" s="27">
        <v>1848764635</v>
      </c>
      <c r="F27" s="27">
        <v>113162132</v>
      </c>
    </row>
    <row r="28" spans="1:6" ht="14.1" customHeight="1" x14ac:dyDescent="0.15">
      <c r="A28" s="22"/>
      <c r="B28" s="25" t="s">
        <v>26</v>
      </c>
      <c r="C28" s="28"/>
      <c r="D28" s="26">
        <v>9036128614</v>
      </c>
      <c r="E28" s="27">
        <v>9036128614</v>
      </c>
      <c r="F28" s="27" t="s">
        <v>15</v>
      </c>
    </row>
    <row r="29" spans="1:6" ht="14.1" customHeight="1" x14ac:dyDescent="0.15">
      <c r="A29" s="22"/>
      <c r="B29" s="25" t="s">
        <v>69</v>
      </c>
      <c r="C29" s="28"/>
      <c r="D29" s="26">
        <v>182900000</v>
      </c>
      <c r="E29" s="27">
        <v>182872862</v>
      </c>
      <c r="F29" s="27">
        <v>27137</v>
      </c>
    </row>
    <row r="30" spans="1:6" ht="14.1" customHeight="1" x14ac:dyDescent="0.15">
      <c r="A30" s="22"/>
      <c r="B30" s="25" t="s">
        <v>28</v>
      </c>
      <c r="C30" s="28"/>
      <c r="D30" s="26">
        <v>2986879468</v>
      </c>
      <c r="E30" s="27">
        <v>2950925077</v>
      </c>
      <c r="F30" s="27">
        <v>35954390</v>
      </c>
    </row>
    <row r="31" spans="1:6" ht="14.1" customHeight="1" x14ac:dyDescent="0.15">
      <c r="A31" s="22"/>
      <c r="B31" s="25" t="s">
        <v>30</v>
      </c>
      <c r="C31" s="28"/>
      <c r="D31" s="29"/>
      <c r="E31" s="30"/>
      <c r="F31" s="30"/>
    </row>
    <row r="32" spans="1:6" ht="14.1" customHeight="1" x14ac:dyDescent="0.15">
      <c r="A32" s="22"/>
      <c r="B32" s="25" t="s">
        <v>31</v>
      </c>
      <c r="C32" s="28"/>
      <c r="D32" s="26">
        <v>1126034605</v>
      </c>
      <c r="E32" s="27">
        <v>1102798371</v>
      </c>
      <c r="F32" s="27">
        <v>23236234</v>
      </c>
    </row>
    <row r="33" spans="1:6" ht="14.1" customHeight="1" x14ac:dyDescent="0.15">
      <c r="A33" s="22"/>
      <c r="B33" s="25" t="s">
        <v>32</v>
      </c>
      <c r="C33" s="28"/>
      <c r="D33" s="26">
        <v>1927663408</v>
      </c>
      <c r="E33" s="27">
        <v>1905876214</v>
      </c>
      <c r="F33" s="27">
        <v>21787194</v>
      </c>
    </row>
    <row r="34" spans="1:6" ht="14.1" customHeight="1" x14ac:dyDescent="0.15">
      <c r="A34" s="22"/>
      <c r="B34" s="25" t="s">
        <v>33</v>
      </c>
      <c r="C34" s="28"/>
      <c r="D34" s="26">
        <v>534074702</v>
      </c>
      <c r="E34" s="27">
        <v>518044636</v>
      </c>
      <c r="F34" s="27">
        <v>16030066</v>
      </c>
    </row>
    <row r="35" spans="1:6" ht="14.1" customHeight="1" x14ac:dyDescent="0.15">
      <c r="A35" s="22"/>
      <c r="B35" s="25" t="s">
        <v>34</v>
      </c>
      <c r="C35" s="28"/>
      <c r="D35" s="26">
        <v>968260824</v>
      </c>
      <c r="E35" s="27">
        <v>924448192</v>
      </c>
      <c r="F35" s="27">
        <v>43812632</v>
      </c>
    </row>
    <row r="36" spans="1:6" ht="14.1" customHeight="1" x14ac:dyDescent="0.15">
      <c r="A36" s="22"/>
      <c r="B36" s="25" t="s">
        <v>70</v>
      </c>
      <c r="C36" s="28"/>
      <c r="D36" s="26">
        <v>991532006</v>
      </c>
      <c r="E36" s="27">
        <v>980849544</v>
      </c>
      <c r="F36" s="27">
        <v>10682461</v>
      </c>
    </row>
    <row r="37" spans="1:6" ht="14.1" customHeight="1" x14ac:dyDescent="0.15">
      <c r="A37" s="22"/>
      <c r="B37" s="25" t="s">
        <v>36</v>
      </c>
      <c r="C37" s="28"/>
      <c r="D37" s="26">
        <v>899736960</v>
      </c>
      <c r="E37" s="27">
        <v>893293451</v>
      </c>
      <c r="F37" s="27">
        <v>6443508</v>
      </c>
    </row>
    <row r="38" spans="1:6" ht="14.1" customHeight="1" x14ac:dyDescent="0.15">
      <c r="A38" s="22"/>
      <c r="B38" s="25" t="s">
        <v>37</v>
      </c>
      <c r="C38" s="28"/>
      <c r="D38" s="26">
        <v>177486791</v>
      </c>
      <c r="E38" s="27">
        <v>173283529</v>
      </c>
      <c r="F38" s="27">
        <v>4203261</v>
      </c>
    </row>
    <row r="39" spans="1:6" ht="14.1" customHeight="1" x14ac:dyDescent="0.15">
      <c r="A39" s="22"/>
      <c r="B39" s="25" t="s">
        <v>62</v>
      </c>
      <c r="C39" s="28"/>
      <c r="D39" s="26">
        <v>10972000</v>
      </c>
      <c r="E39" s="27">
        <v>10971125</v>
      </c>
      <c r="F39" s="27">
        <v>874</v>
      </c>
    </row>
    <row r="40" spans="1:6" ht="14.1" customHeight="1" x14ac:dyDescent="0.15">
      <c r="A40" s="22"/>
      <c r="B40" s="25" t="s">
        <v>39</v>
      </c>
      <c r="C40" s="28"/>
      <c r="D40" s="26">
        <v>617434750</v>
      </c>
      <c r="E40" s="27">
        <v>544749633</v>
      </c>
      <c r="F40" s="27">
        <v>72685116</v>
      </c>
    </row>
    <row r="41" spans="1:6" ht="15.6" customHeight="1" x14ac:dyDescent="0.15">
      <c r="A41" s="21"/>
      <c r="B41" s="25" t="s">
        <v>12</v>
      </c>
      <c r="C41" s="21"/>
      <c r="D41" s="26">
        <v>7253196049</v>
      </c>
      <c r="E41" s="27">
        <v>7054314699</v>
      </c>
      <c r="F41" s="27">
        <v>198881350</v>
      </c>
    </row>
    <row r="42" spans="1:6" ht="14.1" customHeight="1" x14ac:dyDescent="0.15">
      <c r="A42" s="21"/>
      <c r="B42" s="25" t="s">
        <v>63</v>
      </c>
      <c r="C42" s="21"/>
      <c r="D42" s="26">
        <v>633612614</v>
      </c>
      <c r="E42" s="27">
        <v>528601280</v>
      </c>
      <c r="F42" s="27">
        <v>105001334</v>
      </c>
    </row>
    <row r="43" spans="1:6" ht="14.1" customHeight="1" x14ac:dyDescent="0.15">
      <c r="A43" s="21"/>
      <c r="B43" s="25" t="s">
        <v>43</v>
      </c>
      <c r="C43" s="21"/>
      <c r="D43" s="26">
        <v>231077042</v>
      </c>
      <c r="E43" s="27">
        <v>226410071</v>
      </c>
      <c r="F43" s="27">
        <v>4666970</v>
      </c>
    </row>
    <row r="44" spans="1:6" ht="14.1" customHeight="1" x14ac:dyDescent="0.15">
      <c r="A44" s="21"/>
      <c r="B44" s="25" t="s">
        <v>72</v>
      </c>
      <c r="C44" s="21"/>
      <c r="D44" s="26">
        <v>610438240</v>
      </c>
      <c r="E44" s="27">
        <v>606334435</v>
      </c>
      <c r="F44" s="27">
        <v>4103804</v>
      </c>
    </row>
    <row r="45" spans="1:6" ht="14.1" customHeight="1" x14ac:dyDescent="0.15">
      <c r="A45" s="21"/>
      <c r="B45" s="25" t="s">
        <v>64</v>
      </c>
      <c r="C45" s="21"/>
      <c r="D45" s="26">
        <v>808554939</v>
      </c>
      <c r="E45" s="27">
        <v>796933352</v>
      </c>
      <c r="F45" s="27">
        <v>11621586</v>
      </c>
    </row>
    <row r="46" spans="1:6" ht="14.1" customHeight="1" x14ac:dyDescent="0.15">
      <c r="A46" s="21"/>
      <c r="B46" s="25" t="s">
        <v>50</v>
      </c>
      <c r="C46" s="21"/>
      <c r="D46" s="26">
        <v>4380677021</v>
      </c>
      <c r="E46" s="27">
        <v>4318415617</v>
      </c>
      <c r="F46" s="27">
        <v>62261404</v>
      </c>
    </row>
    <row r="47" spans="1:6" ht="14.1" customHeight="1" x14ac:dyDescent="0.15">
      <c r="A47" s="21"/>
      <c r="B47" s="25" t="s">
        <v>51</v>
      </c>
      <c r="C47" s="21"/>
      <c r="D47" s="26">
        <v>41275007</v>
      </c>
      <c r="E47" s="27" t="s">
        <v>15</v>
      </c>
      <c r="F47" s="27">
        <v>41275007</v>
      </c>
    </row>
    <row r="48" spans="1:6" ht="18" customHeight="1" x14ac:dyDescent="0.15">
      <c r="A48" s="33"/>
      <c r="B48" s="34" t="s">
        <v>52</v>
      </c>
      <c r="C48" s="33"/>
      <c r="D48" s="35">
        <v>52132462215</v>
      </c>
      <c r="E48" s="36">
        <v>51480622713</v>
      </c>
      <c r="F48" s="36">
        <v>651839501</v>
      </c>
    </row>
    <row r="49" spans="1:6" ht="10.5" customHeight="1" x14ac:dyDescent="0.15">
      <c r="A49" s="132" t="s">
        <v>162</v>
      </c>
      <c r="B49" s="129"/>
      <c r="C49" s="129"/>
      <c r="D49" s="129"/>
      <c r="E49" s="129"/>
      <c r="F49" s="129"/>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I52"/>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81</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55" customHeight="1" x14ac:dyDescent="0.15">
      <c r="A6" s="24"/>
      <c r="B6" s="25" t="s">
        <v>6</v>
      </c>
      <c r="C6" s="22"/>
      <c r="D6" s="26"/>
      <c r="E6" s="27"/>
      <c r="F6" s="27"/>
    </row>
    <row r="7" spans="1:9" ht="14.55" customHeight="1" x14ac:dyDescent="0.15">
      <c r="A7" s="22"/>
      <c r="B7" s="25" t="s">
        <v>7</v>
      </c>
      <c r="C7" s="21"/>
      <c r="D7" s="26">
        <v>1087608225</v>
      </c>
      <c r="E7" s="27">
        <v>1087608155</v>
      </c>
      <c r="F7" s="27">
        <v>70</v>
      </c>
    </row>
    <row r="8" spans="1:9" ht="14.55" customHeight="1" x14ac:dyDescent="0.15">
      <c r="A8" s="21"/>
      <c r="B8" s="25" t="s">
        <v>8</v>
      </c>
      <c r="C8" s="21"/>
      <c r="D8" s="26">
        <v>2091985282</v>
      </c>
      <c r="E8" s="27">
        <v>2059914188</v>
      </c>
      <c r="F8" s="27">
        <v>32071093</v>
      </c>
    </row>
    <row r="9" spans="1:9" ht="14.55" customHeight="1" x14ac:dyDescent="0.15">
      <c r="A9" s="21"/>
      <c r="B9" s="25" t="s">
        <v>9</v>
      </c>
      <c r="C9" s="21"/>
      <c r="D9" s="26">
        <v>5909777448</v>
      </c>
      <c r="E9" s="27">
        <v>5909590660</v>
      </c>
      <c r="F9" s="27">
        <v>186787</v>
      </c>
    </row>
    <row r="10" spans="1:9" ht="14.55" customHeight="1" x14ac:dyDescent="0.15">
      <c r="A10" s="22"/>
      <c r="B10" s="25" t="s">
        <v>10</v>
      </c>
      <c r="C10" s="25"/>
      <c r="D10" s="26">
        <v>471151855</v>
      </c>
      <c r="E10" s="27">
        <v>464793468</v>
      </c>
      <c r="F10" s="27">
        <v>6358386</v>
      </c>
    </row>
    <row r="11" spans="1:9" ht="14.55" customHeight="1" x14ac:dyDescent="0.15">
      <c r="A11" s="22"/>
      <c r="B11" s="25" t="s">
        <v>11</v>
      </c>
      <c r="C11" s="21"/>
      <c r="D11" s="26">
        <v>380523223</v>
      </c>
      <c r="E11" s="27">
        <v>379662449</v>
      </c>
      <c r="F11" s="27">
        <v>860773</v>
      </c>
    </row>
    <row r="12" spans="1:9" ht="15" customHeight="1" x14ac:dyDescent="0.15">
      <c r="A12" s="22"/>
      <c r="B12" s="25" t="s">
        <v>12</v>
      </c>
      <c r="C12" s="22"/>
      <c r="D12" s="26">
        <v>9941046033</v>
      </c>
      <c r="E12" s="27">
        <v>9901568921</v>
      </c>
      <c r="F12" s="27">
        <v>39477111</v>
      </c>
    </row>
    <row r="13" spans="1:9" ht="14.55" customHeight="1" x14ac:dyDescent="0.15">
      <c r="A13" s="22"/>
      <c r="B13" s="25" t="s">
        <v>122</v>
      </c>
      <c r="C13" s="22"/>
      <c r="D13" s="29"/>
      <c r="E13" s="37"/>
      <c r="F13" s="37"/>
    </row>
    <row r="14" spans="1:9" ht="14.55" customHeight="1" x14ac:dyDescent="0.15">
      <c r="A14" s="28"/>
      <c r="B14" s="25" t="s">
        <v>13</v>
      </c>
      <c r="C14" s="28"/>
      <c r="D14" s="26">
        <v>2415202000</v>
      </c>
      <c r="E14" s="27">
        <v>2394881000</v>
      </c>
      <c r="F14" s="27">
        <v>20321000</v>
      </c>
    </row>
    <row r="15" spans="1:9" ht="14.55" customHeight="1" x14ac:dyDescent="0.15">
      <c r="A15" s="28"/>
      <c r="B15" s="25" t="s">
        <v>14</v>
      </c>
      <c r="C15" s="28"/>
      <c r="D15" s="26">
        <v>1075063328</v>
      </c>
      <c r="E15" s="27">
        <v>1075063328</v>
      </c>
      <c r="F15" s="27" t="s">
        <v>15</v>
      </c>
    </row>
    <row r="16" spans="1:9" ht="14.55" customHeight="1" x14ac:dyDescent="0.15">
      <c r="A16" s="28"/>
      <c r="B16" s="25" t="s">
        <v>16</v>
      </c>
      <c r="C16" s="28"/>
      <c r="D16" s="26">
        <v>376892731</v>
      </c>
      <c r="E16" s="27">
        <v>375580056</v>
      </c>
      <c r="F16" s="27">
        <v>1312674</v>
      </c>
    </row>
    <row r="17" spans="1:6" ht="14.55" customHeight="1" x14ac:dyDescent="0.15">
      <c r="A17" s="28"/>
      <c r="B17" s="25" t="s">
        <v>17</v>
      </c>
      <c r="C17" s="28"/>
      <c r="D17" s="26">
        <v>393095250</v>
      </c>
      <c r="E17" s="27">
        <v>387813957</v>
      </c>
      <c r="F17" s="27">
        <v>5281293</v>
      </c>
    </row>
    <row r="18" spans="1:6" ht="14.55" customHeight="1" x14ac:dyDescent="0.15">
      <c r="A18" s="28"/>
      <c r="B18" s="25" t="s">
        <v>18</v>
      </c>
      <c r="C18" s="28"/>
      <c r="D18" s="26">
        <v>569984965</v>
      </c>
      <c r="E18" s="27">
        <v>566132225</v>
      </c>
      <c r="F18" s="27">
        <v>3852739</v>
      </c>
    </row>
    <row r="19" spans="1:6" ht="14.55" customHeight="1" x14ac:dyDescent="0.15">
      <c r="A19" s="28"/>
      <c r="B19" s="25" t="s">
        <v>19</v>
      </c>
      <c r="C19" s="28"/>
      <c r="D19" s="26">
        <v>83556697</v>
      </c>
      <c r="E19" s="27">
        <v>83524109</v>
      </c>
      <c r="F19" s="27">
        <v>32587</v>
      </c>
    </row>
    <row r="20" spans="1:6" ht="15" customHeight="1" x14ac:dyDescent="0.15">
      <c r="A20" s="28"/>
      <c r="B20" s="25" t="s">
        <v>12</v>
      </c>
      <c r="C20" s="28"/>
      <c r="D20" s="26">
        <v>4913794971</v>
      </c>
      <c r="E20" s="27">
        <v>4882994676</v>
      </c>
      <c r="F20" s="27">
        <v>30800294</v>
      </c>
    </row>
    <row r="21" spans="1:6" ht="14.55" customHeight="1" x14ac:dyDescent="0.15">
      <c r="A21" s="28"/>
      <c r="B21" s="25" t="s">
        <v>20</v>
      </c>
      <c r="C21" s="28"/>
      <c r="D21" s="26">
        <v>10180533607</v>
      </c>
      <c r="E21" s="27">
        <v>10180533607</v>
      </c>
      <c r="F21" s="27" t="s">
        <v>15</v>
      </c>
    </row>
    <row r="22" spans="1:6" ht="14.55" customHeight="1" x14ac:dyDescent="0.15">
      <c r="A22" s="28"/>
      <c r="B22" s="25" t="s">
        <v>21</v>
      </c>
      <c r="C22" s="28"/>
      <c r="D22" s="29"/>
      <c r="E22" s="30"/>
      <c r="F22" s="30"/>
    </row>
    <row r="23" spans="1:6" ht="14.55" customHeight="1" x14ac:dyDescent="0.15">
      <c r="A23" s="28"/>
      <c r="B23" s="25" t="s">
        <v>22</v>
      </c>
      <c r="C23" s="28"/>
      <c r="D23" s="26">
        <v>126270818</v>
      </c>
      <c r="E23" s="27">
        <v>125313213</v>
      </c>
      <c r="F23" s="27">
        <v>957605</v>
      </c>
    </row>
    <row r="24" spans="1:6" ht="14.55" customHeight="1" x14ac:dyDescent="0.15">
      <c r="A24" s="22"/>
      <c r="B24" s="25" t="s">
        <v>23</v>
      </c>
      <c r="C24" s="28"/>
      <c r="D24" s="26">
        <v>1690338428</v>
      </c>
      <c r="E24" s="27">
        <v>1582842010</v>
      </c>
      <c r="F24" s="27">
        <v>107496418</v>
      </c>
    </row>
    <row r="25" spans="1:6" ht="14.55" customHeight="1" x14ac:dyDescent="0.15">
      <c r="A25" s="22"/>
      <c r="B25" s="25" t="s">
        <v>24</v>
      </c>
      <c r="D25" s="26">
        <v>10355232</v>
      </c>
      <c r="E25" s="27">
        <v>10352162</v>
      </c>
      <c r="F25" s="27">
        <v>3069</v>
      </c>
    </row>
    <row r="26" spans="1:6" ht="14.55" customHeight="1" x14ac:dyDescent="0.15">
      <c r="A26" s="22"/>
      <c r="B26" s="25" t="s">
        <v>25</v>
      </c>
      <c r="C26" s="25"/>
      <c r="D26" s="26">
        <v>149866469</v>
      </c>
      <c r="E26" s="27">
        <v>149818821</v>
      </c>
      <c r="F26" s="27">
        <v>47647</v>
      </c>
    </row>
    <row r="27" spans="1:6" ht="15" customHeight="1" x14ac:dyDescent="0.15">
      <c r="A27" s="22"/>
      <c r="B27" s="25" t="s">
        <v>12</v>
      </c>
      <c r="C27" s="28"/>
      <c r="D27" s="26">
        <v>1976830947</v>
      </c>
      <c r="E27" s="27">
        <v>1868326207</v>
      </c>
      <c r="F27" s="27">
        <v>108504739</v>
      </c>
    </row>
    <row r="28" spans="1:6" ht="14.55" customHeight="1" x14ac:dyDescent="0.15">
      <c r="A28" s="22"/>
      <c r="B28" s="25" t="s">
        <v>26</v>
      </c>
      <c r="C28" s="28"/>
      <c r="D28" s="26">
        <v>9690080000</v>
      </c>
      <c r="E28" s="27">
        <v>9690080000</v>
      </c>
      <c r="F28" s="27" t="s">
        <v>15</v>
      </c>
    </row>
    <row r="29" spans="1:6" ht="14.55" customHeight="1" x14ac:dyDescent="0.15">
      <c r="A29" s="22"/>
      <c r="B29" s="25" t="s">
        <v>28</v>
      </c>
      <c r="C29" s="28"/>
      <c r="D29" s="26">
        <v>3200706286</v>
      </c>
      <c r="E29" s="27">
        <v>3178856075</v>
      </c>
      <c r="F29" s="27">
        <v>21850210</v>
      </c>
    </row>
    <row r="30" spans="1:6" ht="14.55" customHeight="1" x14ac:dyDescent="0.15">
      <c r="A30" s="22"/>
      <c r="B30" s="25" t="s">
        <v>30</v>
      </c>
      <c r="C30" s="28"/>
      <c r="D30" s="29"/>
      <c r="E30" s="30"/>
      <c r="F30" s="30"/>
    </row>
    <row r="31" spans="1:6" ht="14.55" customHeight="1" x14ac:dyDescent="0.15">
      <c r="A31" s="22"/>
      <c r="B31" s="25" t="s">
        <v>31</v>
      </c>
      <c r="C31" s="28"/>
      <c r="D31" s="26">
        <v>1106157763</v>
      </c>
      <c r="E31" s="27">
        <v>1081709860</v>
      </c>
      <c r="F31" s="27">
        <v>24447902</v>
      </c>
    </row>
    <row r="32" spans="1:6" ht="14.55" customHeight="1" x14ac:dyDescent="0.15">
      <c r="A32" s="22"/>
      <c r="B32" s="25" t="s">
        <v>32</v>
      </c>
      <c r="C32" s="28"/>
      <c r="D32" s="26">
        <v>1881649658</v>
      </c>
      <c r="E32" s="27">
        <v>1849527946</v>
      </c>
      <c r="F32" s="27">
        <v>32121711</v>
      </c>
    </row>
    <row r="33" spans="1:6" ht="14.55" customHeight="1" x14ac:dyDescent="0.15">
      <c r="A33" s="22"/>
      <c r="B33" s="25" t="s">
        <v>33</v>
      </c>
      <c r="C33" s="28"/>
      <c r="D33" s="26">
        <v>526407540</v>
      </c>
      <c r="E33" s="27">
        <v>511065226</v>
      </c>
      <c r="F33" s="27">
        <v>15342313</v>
      </c>
    </row>
    <row r="34" spans="1:6" ht="14.55" customHeight="1" x14ac:dyDescent="0.15">
      <c r="A34" s="22"/>
      <c r="B34" s="25" t="s">
        <v>34</v>
      </c>
      <c r="C34" s="28"/>
      <c r="D34" s="26">
        <v>971053267</v>
      </c>
      <c r="E34" s="27">
        <v>938508853</v>
      </c>
      <c r="F34" s="27">
        <v>32544413</v>
      </c>
    </row>
    <row r="35" spans="1:6" ht="14.55" customHeight="1" x14ac:dyDescent="0.15">
      <c r="A35" s="22"/>
      <c r="B35" s="25" t="s">
        <v>70</v>
      </c>
      <c r="C35" s="28"/>
      <c r="D35" s="26">
        <v>980710343</v>
      </c>
      <c r="E35" s="27">
        <v>971587258</v>
      </c>
      <c r="F35" s="27">
        <v>9123085</v>
      </c>
    </row>
    <row r="36" spans="1:6" ht="14.55" customHeight="1" x14ac:dyDescent="0.15">
      <c r="A36" s="22"/>
      <c r="B36" s="25" t="s">
        <v>36</v>
      </c>
      <c r="C36" s="28"/>
      <c r="D36" s="26">
        <v>885568772</v>
      </c>
      <c r="E36" s="27">
        <v>879041423</v>
      </c>
      <c r="F36" s="27">
        <v>6527348</v>
      </c>
    </row>
    <row r="37" spans="1:6" ht="14.55" customHeight="1" x14ac:dyDescent="0.15">
      <c r="A37" s="22"/>
      <c r="B37" s="25" t="s">
        <v>37</v>
      </c>
      <c r="C37" s="28"/>
      <c r="D37" s="26">
        <v>173523141</v>
      </c>
      <c r="E37" s="27">
        <v>167355396</v>
      </c>
      <c r="F37" s="27">
        <v>6167744</v>
      </c>
    </row>
    <row r="38" spans="1:6" ht="14.55" customHeight="1" x14ac:dyDescent="0.15">
      <c r="A38" s="22"/>
      <c r="B38" s="25" t="s">
        <v>62</v>
      </c>
      <c r="C38" s="28"/>
      <c r="D38" s="26">
        <v>10706000</v>
      </c>
      <c r="E38" s="27">
        <v>10704677</v>
      </c>
      <c r="F38" s="27">
        <v>1322</v>
      </c>
    </row>
    <row r="39" spans="1:6" ht="14.55" customHeight="1" x14ac:dyDescent="0.15">
      <c r="A39" s="22"/>
      <c r="B39" s="25" t="s">
        <v>39</v>
      </c>
      <c r="C39" s="28"/>
      <c r="D39" s="26">
        <v>610923679</v>
      </c>
      <c r="E39" s="27">
        <v>481119456</v>
      </c>
      <c r="F39" s="27">
        <v>129804223</v>
      </c>
    </row>
    <row r="40" spans="1:6" ht="15" customHeight="1" x14ac:dyDescent="0.15">
      <c r="A40" s="21"/>
      <c r="B40" s="25" t="s">
        <v>12</v>
      </c>
      <c r="C40" s="21"/>
      <c r="D40" s="26">
        <v>7146700166</v>
      </c>
      <c r="E40" s="27">
        <v>6890620101</v>
      </c>
      <c r="F40" s="27">
        <v>256080065</v>
      </c>
    </row>
    <row r="41" spans="1:6" ht="14.55" customHeight="1" x14ac:dyDescent="0.15">
      <c r="A41" s="21"/>
      <c r="B41" s="25" t="s">
        <v>63</v>
      </c>
      <c r="C41" s="21"/>
      <c r="D41" s="26">
        <v>685055058</v>
      </c>
      <c r="E41" s="27">
        <v>571528381</v>
      </c>
      <c r="F41" s="27">
        <v>113526676</v>
      </c>
    </row>
    <row r="42" spans="1:6" ht="14.55" customHeight="1" x14ac:dyDescent="0.15">
      <c r="A42" s="21"/>
      <c r="B42" s="25" t="s">
        <v>43</v>
      </c>
      <c r="C42" s="21"/>
      <c r="D42" s="26">
        <v>212282638</v>
      </c>
      <c r="E42" s="27">
        <v>210097392</v>
      </c>
      <c r="F42" s="27">
        <v>2185245</v>
      </c>
    </row>
    <row r="43" spans="1:6" ht="14.55" customHeight="1" x14ac:dyDescent="0.15">
      <c r="A43" s="21"/>
      <c r="B43" s="25" t="s">
        <v>72</v>
      </c>
      <c r="C43" s="21"/>
      <c r="D43" s="26">
        <v>626200889</v>
      </c>
      <c r="E43" s="27">
        <v>600721302</v>
      </c>
      <c r="F43" s="27">
        <v>25479586</v>
      </c>
    </row>
    <row r="44" spans="1:6" ht="14.55" customHeight="1" x14ac:dyDescent="0.15">
      <c r="A44" s="21"/>
      <c r="B44" s="25" t="s">
        <v>64</v>
      </c>
      <c r="C44" s="21"/>
      <c r="D44" s="26">
        <v>695375252</v>
      </c>
      <c r="E44" s="27">
        <v>694044357</v>
      </c>
      <c r="F44" s="27">
        <v>1330894</v>
      </c>
    </row>
    <row r="45" spans="1:6" ht="14.55" customHeight="1" x14ac:dyDescent="0.15">
      <c r="A45" s="21"/>
      <c r="B45" s="25" t="s">
        <v>50</v>
      </c>
      <c r="C45" s="21"/>
      <c r="D45" s="26">
        <v>4393486099</v>
      </c>
      <c r="E45" s="27">
        <v>4335140025</v>
      </c>
      <c r="F45" s="27">
        <v>58346074</v>
      </c>
    </row>
    <row r="46" spans="1:6" ht="14.55" customHeight="1" x14ac:dyDescent="0.15">
      <c r="A46" s="21"/>
      <c r="B46" s="25" t="s">
        <v>51</v>
      </c>
      <c r="C46" s="21"/>
      <c r="D46" s="26">
        <v>57348093</v>
      </c>
      <c r="E46" s="27" t="s">
        <v>15</v>
      </c>
      <c r="F46" s="27">
        <v>57348093</v>
      </c>
    </row>
    <row r="47" spans="1:6" ht="18" customHeight="1" x14ac:dyDescent="0.15">
      <c r="A47" s="33"/>
      <c r="B47" s="34" t="s">
        <v>52</v>
      </c>
      <c r="C47" s="33"/>
      <c r="D47" s="35">
        <v>53719440040</v>
      </c>
      <c r="E47" s="36">
        <v>53004511048</v>
      </c>
      <c r="F47" s="36">
        <v>714928991</v>
      </c>
    </row>
    <row r="48" spans="1:6" ht="10.5" customHeight="1" x14ac:dyDescent="0.15">
      <c r="A48" s="129" t="s">
        <v>162</v>
      </c>
      <c r="B48" s="129"/>
      <c r="C48" s="129"/>
      <c r="D48" s="129"/>
      <c r="E48" s="129"/>
      <c r="F48" s="129"/>
    </row>
    <row r="49" spans="1:6" ht="10.5" customHeight="1" x14ac:dyDescent="0.15">
      <c r="A49" s="134"/>
      <c r="B49" s="133"/>
      <c r="C49" s="133"/>
      <c r="D49" s="133"/>
      <c r="E49" s="133"/>
      <c r="F49" s="133"/>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sheetData>
  <mergeCells count="2">
    <mergeCell ref="A3:F3"/>
    <mergeCell ref="A48:F52"/>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70"/>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53</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1.25" customHeight="1" x14ac:dyDescent="0.15">
      <c r="A6" s="24"/>
      <c r="B6" s="25" t="s">
        <v>6</v>
      </c>
      <c r="C6" s="22"/>
      <c r="D6" s="26"/>
      <c r="E6" s="27"/>
      <c r="F6" s="27"/>
    </row>
    <row r="7" spans="1:9" ht="11.25" customHeight="1" x14ac:dyDescent="0.15">
      <c r="A7" s="22"/>
      <c r="B7" s="25" t="s">
        <v>7</v>
      </c>
      <c r="C7" s="21"/>
      <c r="D7" s="26">
        <v>164754447</v>
      </c>
      <c r="E7" s="27">
        <v>164754447</v>
      </c>
      <c r="F7" s="27" t="s">
        <v>15</v>
      </c>
    </row>
    <row r="8" spans="1:9" ht="11.25" customHeight="1" x14ac:dyDescent="0.15">
      <c r="A8" s="21"/>
      <c r="B8" s="25" t="s">
        <v>8</v>
      </c>
      <c r="C8" s="21"/>
      <c r="D8" s="26">
        <v>76525258</v>
      </c>
      <c r="E8" s="27">
        <v>74622848</v>
      </c>
      <c r="F8" s="27">
        <v>1902409</v>
      </c>
    </row>
    <row r="9" spans="1:9" ht="11.25" customHeight="1" x14ac:dyDescent="0.15">
      <c r="A9" s="21"/>
      <c r="B9" s="25" t="s">
        <v>9</v>
      </c>
      <c r="C9" s="21"/>
      <c r="D9" s="26">
        <v>425434488</v>
      </c>
      <c r="E9" s="27">
        <v>425427375</v>
      </c>
      <c r="F9" s="27">
        <v>7112</v>
      </c>
    </row>
    <row r="10" spans="1:9" ht="11.25" customHeight="1" x14ac:dyDescent="0.15">
      <c r="A10" s="22"/>
      <c r="B10" s="25" t="s">
        <v>10</v>
      </c>
      <c r="C10" s="25"/>
      <c r="D10" s="26">
        <v>109849584</v>
      </c>
      <c r="E10" s="27">
        <v>109267974</v>
      </c>
      <c r="F10" s="27">
        <v>581609</v>
      </c>
    </row>
    <row r="11" spans="1:9" ht="11.25" customHeight="1" x14ac:dyDescent="0.15">
      <c r="A11" s="22"/>
      <c r="B11" s="25" t="s">
        <v>11</v>
      </c>
      <c r="C11" s="21"/>
      <c r="D11" s="26">
        <v>79153629</v>
      </c>
      <c r="E11" s="27">
        <v>76852658</v>
      </c>
      <c r="F11" s="27">
        <v>2300970</v>
      </c>
    </row>
    <row r="12" spans="1:9" ht="12" customHeight="1" x14ac:dyDescent="0.15">
      <c r="A12" s="22"/>
      <c r="B12" s="25" t="s">
        <v>12</v>
      </c>
      <c r="C12" s="22"/>
      <c r="D12" s="26">
        <v>855717406</v>
      </c>
      <c r="E12" s="27">
        <v>850925304</v>
      </c>
      <c r="F12" s="27">
        <v>4792102</v>
      </c>
    </row>
    <row r="13" spans="1:9" ht="11.25" customHeight="1" x14ac:dyDescent="0.15">
      <c r="A13" s="22"/>
      <c r="B13" s="25" t="s">
        <v>122</v>
      </c>
      <c r="C13" s="22"/>
      <c r="D13" s="29"/>
      <c r="E13" s="37"/>
      <c r="F13" s="37"/>
    </row>
    <row r="14" spans="1:9" ht="11.25" customHeight="1" x14ac:dyDescent="0.15">
      <c r="A14" s="28"/>
      <c r="B14" s="25" t="s">
        <v>13</v>
      </c>
      <c r="C14" s="28"/>
      <c r="D14" s="26">
        <v>351877000</v>
      </c>
      <c r="E14" s="27">
        <v>351874356</v>
      </c>
      <c r="F14" s="27">
        <v>2643</v>
      </c>
    </row>
    <row r="15" spans="1:9" ht="11.25" customHeight="1" x14ac:dyDescent="0.15">
      <c r="A15" s="28"/>
      <c r="B15" s="25" t="s">
        <v>14</v>
      </c>
      <c r="C15" s="28"/>
      <c r="D15" s="26">
        <v>209293799</v>
      </c>
      <c r="E15" s="27">
        <v>209293799</v>
      </c>
      <c r="F15" s="27" t="s">
        <v>15</v>
      </c>
    </row>
    <row r="16" spans="1:9" ht="11.25" customHeight="1" x14ac:dyDescent="0.15">
      <c r="A16" s="28"/>
      <c r="B16" s="25" t="s">
        <v>16</v>
      </c>
      <c r="C16" s="28"/>
      <c r="D16" s="26">
        <v>76067805</v>
      </c>
      <c r="E16" s="27">
        <v>73528190</v>
      </c>
      <c r="F16" s="27">
        <v>2539615</v>
      </c>
    </row>
    <row r="17" spans="1:6" ht="11.25" customHeight="1" x14ac:dyDescent="0.15">
      <c r="A17" s="28"/>
      <c r="B17" s="25" t="s">
        <v>17</v>
      </c>
      <c r="C17" s="28"/>
      <c r="D17" s="26">
        <v>35678010</v>
      </c>
      <c r="E17" s="27">
        <v>33776500</v>
      </c>
      <c r="F17" s="27">
        <v>1901510</v>
      </c>
    </row>
    <row r="18" spans="1:6" ht="11.25" customHeight="1" x14ac:dyDescent="0.15">
      <c r="A18" s="28"/>
      <c r="B18" s="25" t="s">
        <v>18</v>
      </c>
      <c r="C18" s="28"/>
      <c r="D18" s="26">
        <v>44911462</v>
      </c>
      <c r="E18" s="27">
        <v>43918095</v>
      </c>
      <c r="F18" s="27">
        <v>993367</v>
      </c>
    </row>
    <row r="19" spans="1:6" ht="11.25" customHeight="1" x14ac:dyDescent="0.15">
      <c r="A19" s="28"/>
      <c r="B19" s="25" t="s">
        <v>19</v>
      </c>
      <c r="C19" s="28"/>
      <c r="D19" s="26">
        <v>14356283</v>
      </c>
      <c r="E19" s="27">
        <v>14356283</v>
      </c>
      <c r="F19" s="27" t="s">
        <v>15</v>
      </c>
    </row>
    <row r="20" spans="1:6" ht="12" customHeight="1" x14ac:dyDescent="0.15">
      <c r="A20" s="28"/>
      <c r="B20" s="25" t="s">
        <v>12</v>
      </c>
      <c r="C20" s="28"/>
      <c r="D20" s="26">
        <v>732184360</v>
      </c>
      <c r="E20" s="27">
        <v>726747224</v>
      </c>
      <c r="F20" s="27">
        <v>5437135</v>
      </c>
    </row>
    <row r="21" spans="1:6" ht="11.25" customHeight="1" x14ac:dyDescent="0.15">
      <c r="A21" s="28"/>
      <c r="B21" s="25" t="s">
        <v>20</v>
      </c>
      <c r="C21" s="28"/>
      <c r="D21" s="26">
        <v>192847452</v>
      </c>
      <c r="E21" s="27">
        <v>192763559</v>
      </c>
      <c r="F21" s="27">
        <v>83892</v>
      </c>
    </row>
    <row r="22" spans="1:6" ht="11.25" customHeight="1" x14ac:dyDescent="0.15">
      <c r="A22" s="28"/>
      <c r="B22" s="25" t="s">
        <v>21</v>
      </c>
      <c r="C22" s="28"/>
      <c r="D22" s="29"/>
      <c r="E22" s="30"/>
      <c r="F22" s="30"/>
    </row>
    <row r="23" spans="1:6" ht="11.25" customHeight="1" x14ac:dyDescent="0.15">
      <c r="A23" s="28"/>
      <c r="B23" s="25" t="s">
        <v>22</v>
      </c>
      <c r="C23" s="28"/>
      <c r="D23" s="26">
        <v>28315120</v>
      </c>
      <c r="E23" s="27">
        <v>28314050</v>
      </c>
      <c r="F23" s="27">
        <v>1070</v>
      </c>
    </row>
    <row r="24" spans="1:6" ht="11.25" customHeight="1" x14ac:dyDescent="0.15">
      <c r="A24" s="22"/>
      <c r="B24" s="25" t="s">
        <v>23</v>
      </c>
      <c r="C24" s="28"/>
      <c r="D24" s="26">
        <v>201276566</v>
      </c>
      <c r="E24" s="27">
        <v>198844478</v>
      </c>
      <c r="F24" s="27">
        <v>2432088</v>
      </c>
    </row>
    <row r="25" spans="1:6" ht="11.25" customHeight="1" x14ac:dyDescent="0.15">
      <c r="A25" s="22"/>
      <c r="B25" s="25" t="s">
        <v>24</v>
      </c>
      <c r="D25" s="26">
        <v>2835959</v>
      </c>
      <c r="E25" s="27">
        <v>2826959</v>
      </c>
      <c r="F25" s="27">
        <v>8999</v>
      </c>
    </row>
    <row r="26" spans="1:6" ht="11.25" customHeight="1" x14ac:dyDescent="0.15">
      <c r="A26" s="22"/>
      <c r="B26" s="25" t="s">
        <v>25</v>
      </c>
      <c r="C26" s="25"/>
      <c r="D26" s="26">
        <v>21255890</v>
      </c>
      <c r="E26" s="27">
        <v>21069958</v>
      </c>
      <c r="F26" s="27">
        <v>185931</v>
      </c>
    </row>
    <row r="27" spans="1:6" ht="11.85" customHeight="1" x14ac:dyDescent="0.15">
      <c r="A27" s="22"/>
      <c r="B27" s="25" t="s">
        <v>12</v>
      </c>
      <c r="C27" s="28"/>
      <c r="D27" s="26">
        <v>253683535</v>
      </c>
      <c r="E27" s="27">
        <v>251055446</v>
      </c>
      <c r="F27" s="27">
        <v>2628088</v>
      </c>
    </row>
    <row r="28" spans="1:6" ht="11.25" customHeight="1" x14ac:dyDescent="0.15">
      <c r="A28" s="22"/>
      <c r="B28" s="25" t="s">
        <v>26</v>
      </c>
      <c r="C28" s="28"/>
      <c r="D28" s="26">
        <v>1165920412</v>
      </c>
      <c r="E28" s="27">
        <v>1165920412</v>
      </c>
      <c r="F28" s="27" t="s">
        <v>15</v>
      </c>
    </row>
    <row r="29" spans="1:6" ht="11.25" customHeight="1" x14ac:dyDescent="0.15">
      <c r="A29" s="22"/>
      <c r="B29" s="25" t="s">
        <v>28</v>
      </c>
      <c r="C29" s="28"/>
      <c r="D29" s="26">
        <v>437987063</v>
      </c>
      <c r="E29" s="27">
        <v>432895099</v>
      </c>
      <c r="F29" s="27">
        <v>5091954</v>
      </c>
    </row>
    <row r="30" spans="1:6" ht="11.25" customHeight="1" x14ac:dyDescent="0.15">
      <c r="A30" s="22"/>
      <c r="B30" s="25" t="s">
        <v>29</v>
      </c>
      <c r="C30" s="28"/>
      <c r="D30" s="26">
        <v>40134766</v>
      </c>
      <c r="E30" s="27">
        <v>33365435</v>
      </c>
      <c r="F30" s="27">
        <v>6769330</v>
      </c>
    </row>
    <row r="31" spans="1:6" ht="11.25" customHeight="1" x14ac:dyDescent="0.15">
      <c r="A31" s="22"/>
      <c r="B31" s="25" t="s">
        <v>30</v>
      </c>
      <c r="C31" s="28"/>
      <c r="D31" s="29"/>
      <c r="E31" s="30"/>
      <c r="F31" s="30"/>
    </row>
    <row r="32" spans="1:6" ht="11.25" customHeight="1" x14ac:dyDescent="0.15">
      <c r="A32" s="22"/>
      <c r="B32" s="126" t="s">
        <v>31</v>
      </c>
      <c r="C32" s="28"/>
      <c r="D32" s="26">
        <v>-187510236</v>
      </c>
      <c r="E32" s="27">
        <v>-182593910</v>
      </c>
      <c r="F32" s="27">
        <v>-4916325</v>
      </c>
    </row>
    <row r="33" spans="1:6" ht="11.25" customHeight="1" x14ac:dyDescent="0.15">
      <c r="A33" s="22"/>
      <c r="B33" s="126"/>
      <c r="C33" s="28"/>
      <c r="D33" s="26">
        <v>186498236</v>
      </c>
      <c r="E33" s="27">
        <v>181581910</v>
      </c>
      <c r="F33" s="27">
        <v>4916325</v>
      </c>
    </row>
    <row r="34" spans="1:6" ht="11.25" customHeight="1" x14ac:dyDescent="0.15">
      <c r="A34" s="22"/>
      <c r="B34" s="126" t="s">
        <v>32</v>
      </c>
      <c r="C34" s="28"/>
      <c r="D34" s="26">
        <v>-458383890</v>
      </c>
      <c r="E34" s="27">
        <v>-451112266</v>
      </c>
      <c r="F34" s="27">
        <v>-7271633</v>
      </c>
    </row>
    <row r="35" spans="1:6" ht="11.25" customHeight="1" x14ac:dyDescent="0.15">
      <c r="A35" s="22"/>
      <c r="B35" s="126"/>
      <c r="C35" s="28"/>
      <c r="D35" s="26">
        <v>456748899</v>
      </c>
      <c r="E35" s="27">
        <v>449477266</v>
      </c>
      <c r="F35" s="27">
        <v>7271633</v>
      </c>
    </row>
    <row r="36" spans="1:6" ht="11.25" customHeight="1" x14ac:dyDescent="0.15">
      <c r="A36" s="22"/>
      <c r="B36" s="126" t="s">
        <v>33</v>
      </c>
      <c r="C36" s="28"/>
      <c r="D36" s="26">
        <v>-89639692</v>
      </c>
      <c r="E36" s="27">
        <v>-85596872</v>
      </c>
      <c r="F36" s="27">
        <v>-4042820</v>
      </c>
    </row>
    <row r="37" spans="1:6" ht="11.25" customHeight="1" x14ac:dyDescent="0.15">
      <c r="A37" s="22"/>
      <c r="B37" s="126"/>
      <c r="C37" s="28"/>
      <c r="D37" s="26">
        <v>89091692</v>
      </c>
      <c r="E37" s="27">
        <v>85048872</v>
      </c>
      <c r="F37" s="27">
        <v>4042820</v>
      </c>
    </row>
    <row r="38" spans="1:6" ht="11.25" customHeight="1" x14ac:dyDescent="0.15">
      <c r="A38" s="22"/>
      <c r="B38" s="25" t="s">
        <v>34</v>
      </c>
      <c r="C38" s="28"/>
      <c r="D38" s="26">
        <v>78884709</v>
      </c>
      <c r="E38" s="27">
        <v>66760481</v>
      </c>
      <c r="F38" s="27">
        <v>12124246</v>
      </c>
    </row>
    <row r="39" spans="1:6" ht="11.25" customHeight="1" x14ac:dyDescent="0.15">
      <c r="A39" s="22"/>
      <c r="B39" s="126" t="s">
        <v>35</v>
      </c>
      <c r="C39" s="28"/>
      <c r="D39" s="26">
        <v>-43320564</v>
      </c>
      <c r="E39" s="27">
        <v>-41818229</v>
      </c>
      <c r="F39" s="27">
        <v>-1502334</v>
      </c>
    </row>
    <row r="40" spans="1:6" ht="11.25" customHeight="1" x14ac:dyDescent="0.15">
      <c r="A40" s="22"/>
      <c r="B40" s="126"/>
      <c r="C40" s="28"/>
      <c r="D40" s="26">
        <v>42470564</v>
      </c>
      <c r="E40" s="27">
        <v>40968229</v>
      </c>
      <c r="F40" s="27">
        <v>1502334</v>
      </c>
    </row>
    <row r="41" spans="1:6" ht="11.25" customHeight="1" x14ac:dyDescent="0.15">
      <c r="A41" s="22"/>
      <c r="B41" s="25" t="s">
        <v>36</v>
      </c>
      <c r="C41" s="28"/>
      <c r="D41" s="26">
        <v>144456723</v>
      </c>
      <c r="E41" s="27">
        <v>139176516</v>
      </c>
      <c r="F41" s="27">
        <v>5280206</v>
      </c>
    </row>
    <row r="42" spans="1:6" ht="11.25" customHeight="1" x14ac:dyDescent="0.15">
      <c r="A42" s="22"/>
      <c r="B42" s="25" t="s">
        <v>37</v>
      </c>
      <c r="C42" s="28"/>
      <c r="D42" s="26">
        <v>27810449</v>
      </c>
      <c r="E42" s="27">
        <v>27040672</v>
      </c>
      <c r="F42" s="27">
        <v>769776</v>
      </c>
    </row>
    <row r="43" spans="1:6" ht="11.25" customHeight="1" x14ac:dyDescent="0.15">
      <c r="A43" s="22"/>
      <c r="B43" s="25" t="s">
        <v>38</v>
      </c>
      <c r="C43" s="28"/>
      <c r="D43" s="26">
        <v>6221400</v>
      </c>
      <c r="E43" s="27">
        <v>6212295</v>
      </c>
      <c r="F43" s="27">
        <v>9104</v>
      </c>
    </row>
    <row r="44" spans="1:6" ht="11.25" customHeight="1" x14ac:dyDescent="0.15">
      <c r="A44" s="22"/>
      <c r="B44" s="126" t="s">
        <v>39</v>
      </c>
      <c r="C44" s="28"/>
      <c r="D44" s="26">
        <v>-123991343</v>
      </c>
      <c r="E44" s="27">
        <v>-121491864</v>
      </c>
      <c r="F44" s="27">
        <v>-2499478</v>
      </c>
    </row>
    <row r="45" spans="1:6" ht="11.25" customHeight="1" x14ac:dyDescent="0.15">
      <c r="A45" s="22"/>
      <c r="B45" s="126"/>
      <c r="C45" s="28"/>
      <c r="D45" s="26">
        <v>123936343</v>
      </c>
      <c r="E45" s="27">
        <v>121436864</v>
      </c>
      <c r="F45" s="27">
        <v>2499478</v>
      </c>
    </row>
    <row r="46" spans="1:6" ht="11.25" customHeight="1" x14ac:dyDescent="0.15">
      <c r="A46" s="21"/>
      <c r="B46" s="25" t="s">
        <v>54</v>
      </c>
      <c r="C46" s="21"/>
      <c r="D46" s="26">
        <v>13089372</v>
      </c>
      <c r="E46" s="27">
        <v>13063624</v>
      </c>
      <c r="F46" s="27">
        <v>25747</v>
      </c>
    </row>
    <row r="47" spans="1:6" ht="11.25" customHeight="1" x14ac:dyDescent="0.15">
      <c r="A47" s="21"/>
      <c r="B47" s="126" t="s">
        <v>12</v>
      </c>
      <c r="C47" s="21"/>
      <c r="D47" s="50">
        <v>-1173308388</v>
      </c>
      <c r="E47" s="51">
        <v>-1134866734</v>
      </c>
      <c r="F47" s="27">
        <v>-38441654</v>
      </c>
    </row>
    <row r="48" spans="1:6" ht="11.25" customHeight="1" x14ac:dyDescent="0.15">
      <c r="A48" s="21"/>
      <c r="B48" s="126"/>
      <c r="C48" s="21"/>
      <c r="D48" s="26">
        <v>1169208388</v>
      </c>
      <c r="E48" s="27">
        <v>1130766734</v>
      </c>
      <c r="F48" s="27">
        <v>38441654</v>
      </c>
    </row>
    <row r="49" spans="1:6" ht="11.25" customHeight="1" x14ac:dyDescent="0.15">
      <c r="A49" s="49"/>
      <c r="B49" s="25" t="s">
        <v>41</v>
      </c>
      <c r="C49" s="21"/>
      <c r="D49" s="26">
        <v>52562378</v>
      </c>
      <c r="E49" s="27">
        <v>41146858</v>
      </c>
      <c r="F49" s="27">
        <v>11415519</v>
      </c>
    </row>
    <row r="50" spans="1:6" ht="11.25" customHeight="1" x14ac:dyDescent="0.15">
      <c r="A50" s="21"/>
      <c r="B50" s="25" t="s">
        <v>42</v>
      </c>
      <c r="C50" s="21"/>
      <c r="D50" s="26">
        <v>14906906</v>
      </c>
      <c r="E50" s="27">
        <v>14891183</v>
      </c>
      <c r="F50" s="27">
        <v>15722</v>
      </c>
    </row>
    <row r="51" spans="1:6" ht="11.25" customHeight="1" x14ac:dyDescent="0.15">
      <c r="A51" s="21"/>
      <c r="B51" s="25" t="s">
        <v>43</v>
      </c>
      <c r="C51" s="21"/>
      <c r="D51" s="26">
        <v>37326340</v>
      </c>
      <c r="E51" s="27">
        <v>36950674</v>
      </c>
      <c r="F51" s="27">
        <v>375665</v>
      </c>
    </row>
    <row r="52" spans="1:6" ht="11.25" customHeight="1" x14ac:dyDescent="0.15">
      <c r="A52" s="21"/>
      <c r="B52" s="25" t="s">
        <v>45</v>
      </c>
      <c r="C52" s="21"/>
      <c r="D52" s="26">
        <v>37207844</v>
      </c>
      <c r="E52" s="27">
        <v>37204811</v>
      </c>
      <c r="F52" s="27">
        <v>33</v>
      </c>
    </row>
    <row r="53" spans="1:6" ht="11.25" customHeight="1" x14ac:dyDescent="0.15">
      <c r="A53" s="21"/>
      <c r="B53" s="25" t="s">
        <v>46</v>
      </c>
      <c r="C53" s="21"/>
      <c r="D53" s="26">
        <v>32574900</v>
      </c>
      <c r="E53" s="27">
        <v>32320702</v>
      </c>
      <c r="F53" s="27">
        <v>254193</v>
      </c>
    </row>
    <row r="54" spans="1:6" ht="11.25" customHeight="1" x14ac:dyDescent="0.15">
      <c r="A54" s="21"/>
      <c r="B54" s="25" t="s">
        <v>47</v>
      </c>
      <c r="C54" s="21"/>
      <c r="D54" s="26">
        <v>279700000</v>
      </c>
      <c r="E54" s="27">
        <v>279000000</v>
      </c>
      <c r="F54" s="27">
        <v>700000</v>
      </c>
    </row>
    <row r="55" spans="1:6" ht="11.25" customHeight="1" x14ac:dyDescent="0.15">
      <c r="A55" s="21"/>
      <c r="B55" s="25" t="s">
        <v>48</v>
      </c>
      <c r="C55" s="21"/>
      <c r="D55" s="26">
        <v>59600000</v>
      </c>
      <c r="E55" s="27">
        <v>59600000</v>
      </c>
      <c r="F55" s="27" t="s">
        <v>15</v>
      </c>
    </row>
    <row r="56" spans="1:6" ht="11.25" customHeight="1" x14ac:dyDescent="0.15">
      <c r="A56" s="21"/>
      <c r="B56" s="31" t="s">
        <v>49</v>
      </c>
      <c r="C56" s="21"/>
      <c r="D56" s="32">
        <v>5361561754</v>
      </c>
      <c r="E56" s="8">
        <v>5285556452</v>
      </c>
      <c r="F56" s="8">
        <v>76005302</v>
      </c>
    </row>
    <row r="57" spans="1:6" ht="11.25" customHeight="1" x14ac:dyDescent="0.15">
      <c r="A57" s="21"/>
      <c r="B57" s="25" t="s">
        <v>50</v>
      </c>
      <c r="C57" s="21"/>
      <c r="D57" s="26">
        <v>662640355</v>
      </c>
      <c r="E57" s="27">
        <v>651525321</v>
      </c>
      <c r="F57" s="27">
        <v>11115033</v>
      </c>
    </row>
    <row r="58" spans="1:6" ht="11.25" customHeight="1" x14ac:dyDescent="0.15">
      <c r="A58" s="21"/>
      <c r="B58" s="25" t="s">
        <v>51</v>
      </c>
      <c r="C58" s="21"/>
      <c r="D58" s="26">
        <v>4464</v>
      </c>
      <c r="E58" s="27" t="s">
        <v>15</v>
      </c>
      <c r="F58" s="27">
        <v>4464</v>
      </c>
    </row>
    <row r="59" spans="1:6" ht="18" customHeight="1" x14ac:dyDescent="0.15">
      <c r="A59" s="33"/>
      <c r="B59" s="34" t="s">
        <v>52</v>
      </c>
      <c r="C59" s="33"/>
      <c r="D59" s="35">
        <v>6024206574</v>
      </c>
      <c r="E59" s="36">
        <v>5937081773</v>
      </c>
      <c r="F59" s="36">
        <v>87124800</v>
      </c>
    </row>
    <row r="60" spans="1:6" ht="10.5" customHeight="1" x14ac:dyDescent="0.15">
      <c r="A60" s="129" t="s">
        <v>159</v>
      </c>
      <c r="B60" s="130"/>
      <c r="C60" s="130"/>
      <c r="D60" s="130"/>
      <c r="E60" s="130"/>
      <c r="F60" s="130"/>
    </row>
    <row r="61" spans="1:6" ht="10.5" customHeight="1" x14ac:dyDescent="0.15">
      <c r="A61" s="131"/>
      <c r="B61" s="131"/>
      <c r="C61" s="131"/>
      <c r="D61" s="131"/>
      <c r="E61" s="131"/>
      <c r="F61" s="131"/>
    </row>
    <row r="62" spans="1:6" ht="10.5" customHeight="1" x14ac:dyDescent="0.15">
      <c r="A62" s="131"/>
      <c r="B62" s="131"/>
      <c r="C62" s="131"/>
      <c r="D62" s="131"/>
      <c r="E62" s="131"/>
      <c r="F62" s="131"/>
    </row>
    <row r="63" spans="1:6" ht="10.5" customHeight="1" x14ac:dyDescent="0.15">
      <c r="A63" s="131"/>
      <c r="B63" s="131"/>
      <c r="C63" s="131"/>
      <c r="D63" s="131"/>
      <c r="E63" s="131"/>
      <c r="F63" s="131"/>
    </row>
    <row r="64" spans="1:6" ht="10.5" customHeight="1" x14ac:dyDescent="0.15">
      <c r="A64" s="131"/>
      <c r="B64" s="131"/>
      <c r="C64" s="131"/>
      <c r="D64" s="131"/>
      <c r="E64" s="131"/>
      <c r="F64" s="131"/>
    </row>
    <row r="65" spans="1:6" ht="10.5" customHeight="1" x14ac:dyDescent="0.15">
      <c r="A65" s="131"/>
      <c r="B65" s="131"/>
      <c r="C65" s="131"/>
      <c r="D65" s="131"/>
      <c r="E65" s="131"/>
      <c r="F65" s="131"/>
    </row>
    <row r="66" spans="1:6" ht="10.5" customHeight="1" x14ac:dyDescent="0.15">
      <c r="A66" s="131"/>
      <c r="B66" s="131"/>
      <c r="C66" s="131"/>
      <c r="D66" s="131"/>
      <c r="E66" s="131"/>
      <c r="F66" s="131"/>
    </row>
    <row r="67" spans="1:6" ht="10.5" customHeight="1" x14ac:dyDescent="0.15">
      <c r="A67" s="131"/>
      <c r="B67" s="131"/>
      <c r="C67" s="131"/>
      <c r="D67" s="131"/>
      <c r="E67" s="131"/>
      <c r="F67" s="131"/>
    </row>
    <row r="68" spans="1:6" ht="10.5" customHeight="1" x14ac:dyDescent="0.15">
      <c r="A68" s="131"/>
      <c r="B68" s="131"/>
      <c r="C68" s="131"/>
      <c r="D68" s="131"/>
      <c r="E68" s="131"/>
      <c r="F68" s="131"/>
    </row>
    <row r="69" spans="1:6" ht="10.5" customHeight="1" x14ac:dyDescent="0.15">
      <c r="A69" s="131"/>
      <c r="B69" s="131"/>
      <c r="C69" s="131"/>
      <c r="D69" s="131"/>
      <c r="E69" s="131"/>
      <c r="F69" s="131"/>
    </row>
    <row r="70" spans="1:6" ht="10.5" customHeight="1" x14ac:dyDescent="0.15">
      <c r="A70" s="131"/>
      <c r="B70" s="131"/>
      <c r="C70" s="131"/>
      <c r="D70" s="131"/>
      <c r="E70" s="131"/>
      <c r="F70" s="131"/>
    </row>
  </sheetData>
  <mergeCells count="8">
    <mergeCell ref="A60:F70"/>
    <mergeCell ref="A3:F3"/>
    <mergeCell ref="B32:B33"/>
    <mergeCell ref="B47:B48"/>
    <mergeCell ref="B34:B35"/>
    <mergeCell ref="B36:B37"/>
    <mergeCell ref="B39:B40"/>
    <mergeCell ref="B44:B45"/>
  </mergeCells>
  <phoneticPr fontId="7"/>
  <pageMargins left="0.78740157480314965" right="0.39370078740157483" top="0.86614173228346458" bottom="0.86614173228346458" header="0.62992125984251968" footer="0.39370078740157483"/>
  <pageSetup paperSize="9" scale="104" firstPageNumber="274"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I52"/>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82</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55" customHeight="1" x14ac:dyDescent="0.15">
      <c r="A6" s="24"/>
      <c r="B6" s="25" t="s">
        <v>6</v>
      </c>
      <c r="C6" s="22"/>
      <c r="D6" s="26"/>
      <c r="E6" s="27"/>
      <c r="F6" s="27"/>
    </row>
    <row r="7" spans="1:9" ht="14.55" customHeight="1" x14ac:dyDescent="0.15">
      <c r="A7" s="22"/>
      <c r="B7" s="25" t="s">
        <v>7</v>
      </c>
      <c r="C7" s="21"/>
      <c r="D7" s="26">
        <v>1110430975</v>
      </c>
      <c r="E7" s="27">
        <v>1071466094</v>
      </c>
      <c r="F7" s="27">
        <v>38964881</v>
      </c>
    </row>
    <row r="8" spans="1:9" ht="14.55" customHeight="1" x14ac:dyDescent="0.15">
      <c r="A8" s="21"/>
      <c r="B8" s="25" t="s">
        <v>8</v>
      </c>
      <c r="C8" s="21"/>
      <c r="D8" s="26">
        <v>2017960099</v>
      </c>
      <c r="E8" s="27">
        <v>1954375407</v>
      </c>
      <c r="F8" s="27">
        <v>63584691</v>
      </c>
    </row>
    <row r="9" spans="1:9" ht="14.55" customHeight="1" x14ac:dyDescent="0.15">
      <c r="A9" s="21"/>
      <c r="B9" s="25" t="s">
        <v>9</v>
      </c>
      <c r="C9" s="21"/>
      <c r="D9" s="26">
        <v>6263680910</v>
      </c>
      <c r="E9" s="27">
        <v>6255132834</v>
      </c>
      <c r="F9" s="27">
        <v>8548075</v>
      </c>
    </row>
    <row r="10" spans="1:9" ht="14.55" customHeight="1" x14ac:dyDescent="0.15">
      <c r="A10" s="22"/>
      <c r="B10" s="25" t="s">
        <v>10</v>
      </c>
      <c r="C10" s="25"/>
      <c r="D10" s="26">
        <v>497428441</v>
      </c>
      <c r="E10" s="27">
        <v>479762235</v>
      </c>
      <c r="F10" s="27">
        <v>17666205</v>
      </c>
    </row>
    <row r="11" spans="1:9" ht="14.55" customHeight="1" x14ac:dyDescent="0.15">
      <c r="A11" s="22"/>
      <c r="B11" s="25" t="s">
        <v>11</v>
      </c>
      <c r="C11" s="21"/>
      <c r="D11" s="26">
        <v>367713157</v>
      </c>
      <c r="E11" s="27">
        <v>366158873</v>
      </c>
      <c r="F11" s="27">
        <v>1554283</v>
      </c>
    </row>
    <row r="12" spans="1:9" ht="15" customHeight="1" x14ac:dyDescent="0.15">
      <c r="A12" s="22"/>
      <c r="B12" s="25" t="s">
        <v>12</v>
      </c>
      <c r="C12" s="22"/>
      <c r="D12" s="26">
        <v>10257213582</v>
      </c>
      <c r="E12" s="27">
        <v>10126895444</v>
      </c>
      <c r="F12" s="27">
        <v>130318137</v>
      </c>
    </row>
    <row r="13" spans="1:9" ht="14.55" customHeight="1" x14ac:dyDescent="0.15">
      <c r="A13" s="22"/>
      <c r="B13" s="25" t="s">
        <v>122</v>
      </c>
      <c r="C13" s="22"/>
      <c r="D13" s="29"/>
      <c r="E13" s="37"/>
      <c r="F13" s="37"/>
    </row>
    <row r="14" spans="1:9" ht="14.55" customHeight="1" x14ac:dyDescent="0.15">
      <c r="A14" s="28"/>
      <c r="B14" s="25" t="s">
        <v>13</v>
      </c>
      <c r="C14" s="28"/>
      <c r="D14" s="26">
        <v>2414895000</v>
      </c>
      <c r="E14" s="27">
        <v>2385029000</v>
      </c>
      <c r="F14" s="27">
        <v>29866000</v>
      </c>
    </row>
    <row r="15" spans="1:9" ht="14.55" customHeight="1" x14ac:dyDescent="0.15">
      <c r="A15" s="28"/>
      <c r="B15" s="25" t="s">
        <v>14</v>
      </c>
      <c r="C15" s="28"/>
      <c r="D15" s="26">
        <v>1083671171</v>
      </c>
      <c r="E15" s="27">
        <v>1083671171</v>
      </c>
      <c r="F15" s="27" t="s">
        <v>15</v>
      </c>
    </row>
    <row r="16" spans="1:9" ht="14.55" customHeight="1" x14ac:dyDescent="0.15">
      <c r="A16" s="28"/>
      <c r="B16" s="25" t="s">
        <v>16</v>
      </c>
      <c r="C16" s="28"/>
      <c r="D16" s="26">
        <v>382208323</v>
      </c>
      <c r="E16" s="27">
        <v>381451902</v>
      </c>
      <c r="F16" s="27">
        <v>756420</v>
      </c>
    </row>
    <row r="17" spans="1:6" ht="14.55" customHeight="1" x14ac:dyDescent="0.15">
      <c r="A17" s="28"/>
      <c r="B17" s="25" t="s">
        <v>17</v>
      </c>
      <c r="C17" s="28"/>
      <c r="D17" s="26">
        <v>354785165</v>
      </c>
      <c r="E17" s="27">
        <v>350750728</v>
      </c>
      <c r="F17" s="27">
        <v>4034436</v>
      </c>
    </row>
    <row r="18" spans="1:6" ht="14.55" customHeight="1" x14ac:dyDescent="0.15">
      <c r="A18" s="28"/>
      <c r="B18" s="25" t="s">
        <v>18</v>
      </c>
      <c r="C18" s="28"/>
      <c r="D18" s="26">
        <v>576028512</v>
      </c>
      <c r="E18" s="27">
        <v>570909878</v>
      </c>
      <c r="F18" s="27">
        <v>5118633</v>
      </c>
    </row>
    <row r="19" spans="1:6" ht="14.55" customHeight="1" x14ac:dyDescent="0.15">
      <c r="A19" s="28"/>
      <c r="B19" s="25" t="s">
        <v>19</v>
      </c>
      <c r="C19" s="28"/>
      <c r="D19" s="26">
        <v>80504480</v>
      </c>
      <c r="E19" s="27">
        <v>80467880</v>
      </c>
      <c r="F19" s="27">
        <v>36599</v>
      </c>
    </row>
    <row r="20" spans="1:6" ht="15" customHeight="1" x14ac:dyDescent="0.15">
      <c r="A20" s="28"/>
      <c r="B20" s="25" t="s">
        <v>12</v>
      </c>
      <c r="C20" s="28"/>
      <c r="D20" s="26">
        <v>4892092651</v>
      </c>
      <c r="E20" s="27">
        <v>4852280560</v>
      </c>
      <c r="F20" s="27">
        <v>39812090</v>
      </c>
    </row>
    <row r="21" spans="1:6" ht="14.55" customHeight="1" x14ac:dyDescent="0.15">
      <c r="A21" s="28"/>
      <c r="B21" s="25" t="s">
        <v>20</v>
      </c>
      <c r="C21" s="28"/>
      <c r="D21" s="26">
        <v>10664362186</v>
      </c>
      <c r="E21" s="27">
        <v>10664362186</v>
      </c>
      <c r="F21" s="27" t="s">
        <v>15</v>
      </c>
    </row>
    <row r="22" spans="1:6" ht="14.55" customHeight="1" x14ac:dyDescent="0.15">
      <c r="A22" s="28"/>
      <c r="B22" s="25" t="s">
        <v>21</v>
      </c>
      <c r="C22" s="28"/>
      <c r="D22" s="29"/>
      <c r="E22" s="30"/>
      <c r="F22" s="30"/>
    </row>
    <row r="23" spans="1:6" ht="14.55" customHeight="1" x14ac:dyDescent="0.15">
      <c r="A23" s="28"/>
      <c r="B23" s="25" t="s">
        <v>22</v>
      </c>
      <c r="C23" s="28"/>
      <c r="D23" s="26">
        <v>122324578</v>
      </c>
      <c r="E23" s="27">
        <v>122321078</v>
      </c>
      <c r="F23" s="27">
        <v>3500</v>
      </c>
    </row>
    <row r="24" spans="1:6" ht="14.55" customHeight="1" x14ac:dyDescent="0.15">
      <c r="A24" s="22"/>
      <c r="B24" s="25" t="s">
        <v>23</v>
      </c>
      <c r="C24" s="28"/>
      <c r="D24" s="26">
        <v>1670051757</v>
      </c>
      <c r="E24" s="27">
        <v>1601288222</v>
      </c>
      <c r="F24" s="27">
        <v>68763535</v>
      </c>
    </row>
    <row r="25" spans="1:6" ht="14.55" customHeight="1" x14ac:dyDescent="0.15">
      <c r="A25" s="22"/>
      <c r="B25" s="25" t="s">
        <v>24</v>
      </c>
      <c r="D25" s="26">
        <v>10326029</v>
      </c>
      <c r="E25" s="27">
        <v>10323483</v>
      </c>
      <c r="F25" s="27">
        <v>2545</v>
      </c>
    </row>
    <row r="26" spans="1:6" ht="14.55" customHeight="1" x14ac:dyDescent="0.15">
      <c r="A26" s="22"/>
      <c r="B26" s="25" t="s">
        <v>25</v>
      </c>
      <c r="C26" s="25"/>
      <c r="D26" s="26">
        <v>155858645</v>
      </c>
      <c r="E26" s="27">
        <v>152764811</v>
      </c>
      <c r="F26" s="27">
        <v>3093833</v>
      </c>
    </row>
    <row r="27" spans="1:6" ht="15" customHeight="1" x14ac:dyDescent="0.15">
      <c r="A27" s="22"/>
      <c r="B27" s="25" t="s">
        <v>12</v>
      </c>
      <c r="C27" s="28"/>
      <c r="D27" s="26">
        <v>1958561009</v>
      </c>
      <c r="E27" s="27">
        <v>1886697594</v>
      </c>
      <c r="F27" s="27">
        <v>71863414</v>
      </c>
    </row>
    <row r="28" spans="1:6" ht="14.55" customHeight="1" x14ac:dyDescent="0.15">
      <c r="A28" s="22"/>
      <c r="B28" s="25" t="s">
        <v>26</v>
      </c>
      <c r="C28" s="28"/>
      <c r="D28" s="26">
        <v>9734715165</v>
      </c>
      <c r="E28" s="27">
        <v>9734715165</v>
      </c>
      <c r="F28" s="27" t="s">
        <v>15</v>
      </c>
    </row>
    <row r="29" spans="1:6" ht="14.55" customHeight="1" x14ac:dyDescent="0.15">
      <c r="A29" s="22"/>
      <c r="B29" s="25" t="s">
        <v>28</v>
      </c>
      <c r="C29" s="28"/>
      <c r="D29" s="26">
        <v>3353304630</v>
      </c>
      <c r="E29" s="27">
        <v>3312306033</v>
      </c>
      <c r="F29" s="27">
        <v>40998596</v>
      </c>
    </row>
    <row r="30" spans="1:6" ht="14.55" customHeight="1" x14ac:dyDescent="0.15">
      <c r="A30" s="22"/>
      <c r="B30" s="25" t="s">
        <v>30</v>
      </c>
      <c r="C30" s="28"/>
      <c r="D30" s="29"/>
      <c r="E30" s="30"/>
      <c r="F30" s="30"/>
    </row>
    <row r="31" spans="1:6" ht="14.55" customHeight="1" x14ac:dyDescent="0.15">
      <c r="A31" s="22"/>
      <c r="B31" s="25" t="s">
        <v>31</v>
      </c>
      <c r="C31" s="28"/>
      <c r="D31" s="26">
        <v>1125752544</v>
      </c>
      <c r="E31" s="27">
        <v>1106585631</v>
      </c>
      <c r="F31" s="27">
        <v>19166913</v>
      </c>
    </row>
    <row r="32" spans="1:6" ht="14.55" customHeight="1" x14ac:dyDescent="0.15">
      <c r="A32" s="22"/>
      <c r="B32" s="25" t="s">
        <v>32</v>
      </c>
      <c r="C32" s="28"/>
      <c r="D32" s="26">
        <v>1858365681</v>
      </c>
      <c r="E32" s="27">
        <v>1812912395</v>
      </c>
      <c r="F32" s="27">
        <v>45453286</v>
      </c>
    </row>
    <row r="33" spans="1:6" ht="14.55" customHeight="1" x14ac:dyDescent="0.15">
      <c r="A33" s="22"/>
      <c r="B33" s="25" t="s">
        <v>33</v>
      </c>
      <c r="C33" s="28"/>
      <c r="D33" s="26">
        <v>531794893</v>
      </c>
      <c r="E33" s="27">
        <v>523000957</v>
      </c>
      <c r="F33" s="27">
        <v>8793935</v>
      </c>
    </row>
    <row r="34" spans="1:6" ht="14.55" customHeight="1" x14ac:dyDescent="0.15">
      <c r="A34" s="22"/>
      <c r="B34" s="25" t="s">
        <v>34</v>
      </c>
      <c r="C34" s="28"/>
      <c r="D34" s="26">
        <v>972011165</v>
      </c>
      <c r="E34" s="27">
        <v>948173787</v>
      </c>
      <c r="F34" s="27">
        <v>23837377</v>
      </c>
    </row>
    <row r="35" spans="1:6" ht="14.55" customHeight="1" x14ac:dyDescent="0.15">
      <c r="A35" s="22"/>
      <c r="B35" s="25" t="s">
        <v>70</v>
      </c>
      <c r="C35" s="28"/>
      <c r="D35" s="26">
        <v>998097206</v>
      </c>
      <c r="E35" s="27">
        <v>988189480</v>
      </c>
      <c r="F35" s="27">
        <v>9907726</v>
      </c>
    </row>
    <row r="36" spans="1:6" ht="14.55" customHeight="1" x14ac:dyDescent="0.15">
      <c r="A36" s="22"/>
      <c r="B36" s="25" t="s">
        <v>36</v>
      </c>
      <c r="C36" s="28"/>
      <c r="D36" s="26">
        <v>892205489</v>
      </c>
      <c r="E36" s="27">
        <v>888675862</v>
      </c>
      <c r="F36" s="27">
        <v>3529626</v>
      </c>
    </row>
    <row r="37" spans="1:6" ht="14.55" customHeight="1" x14ac:dyDescent="0.15">
      <c r="A37" s="22"/>
      <c r="B37" s="25" t="s">
        <v>37</v>
      </c>
      <c r="C37" s="28"/>
      <c r="D37" s="26">
        <v>176052277</v>
      </c>
      <c r="E37" s="27">
        <v>172199601</v>
      </c>
      <c r="F37" s="27">
        <v>3852675</v>
      </c>
    </row>
    <row r="38" spans="1:6" ht="14.55" customHeight="1" x14ac:dyDescent="0.15">
      <c r="A38" s="22"/>
      <c r="B38" s="25" t="s">
        <v>62</v>
      </c>
      <c r="C38" s="28"/>
      <c r="D38" s="26">
        <v>11332000</v>
      </c>
      <c r="E38" s="27">
        <v>11331023</v>
      </c>
      <c r="F38" s="27">
        <v>976</v>
      </c>
    </row>
    <row r="39" spans="1:6" ht="14.55" customHeight="1" x14ac:dyDescent="0.15">
      <c r="A39" s="22"/>
      <c r="B39" s="25" t="s">
        <v>39</v>
      </c>
      <c r="C39" s="28"/>
      <c r="D39" s="26">
        <v>651896214</v>
      </c>
      <c r="E39" s="27">
        <v>552033550</v>
      </c>
      <c r="F39" s="27">
        <v>99862664</v>
      </c>
    </row>
    <row r="40" spans="1:6" ht="15" customHeight="1" x14ac:dyDescent="0.15">
      <c r="A40" s="21"/>
      <c r="B40" s="25" t="s">
        <v>12</v>
      </c>
      <c r="C40" s="21"/>
      <c r="D40" s="26">
        <v>7217507471</v>
      </c>
      <c r="E40" s="27">
        <v>7003102289</v>
      </c>
      <c r="F40" s="27">
        <v>214405181</v>
      </c>
    </row>
    <row r="41" spans="1:6" ht="14.55" customHeight="1" x14ac:dyDescent="0.15">
      <c r="A41" s="21"/>
      <c r="B41" s="25" t="s">
        <v>63</v>
      </c>
      <c r="C41" s="21"/>
      <c r="D41" s="26">
        <v>710213757</v>
      </c>
      <c r="E41" s="27">
        <v>574197706</v>
      </c>
      <c r="F41" s="27">
        <v>136016051</v>
      </c>
    </row>
    <row r="42" spans="1:6" ht="14.55" customHeight="1" x14ac:dyDescent="0.15">
      <c r="A42" s="21"/>
      <c r="B42" s="25" t="s">
        <v>43</v>
      </c>
      <c r="C42" s="21"/>
      <c r="D42" s="26">
        <v>225954073</v>
      </c>
      <c r="E42" s="27">
        <v>220683839</v>
      </c>
      <c r="F42" s="27">
        <v>5270233</v>
      </c>
    </row>
    <row r="43" spans="1:6" ht="14.55" customHeight="1" x14ac:dyDescent="0.15">
      <c r="A43" s="21"/>
      <c r="B43" s="25" t="s">
        <v>72</v>
      </c>
      <c r="C43" s="21"/>
      <c r="D43" s="26">
        <v>570519599</v>
      </c>
      <c r="E43" s="27">
        <v>554248083</v>
      </c>
      <c r="F43" s="27">
        <v>16271515</v>
      </c>
    </row>
    <row r="44" spans="1:6" ht="14.55" customHeight="1" x14ac:dyDescent="0.15">
      <c r="A44" s="21"/>
      <c r="B44" s="25" t="s">
        <v>64</v>
      </c>
      <c r="C44" s="21"/>
      <c r="D44" s="26">
        <v>613875031</v>
      </c>
      <c r="E44" s="27">
        <v>610944072</v>
      </c>
      <c r="F44" s="27">
        <v>2930958</v>
      </c>
    </row>
    <row r="45" spans="1:6" ht="14.55" customHeight="1" x14ac:dyDescent="0.15">
      <c r="A45" s="21"/>
      <c r="B45" s="25" t="s">
        <v>50</v>
      </c>
      <c r="C45" s="21"/>
      <c r="D45" s="26">
        <v>4164440713</v>
      </c>
      <c r="E45" s="27">
        <v>4099998869</v>
      </c>
      <c r="F45" s="27">
        <v>64441843</v>
      </c>
    </row>
    <row r="46" spans="1:6" ht="14.55" customHeight="1" x14ac:dyDescent="0.15">
      <c r="A46" s="21"/>
      <c r="B46" s="25" t="s">
        <v>51</v>
      </c>
      <c r="C46" s="21"/>
      <c r="D46" s="26">
        <v>5424573</v>
      </c>
      <c r="E46" s="27" t="s">
        <v>15</v>
      </c>
      <c r="F46" s="27">
        <v>5424573</v>
      </c>
    </row>
    <row r="47" spans="1:6" ht="18" customHeight="1" x14ac:dyDescent="0.15">
      <c r="A47" s="33"/>
      <c r="B47" s="34" t="s">
        <v>52</v>
      </c>
      <c r="C47" s="33"/>
      <c r="D47" s="35">
        <v>54368184442</v>
      </c>
      <c r="E47" s="36">
        <v>53640431846</v>
      </c>
      <c r="F47" s="36">
        <v>727752595</v>
      </c>
    </row>
    <row r="48" spans="1:6" ht="10.5" customHeight="1" x14ac:dyDescent="0.15">
      <c r="A48" s="129" t="s">
        <v>164</v>
      </c>
      <c r="B48" s="129"/>
      <c r="C48" s="129"/>
      <c r="D48" s="129"/>
      <c r="E48" s="129"/>
      <c r="F48" s="129"/>
    </row>
    <row r="49" spans="1:6" ht="10.5" customHeight="1" x14ac:dyDescent="0.15">
      <c r="A49" s="134"/>
      <c r="B49" s="133"/>
      <c r="C49" s="133"/>
      <c r="D49" s="133"/>
      <c r="E49" s="133"/>
      <c r="F49" s="133"/>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sheetData>
  <mergeCells count="2">
    <mergeCell ref="A3:F3"/>
    <mergeCell ref="A48:F52"/>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I53"/>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83</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s="5" customFormat="1" ht="14.1" customHeight="1" x14ac:dyDescent="0.15">
      <c r="A6" s="24"/>
      <c r="B6" s="25" t="s">
        <v>6</v>
      </c>
      <c r="C6" s="22"/>
      <c r="D6" s="26"/>
      <c r="E6" s="27"/>
      <c r="F6" s="27"/>
      <c r="G6" s="6"/>
      <c r="I6" s="7"/>
    </row>
    <row r="7" spans="1:9" s="5" customFormat="1" ht="14.1" customHeight="1" x14ac:dyDescent="0.15">
      <c r="A7" s="22"/>
      <c r="B7" s="25" t="s">
        <v>7</v>
      </c>
      <c r="C7" s="21"/>
      <c r="D7" s="26">
        <v>1105150754</v>
      </c>
      <c r="E7" s="27">
        <v>1049798827</v>
      </c>
      <c r="F7" s="27">
        <v>55351927</v>
      </c>
      <c r="G7" s="6"/>
      <c r="I7" s="7"/>
    </row>
    <row r="8" spans="1:9" s="5" customFormat="1" ht="14.1" customHeight="1" x14ac:dyDescent="0.15">
      <c r="A8" s="21"/>
      <c r="B8" s="25" t="s">
        <v>8</v>
      </c>
      <c r="C8" s="21"/>
      <c r="D8" s="26">
        <v>2096510743</v>
      </c>
      <c r="E8" s="27">
        <v>2011868942</v>
      </c>
      <c r="F8" s="27">
        <v>84641801</v>
      </c>
      <c r="G8" s="6"/>
      <c r="I8" s="7"/>
    </row>
    <row r="9" spans="1:9" s="5" customFormat="1" ht="14.1" customHeight="1" x14ac:dyDescent="0.15">
      <c r="A9" s="21"/>
      <c r="B9" s="25" t="s">
        <v>9</v>
      </c>
      <c r="C9" s="21"/>
      <c r="D9" s="26">
        <v>6329110509</v>
      </c>
      <c r="E9" s="27">
        <v>6328010405</v>
      </c>
      <c r="F9" s="27">
        <v>1100103</v>
      </c>
      <c r="G9" s="6"/>
      <c r="I9" s="7"/>
    </row>
    <row r="10" spans="1:9" s="5" customFormat="1" ht="14.1" customHeight="1" x14ac:dyDescent="0.15">
      <c r="A10" s="22"/>
      <c r="B10" s="25" t="s">
        <v>10</v>
      </c>
      <c r="C10" s="25"/>
      <c r="D10" s="26">
        <v>512634086</v>
      </c>
      <c r="E10" s="27">
        <v>492494778</v>
      </c>
      <c r="F10" s="27">
        <v>20139307</v>
      </c>
      <c r="G10" s="6"/>
      <c r="I10" s="7"/>
    </row>
    <row r="11" spans="1:9" s="5" customFormat="1" ht="14.1" customHeight="1" x14ac:dyDescent="0.15">
      <c r="A11" s="22"/>
      <c r="B11" s="25" t="s">
        <v>11</v>
      </c>
      <c r="C11" s="21"/>
      <c r="D11" s="26">
        <v>361035084</v>
      </c>
      <c r="E11" s="27">
        <v>357678467</v>
      </c>
      <c r="F11" s="27">
        <v>3356616</v>
      </c>
      <c r="G11" s="6"/>
      <c r="I11" s="7"/>
    </row>
    <row r="12" spans="1:9" s="5" customFormat="1" ht="15.6" customHeight="1" x14ac:dyDescent="0.15">
      <c r="A12" s="22"/>
      <c r="B12" s="25" t="s">
        <v>12</v>
      </c>
      <c r="C12" s="22"/>
      <c r="D12" s="26">
        <v>10404441176</v>
      </c>
      <c r="E12" s="27">
        <v>10239851420</v>
      </c>
      <c r="F12" s="27">
        <v>164589756</v>
      </c>
      <c r="G12" s="6"/>
      <c r="I12" s="7"/>
    </row>
    <row r="13" spans="1:9" s="5" customFormat="1" ht="14.1" customHeight="1" x14ac:dyDescent="0.15">
      <c r="A13" s="22"/>
      <c r="B13" s="25" t="s">
        <v>122</v>
      </c>
      <c r="C13" s="22"/>
      <c r="D13" s="38"/>
      <c r="E13" s="39"/>
      <c r="F13" s="39"/>
      <c r="G13" s="6"/>
      <c r="I13" s="7"/>
    </row>
    <row r="14" spans="1:9" s="5" customFormat="1" ht="14.1" customHeight="1" x14ac:dyDescent="0.15">
      <c r="A14" s="28"/>
      <c r="B14" s="25" t="s">
        <v>13</v>
      </c>
      <c r="C14" s="28"/>
      <c r="D14" s="26">
        <v>2392861000</v>
      </c>
      <c r="E14" s="27">
        <v>2391021000</v>
      </c>
      <c r="F14" s="27">
        <v>1840000</v>
      </c>
      <c r="G14" s="6"/>
      <c r="I14" s="7"/>
    </row>
    <row r="15" spans="1:9" s="5" customFormat="1" ht="14.1" customHeight="1" x14ac:dyDescent="0.15">
      <c r="A15" s="28"/>
      <c r="B15" s="25" t="s">
        <v>14</v>
      </c>
      <c r="C15" s="28"/>
      <c r="D15" s="26">
        <v>1180137730</v>
      </c>
      <c r="E15" s="27">
        <v>1180137730</v>
      </c>
      <c r="F15" s="27" t="s">
        <v>15</v>
      </c>
      <c r="G15" s="6"/>
      <c r="I15" s="7"/>
    </row>
    <row r="16" spans="1:9" s="5" customFormat="1" ht="14.1" customHeight="1" x14ac:dyDescent="0.15">
      <c r="A16" s="28"/>
      <c r="B16" s="25" t="s">
        <v>16</v>
      </c>
      <c r="C16" s="28"/>
      <c r="D16" s="26">
        <v>473498688</v>
      </c>
      <c r="E16" s="27">
        <v>467844089</v>
      </c>
      <c r="F16" s="27">
        <v>5654598</v>
      </c>
      <c r="G16" s="6"/>
      <c r="I16" s="7"/>
    </row>
    <row r="17" spans="1:9" s="5" customFormat="1" ht="14.1" customHeight="1" x14ac:dyDescent="0.15">
      <c r="A17" s="28"/>
      <c r="B17" s="25" t="s">
        <v>17</v>
      </c>
      <c r="C17" s="28"/>
      <c r="D17" s="26">
        <v>357856695</v>
      </c>
      <c r="E17" s="27">
        <v>344461532</v>
      </c>
      <c r="F17" s="27">
        <v>13395163</v>
      </c>
      <c r="G17" s="6"/>
      <c r="I17" s="7"/>
    </row>
    <row r="18" spans="1:9" s="5" customFormat="1" ht="14.1" customHeight="1" x14ac:dyDescent="0.15">
      <c r="A18" s="28"/>
      <c r="B18" s="25" t="s">
        <v>18</v>
      </c>
      <c r="C18" s="28"/>
      <c r="D18" s="26">
        <v>580992852</v>
      </c>
      <c r="E18" s="27">
        <v>576276989</v>
      </c>
      <c r="F18" s="27">
        <v>4715862</v>
      </c>
      <c r="G18" s="6"/>
      <c r="I18" s="7"/>
    </row>
    <row r="19" spans="1:9" s="5" customFormat="1" ht="14.1" customHeight="1" x14ac:dyDescent="0.15">
      <c r="A19" s="28"/>
      <c r="B19" s="25" t="s">
        <v>19</v>
      </c>
      <c r="C19" s="28"/>
      <c r="D19" s="26">
        <v>81705891</v>
      </c>
      <c r="E19" s="27">
        <v>81673740</v>
      </c>
      <c r="F19" s="27">
        <v>32150</v>
      </c>
      <c r="G19" s="6"/>
      <c r="I19" s="7"/>
    </row>
    <row r="20" spans="1:9" s="5" customFormat="1" ht="15.6" customHeight="1" x14ac:dyDescent="0.15">
      <c r="A20" s="28"/>
      <c r="B20" s="25" t="s">
        <v>12</v>
      </c>
      <c r="C20" s="28"/>
      <c r="D20" s="26">
        <v>5067052856</v>
      </c>
      <c r="E20" s="27">
        <v>5041415082</v>
      </c>
      <c r="F20" s="27">
        <v>25637773</v>
      </c>
      <c r="G20" s="6"/>
      <c r="I20" s="7"/>
    </row>
    <row r="21" spans="1:9" s="5" customFormat="1" ht="14.1" customHeight="1" x14ac:dyDescent="0.15">
      <c r="A21" s="28"/>
      <c r="B21" s="25" t="s">
        <v>20</v>
      </c>
      <c r="C21" s="28"/>
      <c r="D21" s="26">
        <v>11851444225</v>
      </c>
      <c r="E21" s="27">
        <v>11851444225</v>
      </c>
      <c r="F21" s="27" t="s">
        <v>15</v>
      </c>
      <c r="G21" s="6"/>
      <c r="I21" s="7"/>
    </row>
    <row r="22" spans="1:9" s="5" customFormat="1" ht="14.1" customHeight="1" x14ac:dyDescent="0.15">
      <c r="A22" s="28"/>
      <c r="B22" s="25" t="s">
        <v>21</v>
      </c>
      <c r="C22" s="28"/>
      <c r="D22" s="38"/>
      <c r="E22" s="40"/>
      <c r="F22" s="40"/>
      <c r="G22" s="6"/>
      <c r="I22" s="7"/>
    </row>
    <row r="23" spans="1:9" s="5" customFormat="1" ht="14.1" customHeight="1" x14ac:dyDescent="0.15">
      <c r="A23" s="28"/>
      <c r="B23" s="25" t="s">
        <v>22</v>
      </c>
      <c r="C23" s="28"/>
      <c r="D23" s="26">
        <v>122230763</v>
      </c>
      <c r="E23" s="27">
        <v>121180382</v>
      </c>
      <c r="F23" s="27">
        <v>1050381</v>
      </c>
      <c r="G23" s="6"/>
      <c r="I23" s="7"/>
    </row>
    <row r="24" spans="1:9" s="5" customFormat="1" ht="14.1" customHeight="1" x14ac:dyDescent="0.15">
      <c r="A24" s="22"/>
      <c r="B24" s="25" t="s">
        <v>23</v>
      </c>
      <c r="C24" s="28"/>
      <c r="D24" s="26">
        <v>1675629584</v>
      </c>
      <c r="E24" s="27">
        <v>1624584823</v>
      </c>
      <c r="F24" s="27">
        <v>51044761</v>
      </c>
      <c r="G24" s="6"/>
      <c r="I24" s="7"/>
    </row>
    <row r="25" spans="1:9" s="5" customFormat="1" ht="14.1" customHeight="1" x14ac:dyDescent="0.15">
      <c r="A25" s="22"/>
      <c r="B25" s="25" t="s">
        <v>24</v>
      </c>
      <c r="C25" s="41"/>
      <c r="D25" s="26">
        <v>8873040</v>
      </c>
      <c r="E25" s="27">
        <v>8845004</v>
      </c>
      <c r="F25" s="27">
        <v>28035</v>
      </c>
      <c r="G25" s="6"/>
      <c r="I25" s="7"/>
    </row>
    <row r="26" spans="1:9" s="5" customFormat="1" ht="14.1" customHeight="1" x14ac:dyDescent="0.15">
      <c r="A26" s="22"/>
      <c r="B26" s="25" t="s">
        <v>25</v>
      </c>
      <c r="C26" s="25"/>
      <c r="D26" s="26">
        <v>160564192</v>
      </c>
      <c r="E26" s="27">
        <v>153115677</v>
      </c>
      <c r="F26" s="27">
        <v>7448514</v>
      </c>
      <c r="G26" s="6"/>
      <c r="I26" s="7"/>
    </row>
    <row r="27" spans="1:9" s="5" customFormat="1" ht="15.6" customHeight="1" x14ac:dyDescent="0.15">
      <c r="A27" s="22"/>
      <c r="B27" s="25" t="s">
        <v>12</v>
      </c>
      <c r="C27" s="28"/>
      <c r="D27" s="26">
        <v>1967297579</v>
      </c>
      <c r="E27" s="27">
        <v>1907725887</v>
      </c>
      <c r="F27" s="27">
        <v>59571691</v>
      </c>
      <c r="G27" s="6"/>
      <c r="I27" s="7"/>
    </row>
    <row r="28" spans="1:9" s="5" customFormat="1" ht="14.1" customHeight="1" x14ac:dyDescent="0.15">
      <c r="A28" s="22"/>
      <c r="B28" s="25" t="s">
        <v>26</v>
      </c>
      <c r="C28" s="28"/>
      <c r="D28" s="26">
        <v>11086173278</v>
      </c>
      <c r="E28" s="27">
        <v>11086173278</v>
      </c>
      <c r="F28" s="27" t="s">
        <v>15</v>
      </c>
      <c r="G28" s="6"/>
      <c r="I28" s="7"/>
    </row>
    <row r="29" spans="1:9" s="5" customFormat="1" ht="14.1" customHeight="1" x14ac:dyDescent="0.15">
      <c r="A29" s="22"/>
      <c r="B29" s="25" t="s">
        <v>28</v>
      </c>
      <c r="C29" s="28"/>
      <c r="D29" s="26">
        <v>3527531039</v>
      </c>
      <c r="E29" s="27">
        <v>3455319948</v>
      </c>
      <c r="F29" s="27">
        <v>72211091</v>
      </c>
      <c r="G29" s="6"/>
      <c r="I29" s="7"/>
    </row>
    <row r="30" spans="1:9" s="5" customFormat="1" ht="14.1" customHeight="1" x14ac:dyDescent="0.15">
      <c r="A30" s="22"/>
      <c r="B30" s="25" t="s">
        <v>30</v>
      </c>
      <c r="C30" s="28"/>
      <c r="D30" s="38"/>
      <c r="E30" s="40"/>
      <c r="F30" s="40"/>
      <c r="G30" s="6"/>
      <c r="I30" s="7"/>
    </row>
    <row r="31" spans="1:9" s="5" customFormat="1" ht="14.1" customHeight="1" x14ac:dyDescent="0.15">
      <c r="A31" s="22"/>
      <c r="B31" s="25" t="s">
        <v>31</v>
      </c>
      <c r="C31" s="28"/>
      <c r="D31" s="26">
        <v>1240614409</v>
      </c>
      <c r="E31" s="27">
        <v>1214311703</v>
      </c>
      <c r="F31" s="27">
        <v>26302706</v>
      </c>
      <c r="G31" s="6"/>
      <c r="I31" s="7"/>
    </row>
    <row r="32" spans="1:9" s="5" customFormat="1" ht="14.1" customHeight="1" x14ac:dyDescent="0.15">
      <c r="A32" s="22"/>
      <c r="B32" s="25" t="s">
        <v>32</v>
      </c>
      <c r="C32" s="28"/>
      <c r="D32" s="26">
        <v>2028640099</v>
      </c>
      <c r="E32" s="27">
        <v>1968234024</v>
      </c>
      <c r="F32" s="27">
        <v>60406074</v>
      </c>
      <c r="G32" s="6"/>
      <c r="I32" s="7"/>
    </row>
    <row r="33" spans="1:9" s="5" customFormat="1" ht="14.1" customHeight="1" x14ac:dyDescent="0.15">
      <c r="A33" s="22"/>
      <c r="B33" s="25" t="s">
        <v>33</v>
      </c>
      <c r="C33" s="28"/>
      <c r="D33" s="26">
        <v>571153041</v>
      </c>
      <c r="E33" s="27">
        <v>554203141</v>
      </c>
      <c r="F33" s="27">
        <v>16949899</v>
      </c>
      <c r="G33" s="6"/>
      <c r="I33" s="7"/>
    </row>
    <row r="34" spans="1:9" s="5" customFormat="1" ht="14.1" customHeight="1" x14ac:dyDescent="0.15">
      <c r="A34" s="22"/>
      <c r="B34" s="25" t="s">
        <v>34</v>
      </c>
      <c r="C34" s="28"/>
      <c r="D34" s="26">
        <v>987799446</v>
      </c>
      <c r="E34" s="27">
        <v>938365144</v>
      </c>
      <c r="F34" s="27">
        <v>49434302</v>
      </c>
      <c r="G34" s="6"/>
      <c r="I34" s="7"/>
    </row>
    <row r="35" spans="1:9" s="5" customFormat="1" ht="14.1" customHeight="1" x14ac:dyDescent="0.15">
      <c r="A35" s="22"/>
      <c r="B35" s="25" t="s">
        <v>70</v>
      </c>
      <c r="C35" s="28"/>
      <c r="D35" s="26">
        <v>1115960031</v>
      </c>
      <c r="E35" s="27">
        <v>1095385051</v>
      </c>
      <c r="F35" s="27">
        <v>20574980</v>
      </c>
      <c r="G35" s="6"/>
      <c r="I35" s="7"/>
    </row>
    <row r="36" spans="1:9" s="5" customFormat="1" ht="14.1" customHeight="1" x14ac:dyDescent="0.15">
      <c r="A36" s="22"/>
      <c r="B36" s="25" t="s">
        <v>36</v>
      </c>
      <c r="C36" s="28"/>
      <c r="D36" s="26">
        <v>966968248</v>
      </c>
      <c r="E36" s="27">
        <v>957653635</v>
      </c>
      <c r="F36" s="27">
        <v>9314612</v>
      </c>
      <c r="G36" s="6"/>
      <c r="I36" s="7"/>
    </row>
    <row r="37" spans="1:9" s="5" customFormat="1" ht="14.1" customHeight="1" x14ac:dyDescent="0.15">
      <c r="A37" s="22"/>
      <c r="B37" s="25" t="s">
        <v>37</v>
      </c>
      <c r="C37" s="28"/>
      <c r="D37" s="26">
        <v>184229414</v>
      </c>
      <c r="E37" s="27">
        <v>176271004</v>
      </c>
      <c r="F37" s="27">
        <v>7958409</v>
      </c>
      <c r="G37" s="6"/>
      <c r="I37" s="7"/>
    </row>
    <row r="38" spans="1:9" s="5" customFormat="1" ht="14.1" customHeight="1" x14ac:dyDescent="0.15">
      <c r="A38" s="22"/>
      <c r="B38" s="25" t="s">
        <v>62</v>
      </c>
      <c r="C38" s="28"/>
      <c r="D38" s="26">
        <v>11745000</v>
      </c>
      <c r="E38" s="27">
        <v>11738767</v>
      </c>
      <c r="F38" s="27">
        <v>6232</v>
      </c>
      <c r="G38" s="6"/>
      <c r="I38" s="7"/>
    </row>
    <row r="39" spans="1:9" s="5" customFormat="1" ht="14.1" customHeight="1" x14ac:dyDescent="0.15">
      <c r="A39" s="22"/>
      <c r="B39" s="25" t="s">
        <v>39</v>
      </c>
      <c r="C39" s="28"/>
      <c r="D39" s="26">
        <v>588603376</v>
      </c>
      <c r="E39" s="27">
        <v>470470559</v>
      </c>
      <c r="F39" s="27">
        <v>118132817</v>
      </c>
      <c r="G39" s="6"/>
      <c r="I39" s="7"/>
    </row>
    <row r="40" spans="1:9" s="5" customFormat="1" ht="15.6" customHeight="1" x14ac:dyDescent="0.15">
      <c r="A40" s="21"/>
      <c r="B40" s="25" t="s">
        <v>12</v>
      </c>
      <c r="C40" s="21"/>
      <c r="D40" s="26">
        <v>7695713068</v>
      </c>
      <c r="E40" s="27">
        <v>7386633031</v>
      </c>
      <c r="F40" s="27">
        <v>309080036</v>
      </c>
      <c r="G40" s="6"/>
      <c r="I40" s="7"/>
    </row>
    <row r="41" spans="1:9" s="5" customFormat="1" ht="14.1" customHeight="1" x14ac:dyDescent="0.15">
      <c r="A41" s="21"/>
      <c r="B41" s="25" t="s">
        <v>63</v>
      </c>
      <c r="C41" s="21"/>
      <c r="D41" s="26">
        <v>795521179</v>
      </c>
      <c r="E41" s="27">
        <v>652949547</v>
      </c>
      <c r="F41" s="27">
        <v>142571631</v>
      </c>
      <c r="G41" s="6"/>
      <c r="I41" s="7"/>
    </row>
    <row r="42" spans="1:9" s="5" customFormat="1" ht="14.1" customHeight="1" x14ac:dyDescent="0.15">
      <c r="A42" s="21"/>
      <c r="B42" s="25" t="s">
        <v>43</v>
      </c>
      <c r="C42" s="21"/>
      <c r="D42" s="26">
        <v>263402624</v>
      </c>
      <c r="E42" s="27">
        <v>260075957</v>
      </c>
      <c r="F42" s="27">
        <v>3326666</v>
      </c>
      <c r="G42" s="6"/>
      <c r="I42" s="7"/>
    </row>
    <row r="43" spans="1:9" s="5" customFormat="1" ht="14.1" customHeight="1" x14ac:dyDescent="0.15">
      <c r="A43" s="21"/>
      <c r="B43" s="25" t="s">
        <v>72</v>
      </c>
      <c r="C43" s="21"/>
      <c r="D43" s="26">
        <v>496851687</v>
      </c>
      <c r="E43" s="27">
        <v>468587612</v>
      </c>
      <c r="F43" s="27">
        <v>28264074</v>
      </c>
      <c r="G43" s="6"/>
      <c r="I43" s="7"/>
    </row>
    <row r="44" spans="1:9" s="5" customFormat="1" ht="14.1" customHeight="1" x14ac:dyDescent="0.15">
      <c r="A44" s="21"/>
      <c r="B44" s="25" t="s">
        <v>64</v>
      </c>
      <c r="C44" s="21"/>
      <c r="D44" s="26">
        <v>688299604</v>
      </c>
      <c r="E44" s="27">
        <v>687640328</v>
      </c>
      <c r="F44" s="27">
        <v>659275</v>
      </c>
      <c r="G44" s="6"/>
      <c r="I44" s="7"/>
    </row>
    <row r="45" spans="1:9" s="5" customFormat="1" ht="14.1" customHeight="1" x14ac:dyDescent="0.15">
      <c r="A45" s="21"/>
      <c r="B45" s="25" t="s">
        <v>84</v>
      </c>
      <c r="C45" s="21"/>
      <c r="D45" s="26">
        <v>458011781</v>
      </c>
      <c r="E45" s="27">
        <v>458011781</v>
      </c>
      <c r="F45" s="27" t="s">
        <v>15</v>
      </c>
      <c r="G45" s="6"/>
      <c r="I45" s="7"/>
    </row>
    <row r="46" spans="1:9" s="5" customFormat="1" ht="14.1" customHeight="1" x14ac:dyDescent="0.15">
      <c r="A46" s="21"/>
      <c r="B46" s="25" t="s">
        <v>50</v>
      </c>
      <c r="C46" s="21"/>
      <c r="D46" s="26">
        <v>4321838640</v>
      </c>
      <c r="E46" s="27">
        <v>4235312951</v>
      </c>
      <c r="F46" s="27">
        <v>86525689</v>
      </c>
      <c r="G46" s="6"/>
      <c r="I46" s="7"/>
    </row>
    <row r="47" spans="1:9" s="5" customFormat="1" ht="14.1" customHeight="1" x14ac:dyDescent="0.15">
      <c r="A47" s="21"/>
      <c r="B47" s="25" t="s">
        <v>51</v>
      </c>
      <c r="C47" s="21"/>
      <c r="D47" s="26">
        <v>99912507</v>
      </c>
      <c r="E47" s="27" t="s">
        <v>15</v>
      </c>
      <c r="F47" s="27">
        <v>99912507</v>
      </c>
      <c r="G47" s="6"/>
      <c r="I47" s="7"/>
    </row>
    <row r="48" spans="1:9" s="5" customFormat="1" ht="18" customHeight="1" x14ac:dyDescent="0.15">
      <c r="A48" s="33"/>
      <c r="B48" s="34" t="s">
        <v>52</v>
      </c>
      <c r="C48" s="33"/>
      <c r="D48" s="35">
        <v>58723491246</v>
      </c>
      <c r="E48" s="36">
        <v>57731141050</v>
      </c>
      <c r="F48" s="36">
        <v>992350195</v>
      </c>
      <c r="G48" s="6"/>
      <c r="I48" s="7"/>
    </row>
    <row r="49" spans="1:6" ht="10.5" customHeight="1" x14ac:dyDescent="0.15">
      <c r="A49" s="132" t="s">
        <v>164</v>
      </c>
      <c r="B49" s="129"/>
      <c r="C49" s="129"/>
      <c r="D49" s="129"/>
      <c r="E49" s="129"/>
      <c r="F49" s="129"/>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I53"/>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85</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1061988720</v>
      </c>
      <c r="E7" s="27">
        <v>1013086432</v>
      </c>
      <c r="F7" s="27">
        <v>48902288</v>
      </c>
    </row>
    <row r="8" spans="1:9" ht="14.1" customHeight="1" x14ac:dyDescent="0.15">
      <c r="A8" s="21"/>
      <c r="B8" s="25" t="s">
        <v>8</v>
      </c>
      <c r="C8" s="21"/>
      <c r="D8" s="26">
        <v>2245033557</v>
      </c>
      <c r="E8" s="27">
        <v>2172353791</v>
      </c>
      <c r="F8" s="27">
        <v>72679765</v>
      </c>
    </row>
    <row r="9" spans="1:9" ht="14.1" customHeight="1" x14ac:dyDescent="0.15">
      <c r="A9" s="21"/>
      <c r="B9" s="25" t="s">
        <v>9</v>
      </c>
      <c r="C9" s="21"/>
      <c r="D9" s="26">
        <v>7763813454</v>
      </c>
      <c r="E9" s="27">
        <v>7759146533</v>
      </c>
      <c r="F9" s="27">
        <v>4666920</v>
      </c>
    </row>
    <row r="10" spans="1:9" ht="14.1" customHeight="1" x14ac:dyDescent="0.15">
      <c r="A10" s="22"/>
      <c r="B10" s="25" t="s">
        <v>10</v>
      </c>
      <c r="C10" s="25"/>
      <c r="D10" s="26">
        <v>503737590</v>
      </c>
      <c r="E10" s="27">
        <v>493819818</v>
      </c>
      <c r="F10" s="27">
        <v>9917771</v>
      </c>
    </row>
    <row r="11" spans="1:9" ht="14.1" customHeight="1" x14ac:dyDescent="0.15">
      <c r="A11" s="22"/>
      <c r="B11" s="25" t="s">
        <v>11</v>
      </c>
      <c r="C11" s="21"/>
      <c r="D11" s="26">
        <v>360240632</v>
      </c>
      <c r="E11" s="27">
        <v>309478557</v>
      </c>
      <c r="F11" s="27">
        <v>50762074</v>
      </c>
    </row>
    <row r="12" spans="1:9" ht="15.6" customHeight="1" x14ac:dyDescent="0.15">
      <c r="A12" s="22"/>
      <c r="B12" s="25" t="s">
        <v>12</v>
      </c>
      <c r="C12" s="22"/>
      <c r="D12" s="26">
        <v>11934813953</v>
      </c>
      <c r="E12" s="27">
        <v>11747885133</v>
      </c>
      <c r="F12" s="27">
        <v>186928820</v>
      </c>
    </row>
    <row r="13" spans="1:9" ht="14.1" customHeight="1" x14ac:dyDescent="0.15">
      <c r="A13" s="22"/>
      <c r="B13" s="25" t="s">
        <v>122</v>
      </c>
      <c r="C13" s="22"/>
      <c r="D13" s="29"/>
      <c r="E13" s="37"/>
      <c r="F13" s="37"/>
    </row>
    <row r="14" spans="1:9" ht="14.1" customHeight="1" x14ac:dyDescent="0.15">
      <c r="A14" s="28"/>
      <c r="B14" s="25" t="s">
        <v>13</v>
      </c>
      <c r="C14" s="28"/>
      <c r="D14" s="26">
        <v>2463484000</v>
      </c>
      <c r="E14" s="27">
        <v>2462958000</v>
      </c>
      <c r="F14" s="27">
        <v>526000</v>
      </c>
    </row>
    <row r="15" spans="1:9" ht="14.1" customHeight="1" x14ac:dyDescent="0.15">
      <c r="A15" s="28"/>
      <c r="B15" s="25" t="s">
        <v>14</v>
      </c>
      <c r="C15" s="28"/>
      <c r="D15" s="26">
        <v>1124387478</v>
      </c>
      <c r="E15" s="27">
        <v>1124387478</v>
      </c>
      <c r="F15" s="27" t="s">
        <v>15</v>
      </c>
    </row>
    <row r="16" spans="1:9" ht="14.1" customHeight="1" x14ac:dyDescent="0.15">
      <c r="A16" s="28"/>
      <c r="B16" s="25" t="s">
        <v>16</v>
      </c>
      <c r="C16" s="28"/>
      <c r="D16" s="26">
        <v>430528389</v>
      </c>
      <c r="E16" s="27">
        <v>429315669</v>
      </c>
      <c r="F16" s="27">
        <v>1212720</v>
      </c>
    </row>
    <row r="17" spans="1:6" ht="14.1" customHeight="1" x14ac:dyDescent="0.15">
      <c r="A17" s="28"/>
      <c r="B17" s="25" t="s">
        <v>17</v>
      </c>
      <c r="C17" s="28"/>
      <c r="D17" s="26">
        <v>290491935</v>
      </c>
      <c r="E17" s="27">
        <v>286044654</v>
      </c>
      <c r="F17" s="27">
        <v>4447281</v>
      </c>
    </row>
    <row r="18" spans="1:6" ht="14.1" customHeight="1" x14ac:dyDescent="0.15">
      <c r="A18" s="28"/>
      <c r="B18" s="25" t="s">
        <v>18</v>
      </c>
      <c r="C18" s="28"/>
      <c r="D18" s="26">
        <v>601382858</v>
      </c>
      <c r="E18" s="27">
        <v>595562701</v>
      </c>
      <c r="F18" s="27">
        <v>5820156</v>
      </c>
    </row>
    <row r="19" spans="1:6" ht="14.1" customHeight="1" x14ac:dyDescent="0.15">
      <c r="A19" s="28"/>
      <c r="B19" s="25" t="s">
        <v>19</v>
      </c>
      <c r="C19" s="28"/>
      <c r="D19" s="26">
        <v>83271076</v>
      </c>
      <c r="E19" s="27">
        <v>83135586</v>
      </c>
      <c r="F19" s="27">
        <v>135489</v>
      </c>
    </row>
    <row r="20" spans="1:6" ht="15.6" customHeight="1" x14ac:dyDescent="0.15">
      <c r="A20" s="28"/>
      <c r="B20" s="25" t="s">
        <v>12</v>
      </c>
      <c r="C20" s="28"/>
      <c r="D20" s="26">
        <v>4993545736</v>
      </c>
      <c r="E20" s="27">
        <v>4981404089</v>
      </c>
      <c r="F20" s="27">
        <v>12141647</v>
      </c>
    </row>
    <row r="21" spans="1:6" ht="14.1" customHeight="1" x14ac:dyDescent="0.15">
      <c r="A21" s="28"/>
      <c r="B21" s="25" t="s">
        <v>20</v>
      </c>
      <c r="C21" s="28"/>
      <c r="D21" s="26">
        <v>12030733422</v>
      </c>
      <c r="E21" s="27">
        <v>12030733422</v>
      </c>
      <c r="F21" s="27" t="s">
        <v>15</v>
      </c>
    </row>
    <row r="22" spans="1:6" ht="14.1" customHeight="1" x14ac:dyDescent="0.15">
      <c r="A22" s="28"/>
      <c r="B22" s="25" t="s">
        <v>21</v>
      </c>
      <c r="C22" s="28"/>
      <c r="D22" s="29"/>
      <c r="E22" s="30"/>
      <c r="F22" s="30"/>
    </row>
    <row r="23" spans="1:6" ht="14.1" customHeight="1" x14ac:dyDescent="0.15">
      <c r="A23" s="28"/>
      <c r="B23" s="25" t="s">
        <v>22</v>
      </c>
      <c r="C23" s="28"/>
      <c r="D23" s="26">
        <v>119145738</v>
      </c>
      <c r="E23" s="27">
        <v>117717671</v>
      </c>
      <c r="F23" s="27">
        <v>1428067</v>
      </c>
    </row>
    <row r="24" spans="1:6" ht="14.1" customHeight="1" x14ac:dyDescent="0.15">
      <c r="A24" s="22"/>
      <c r="B24" s="25" t="s">
        <v>23</v>
      </c>
      <c r="C24" s="28"/>
      <c r="D24" s="26">
        <v>1649992894</v>
      </c>
      <c r="E24" s="27">
        <v>1599703437</v>
      </c>
      <c r="F24" s="27">
        <v>50289457</v>
      </c>
    </row>
    <row r="25" spans="1:6" ht="14.1" customHeight="1" x14ac:dyDescent="0.15">
      <c r="A25" s="22"/>
      <c r="B25" s="25" t="s">
        <v>24</v>
      </c>
      <c r="D25" s="26">
        <v>8378338</v>
      </c>
      <c r="E25" s="27">
        <v>8303531</v>
      </c>
      <c r="F25" s="27">
        <v>74806</v>
      </c>
    </row>
    <row r="26" spans="1:6" ht="14.1" customHeight="1" x14ac:dyDescent="0.15">
      <c r="A26" s="22"/>
      <c r="B26" s="25" t="s">
        <v>25</v>
      </c>
      <c r="C26" s="25"/>
      <c r="D26" s="26">
        <v>161426439</v>
      </c>
      <c r="E26" s="27">
        <v>154893355</v>
      </c>
      <c r="F26" s="27">
        <v>6533083</v>
      </c>
    </row>
    <row r="27" spans="1:6" ht="15.6" customHeight="1" x14ac:dyDescent="0.15">
      <c r="A27" s="22"/>
      <c r="B27" s="25" t="s">
        <v>12</v>
      </c>
      <c r="C27" s="28"/>
      <c r="D27" s="26">
        <v>1938943409</v>
      </c>
      <c r="E27" s="27">
        <v>1880617994</v>
      </c>
      <c r="F27" s="27">
        <v>58325414</v>
      </c>
    </row>
    <row r="28" spans="1:6" ht="14.1" customHeight="1" x14ac:dyDescent="0.15">
      <c r="A28" s="22"/>
      <c r="B28" s="25" t="s">
        <v>26</v>
      </c>
      <c r="C28" s="28"/>
      <c r="D28" s="26">
        <v>13031186858</v>
      </c>
      <c r="E28" s="27">
        <v>13031186858</v>
      </c>
      <c r="F28" s="27" t="s">
        <v>15</v>
      </c>
    </row>
    <row r="29" spans="1:6" ht="14.1" customHeight="1" x14ac:dyDescent="0.15">
      <c r="A29" s="22"/>
      <c r="B29" s="25" t="s">
        <v>28</v>
      </c>
      <c r="C29" s="28"/>
      <c r="D29" s="26">
        <v>3752942968</v>
      </c>
      <c r="E29" s="27">
        <v>3669503525</v>
      </c>
      <c r="F29" s="27">
        <v>83439442</v>
      </c>
    </row>
    <row r="30" spans="1:6" ht="14.1" customHeight="1" x14ac:dyDescent="0.15">
      <c r="A30" s="22"/>
      <c r="B30" s="25" t="s">
        <v>30</v>
      </c>
      <c r="C30" s="28"/>
      <c r="D30" s="29"/>
      <c r="E30" s="30"/>
      <c r="F30" s="30"/>
    </row>
    <row r="31" spans="1:6" ht="14.1" customHeight="1" x14ac:dyDescent="0.15">
      <c r="A31" s="22"/>
      <c r="B31" s="25" t="s">
        <v>31</v>
      </c>
      <c r="C31" s="28"/>
      <c r="D31" s="26">
        <v>1085476821</v>
      </c>
      <c r="E31" s="27">
        <v>1057978837</v>
      </c>
      <c r="F31" s="27">
        <v>27497984</v>
      </c>
    </row>
    <row r="32" spans="1:6" ht="14.1" customHeight="1" x14ac:dyDescent="0.15">
      <c r="A32" s="22"/>
      <c r="B32" s="25" t="s">
        <v>32</v>
      </c>
      <c r="C32" s="28"/>
      <c r="D32" s="26">
        <v>1804284058</v>
      </c>
      <c r="E32" s="27">
        <v>1751458572</v>
      </c>
      <c r="F32" s="27">
        <v>52825485</v>
      </c>
    </row>
    <row r="33" spans="1:6" ht="14.1" customHeight="1" x14ac:dyDescent="0.15">
      <c r="A33" s="22"/>
      <c r="B33" s="25" t="s">
        <v>33</v>
      </c>
      <c r="C33" s="28"/>
      <c r="D33" s="26">
        <v>512527932</v>
      </c>
      <c r="E33" s="27">
        <v>496767723</v>
      </c>
      <c r="F33" s="27">
        <v>15760208</v>
      </c>
    </row>
    <row r="34" spans="1:6" ht="14.1" customHeight="1" x14ac:dyDescent="0.15">
      <c r="A34" s="22"/>
      <c r="B34" s="25" t="s">
        <v>34</v>
      </c>
      <c r="C34" s="28"/>
      <c r="D34" s="26">
        <v>979278079</v>
      </c>
      <c r="E34" s="27">
        <v>903583125</v>
      </c>
      <c r="F34" s="27">
        <v>75694953</v>
      </c>
    </row>
    <row r="35" spans="1:6" ht="14.1" customHeight="1" x14ac:dyDescent="0.15">
      <c r="A35" s="22"/>
      <c r="B35" s="25" t="s">
        <v>70</v>
      </c>
      <c r="C35" s="28"/>
      <c r="D35" s="26">
        <v>963089493</v>
      </c>
      <c r="E35" s="27">
        <v>942736800</v>
      </c>
      <c r="F35" s="27">
        <v>20352692</v>
      </c>
    </row>
    <row r="36" spans="1:6" ht="14.1" customHeight="1" x14ac:dyDescent="0.15">
      <c r="A36" s="22"/>
      <c r="B36" s="25" t="s">
        <v>36</v>
      </c>
      <c r="C36" s="28"/>
      <c r="D36" s="26">
        <v>861610899</v>
      </c>
      <c r="E36" s="27">
        <v>854472192</v>
      </c>
      <c r="F36" s="27">
        <v>7138706</v>
      </c>
    </row>
    <row r="37" spans="1:6" ht="14.1" customHeight="1" x14ac:dyDescent="0.15">
      <c r="A37" s="22"/>
      <c r="B37" s="25" t="s">
        <v>37</v>
      </c>
      <c r="C37" s="28"/>
      <c r="D37" s="26">
        <v>164751794</v>
      </c>
      <c r="E37" s="27">
        <v>157123240</v>
      </c>
      <c r="F37" s="27">
        <v>7628553</v>
      </c>
    </row>
    <row r="38" spans="1:6" ht="14.1" customHeight="1" x14ac:dyDescent="0.15">
      <c r="A38" s="22"/>
      <c r="B38" s="25" t="s">
        <v>62</v>
      </c>
      <c r="C38" s="28"/>
      <c r="D38" s="26">
        <v>10379000</v>
      </c>
      <c r="E38" s="27">
        <v>10342890</v>
      </c>
      <c r="F38" s="27">
        <v>36109</v>
      </c>
    </row>
    <row r="39" spans="1:6" ht="14.1" customHeight="1" x14ac:dyDescent="0.15">
      <c r="A39" s="22"/>
      <c r="B39" s="25" t="s">
        <v>39</v>
      </c>
      <c r="C39" s="28"/>
      <c r="D39" s="26">
        <v>657636517</v>
      </c>
      <c r="E39" s="27">
        <v>501599753</v>
      </c>
      <c r="F39" s="27">
        <v>156036763</v>
      </c>
    </row>
    <row r="40" spans="1:6" ht="15.6" customHeight="1" x14ac:dyDescent="0.15">
      <c r="A40" s="21"/>
      <c r="B40" s="25" t="s">
        <v>12</v>
      </c>
      <c r="C40" s="21"/>
      <c r="D40" s="26">
        <v>7039034595</v>
      </c>
      <c r="E40" s="27">
        <v>6676063137</v>
      </c>
      <c r="F40" s="27">
        <v>362971457</v>
      </c>
    </row>
    <row r="41" spans="1:6" ht="14.1" customHeight="1" x14ac:dyDescent="0.15">
      <c r="A41" s="21"/>
      <c r="B41" s="25" t="s">
        <v>63</v>
      </c>
      <c r="C41" s="21"/>
      <c r="D41" s="26">
        <v>854904092</v>
      </c>
      <c r="E41" s="27">
        <v>728452038</v>
      </c>
      <c r="F41" s="27">
        <v>126452054</v>
      </c>
    </row>
    <row r="42" spans="1:6" ht="14.1" customHeight="1" x14ac:dyDescent="0.15">
      <c r="A42" s="21"/>
      <c r="B42" s="25" t="s">
        <v>43</v>
      </c>
      <c r="C42" s="21"/>
      <c r="D42" s="26">
        <v>257854043</v>
      </c>
      <c r="E42" s="27">
        <v>253965774</v>
      </c>
      <c r="F42" s="27">
        <v>3888268</v>
      </c>
    </row>
    <row r="43" spans="1:6" ht="14.1" customHeight="1" x14ac:dyDescent="0.15">
      <c r="A43" s="21"/>
      <c r="B43" s="25" t="s">
        <v>72</v>
      </c>
      <c r="C43" s="21"/>
      <c r="D43" s="26">
        <v>458348788</v>
      </c>
      <c r="E43" s="27">
        <v>452289833</v>
      </c>
      <c r="F43" s="27">
        <v>6058954</v>
      </c>
    </row>
    <row r="44" spans="1:6" ht="14.1" customHeight="1" x14ac:dyDescent="0.15">
      <c r="A44" s="21"/>
      <c r="B44" s="25" t="s">
        <v>64</v>
      </c>
      <c r="C44" s="21"/>
      <c r="D44" s="26">
        <v>480415361</v>
      </c>
      <c r="E44" s="27">
        <v>477503533</v>
      </c>
      <c r="F44" s="27">
        <v>2911827</v>
      </c>
    </row>
    <row r="45" spans="1:6" ht="14.1" customHeight="1" x14ac:dyDescent="0.15">
      <c r="A45" s="21"/>
      <c r="B45" s="25" t="s">
        <v>84</v>
      </c>
      <c r="C45" s="21"/>
      <c r="D45" s="26">
        <v>1300000000</v>
      </c>
      <c r="E45" s="27">
        <v>1271721817</v>
      </c>
      <c r="F45" s="27">
        <v>28278182</v>
      </c>
    </row>
    <row r="46" spans="1:6" ht="14.1" customHeight="1" x14ac:dyDescent="0.15">
      <c r="A46" s="21"/>
      <c r="B46" s="25" t="s">
        <v>50</v>
      </c>
      <c r="C46" s="21"/>
      <c r="D46" s="26">
        <v>4346000186</v>
      </c>
      <c r="E46" s="27">
        <v>4269735218</v>
      </c>
      <c r="F46" s="27">
        <v>76264967</v>
      </c>
    </row>
    <row r="47" spans="1:6" ht="14.1" customHeight="1" x14ac:dyDescent="0.15">
      <c r="A47" s="21"/>
      <c r="B47" s="25" t="s">
        <v>51</v>
      </c>
      <c r="C47" s="21"/>
      <c r="D47" s="26">
        <v>61818003</v>
      </c>
      <c r="E47" s="27" t="s">
        <v>15</v>
      </c>
      <c r="F47" s="27">
        <v>61818003</v>
      </c>
    </row>
    <row r="48" spans="1:6" ht="18" customHeight="1" x14ac:dyDescent="0.15">
      <c r="A48" s="33"/>
      <c r="B48" s="34" t="s">
        <v>52</v>
      </c>
      <c r="C48" s="33"/>
      <c r="D48" s="35">
        <v>62480541416</v>
      </c>
      <c r="E48" s="36">
        <v>61471062377</v>
      </c>
      <c r="F48" s="36">
        <v>1009479038</v>
      </c>
    </row>
    <row r="49" spans="1:6" ht="10.5" customHeight="1" x14ac:dyDescent="0.15">
      <c r="A49" s="132" t="s">
        <v>164</v>
      </c>
      <c r="B49" s="129"/>
      <c r="C49" s="129"/>
      <c r="D49" s="129"/>
      <c r="E49" s="129"/>
      <c r="F49" s="129"/>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I53"/>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3" customWidth="1"/>
    <col min="8" max="8" width="9.42578125" style="14"/>
    <col min="9" max="9" width="3.85546875" style="15" customWidth="1"/>
    <col min="10" max="10" width="12.85546875" style="14" customWidth="1"/>
    <col min="11" max="16384" width="9.42578125" style="14"/>
  </cols>
  <sheetData>
    <row r="1" spans="1:9" ht="14.25" customHeight="1" x14ac:dyDescent="0.15"/>
    <row r="2" spans="1:9" s="11" customFormat="1" ht="14.55" customHeight="1" x14ac:dyDescent="0.15">
      <c r="A2" s="10"/>
      <c r="B2" s="10"/>
      <c r="C2" s="10"/>
      <c r="D2" s="10"/>
      <c r="E2" s="10"/>
      <c r="F2" s="12" t="s">
        <v>0</v>
      </c>
      <c r="G2" s="10"/>
      <c r="H2" s="10"/>
      <c r="I2" s="10"/>
    </row>
    <row r="3" spans="1:9" ht="18" customHeight="1" x14ac:dyDescent="0.15">
      <c r="A3" s="125" t="s">
        <v>86</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1080569686</v>
      </c>
      <c r="E7" s="27">
        <v>1053379289</v>
      </c>
      <c r="F7" s="27">
        <v>27190397</v>
      </c>
    </row>
    <row r="8" spans="1:9" ht="14.1" customHeight="1" x14ac:dyDescent="0.15">
      <c r="A8" s="21"/>
      <c r="B8" s="25" t="s">
        <v>8</v>
      </c>
      <c r="C8" s="21"/>
      <c r="D8" s="26">
        <v>2368526382</v>
      </c>
      <c r="E8" s="27">
        <v>2300495468</v>
      </c>
      <c r="F8" s="27">
        <v>68030914</v>
      </c>
    </row>
    <row r="9" spans="1:9" ht="14.1" customHeight="1" x14ac:dyDescent="0.15">
      <c r="A9" s="21"/>
      <c r="B9" s="25" t="s">
        <v>9</v>
      </c>
      <c r="C9" s="21"/>
      <c r="D9" s="26">
        <v>8218014034</v>
      </c>
      <c r="E9" s="27">
        <v>8213770428</v>
      </c>
      <c r="F9" s="27">
        <v>4243606</v>
      </c>
    </row>
    <row r="10" spans="1:9" ht="14.1" customHeight="1" x14ac:dyDescent="0.15">
      <c r="A10" s="22"/>
      <c r="B10" s="25" t="s">
        <v>10</v>
      </c>
      <c r="C10" s="25"/>
      <c r="D10" s="26">
        <v>526753079</v>
      </c>
      <c r="E10" s="27">
        <v>514554590</v>
      </c>
      <c r="F10" s="27">
        <v>12198489</v>
      </c>
    </row>
    <row r="11" spans="1:9" ht="14.1" customHeight="1" x14ac:dyDescent="0.15">
      <c r="A11" s="22"/>
      <c r="B11" s="25" t="s">
        <v>11</v>
      </c>
      <c r="C11" s="21"/>
      <c r="D11" s="26">
        <v>354079259</v>
      </c>
      <c r="E11" s="27">
        <v>271080001</v>
      </c>
      <c r="F11" s="27">
        <v>82999258</v>
      </c>
    </row>
    <row r="12" spans="1:9" ht="15.6" customHeight="1" x14ac:dyDescent="0.15">
      <c r="A12" s="22"/>
      <c r="B12" s="25" t="s">
        <v>12</v>
      </c>
      <c r="C12" s="22"/>
      <c r="D12" s="26">
        <v>12547942440</v>
      </c>
      <c r="E12" s="27">
        <v>12353279777</v>
      </c>
      <c r="F12" s="27">
        <v>194662663</v>
      </c>
    </row>
    <row r="13" spans="1:9" ht="14.1" customHeight="1" x14ac:dyDescent="0.15">
      <c r="A13" s="22"/>
      <c r="B13" s="25" t="s">
        <v>122</v>
      </c>
      <c r="C13" s="22"/>
      <c r="D13" s="29"/>
      <c r="E13" s="37"/>
      <c r="F13" s="37"/>
    </row>
    <row r="14" spans="1:9" ht="14.1" customHeight="1" x14ac:dyDescent="0.15">
      <c r="A14" s="28"/>
      <c r="B14" s="25" t="s">
        <v>13</v>
      </c>
      <c r="C14" s="28"/>
      <c r="D14" s="26">
        <v>2475514000</v>
      </c>
      <c r="E14" s="27">
        <v>2475514000</v>
      </c>
      <c r="F14" s="27" t="s">
        <v>15</v>
      </c>
    </row>
    <row r="15" spans="1:9" ht="14.1" customHeight="1" x14ac:dyDescent="0.15">
      <c r="A15" s="28"/>
      <c r="B15" s="25" t="s">
        <v>14</v>
      </c>
      <c r="C15" s="28"/>
      <c r="D15" s="26">
        <v>1184796288</v>
      </c>
      <c r="E15" s="27">
        <v>1184796288</v>
      </c>
      <c r="F15" s="27" t="s">
        <v>15</v>
      </c>
    </row>
    <row r="16" spans="1:9" ht="14.1" customHeight="1" x14ac:dyDescent="0.15">
      <c r="A16" s="28"/>
      <c r="B16" s="25" t="s">
        <v>16</v>
      </c>
      <c r="C16" s="28"/>
      <c r="D16" s="26">
        <v>454281700</v>
      </c>
      <c r="E16" s="27">
        <v>452769732</v>
      </c>
      <c r="F16" s="27">
        <v>1511968</v>
      </c>
    </row>
    <row r="17" spans="1:6" ht="14.1" customHeight="1" x14ac:dyDescent="0.15">
      <c r="A17" s="28"/>
      <c r="B17" s="25" t="s">
        <v>17</v>
      </c>
      <c r="C17" s="28"/>
      <c r="D17" s="26">
        <v>266402530</v>
      </c>
      <c r="E17" s="27">
        <v>260570054</v>
      </c>
      <c r="F17" s="27">
        <v>5832476</v>
      </c>
    </row>
    <row r="18" spans="1:6" ht="14.1" customHeight="1" x14ac:dyDescent="0.15">
      <c r="A18" s="28"/>
      <c r="B18" s="25" t="s">
        <v>18</v>
      </c>
      <c r="C18" s="28"/>
      <c r="D18" s="26">
        <v>615882228</v>
      </c>
      <c r="E18" s="27">
        <v>606369703</v>
      </c>
      <c r="F18" s="27">
        <v>9512525</v>
      </c>
    </row>
    <row r="19" spans="1:6" ht="14.1" customHeight="1" x14ac:dyDescent="0.15">
      <c r="A19" s="28"/>
      <c r="B19" s="25" t="s">
        <v>19</v>
      </c>
      <c r="C19" s="28"/>
      <c r="D19" s="26">
        <v>82976708</v>
      </c>
      <c r="E19" s="27">
        <v>82790402</v>
      </c>
      <c r="F19" s="27">
        <v>186306</v>
      </c>
    </row>
    <row r="20" spans="1:6" ht="15.6" customHeight="1" x14ac:dyDescent="0.15">
      <c r="A20" s="28"/>
      <c r="B20" s="25" t="s">
        <v>12</v>
      </c>
      <c r="C20" s="28"/>
      <c r="D20" s="26">
        <v>5079853454</v>
      </c>
      <c r="E20" s="27">
        <v>5062810179</v>
      </c>
      <c r="F20" s="27">
        <v>17043275</v>
      </c>
    </row>
    <row r="21" spans="1:6" ht="14.1" customHeight="1" x14ac:dyDescent="0.15">
      <c r="A21" s="28"/>
      <c r="B21" s="25" t="s">
        <v>20</v>
      </c>
      <c r="C21" s="28"/>
      <c r="D21" s="26">
        <v>12089793370</v>
      </c>
      <c r="E21" s="27">
        <v>12089793370</v>
      </c>
      <c r="F21" s="27" t="s">
        <v>15</v>
      </c>
    </row>
    <row r="22" spans="1:6" ht="14.1" customHeight="1" x14ac:dyDescent="0.15">
      <c r="A22" s="28"/>
      <c r="B22" s="25" t="s">
        <v>21</v>
      </c>
      <c r="C22" s="28"/>
      <c r="D22" s="29"/>
      <c r="E22" s="30"/>
      <c r="F22" s="30"/>
    </row>
    <row r="23" spans="1:6" ht="14.1" customHeight="1" x14ac:dyDescent="0.15">
      <c r="A23" s="28"/>
      <c r="B23" s="25" t="s">
        <v>22</v>
      </c>
      <c r="C23" s="28"/>
      <c r="D23" s="26">
        <v>113240626</v>
      </c>
      <c r="E23" s="27">
        <v>112174914</v>
      </c>
      <c r="F23" s="27">
        <v>1065712</v>
      </c>
    </row>
    <row r="24" spans="1:6" ht="14.1" customHeight="1" x14ac:dyDescent="0.15">
      <c r="A24" s="22"/>
      <c r="B24" s="25" t="s">
        <v>23</v>
      </c>
      <c r="C24" s="28"/>
      <c r="D24" s="26">
        <v>1639621618</v>
      </c>
      <c r="E24" s="27">
        <v>1577617360</v>
      </c>
      <c r="F24" s="27">
        <v>62004258</v>
      </c>
    </row>
    <row r="25" spans="1:6" ht="14.1" customHeight="1" x14ac:dyDescent="0.15">
      <c r="A25" s="22"/>
      <c r="B25" s="25" t="s">
        <v>24</v>
      </c>
      <c r="D25" s="26">
        <v>8558279</v>
      </c>
      <c r="E25" s="27">
        <v>8504868</v>
      </c>
      <c r="F25" s="27">
        <v>53411</v>
      </c>
    </row>
    <row r="26" spans="1:6" ht="14.1" customHeight="1" x14ac:dyDescent="0.15">
      <c r="A26" s="22"/>
      <c r="B26" s="25" t="s">
        <v>25</v>
      </c>
      <c r="C26" s="25"/>
      <c r="D26" s="26">
        <v>153642000</v>
      </c>
      <c r="E26" s="27">
        <v>148171093</v>
      </c>
      <c r="F26" s="27">
        <v>5470907</v>
      </c>
    </row>
    <row r="27" spans="1:6" ht="15.6" customHeight="1" x14ac:dyDescent="0.15">
      <c r="A27" s="22"/>
      <c r="B27" s="25" t="s">
        <v>12</v>
      </c>
      <c r="C27" s="28"/>
      <c r="D27" s="26">
        <v>1915062523</v>
      </c>
      <c r="E27" s="27">
        <v>1846468235</v>
      </c>
      <c r="F27" s="27">
        <v>68594288</v>
      </c>
    </row>
    <row r="28" spans="1:6" ht="14.1" customHeight="1" x14ac:dyDescent="0.15">
      <c r="A28" s="22"/>
      <c r="B28" s="25" t="s">
        <v>26</v>
      </c>
      <c r="C28" s="28"/>
      <c r="D28" s="26">
        <v>14964703761</v>
      </c>
      <c r="E28" s="27">
        <v>14964703761</v>
      </c>
      <c r="F28" s="27" t="s">
        <v>15</v>
      </c>
    </row>
    <row r="29" spans="1:6" ht="14.1" customHeight="1" x14ac:dyDescent="0.15">
      <c r="A29" s="22"/>
      <c r="B29" s="25" t="s">
        <v>28</v>
      </c>
      <c r="C29" s="28"/>
      <c r="D29" s="26">
        <v>4015029193</v>
      </c>
      <c r="E29" s="27">
        <v>3921911585</v>
      </c>
      <c r="F29" s="27">
        <v>93117608</v>
      </c>
    </row>
    <row r="30" spans="1:6" ht="14.1" customHeight="1" x14ac:dyDescent="0.15">
      <c r="A30" s="22"/>
      <c r="B30" s="25" t="s">
        <v>30</v>
      </c>
      <c r="C30" s="28"/>
      <c r="D30" s="29"/>
      <c r="E30" s="30"/>
      <c r="F30" s="30"/>
    </row>
    <row r="31" spans="1:6" ht="14.1" customHeight="1" x14ac:dyDescent="0.15">
      <c r="A31" s="22"/>
      <c r="B31" s="25" t="s">
        <v>31</v>
      </c>
      <c r="C31" s="28"/>
      <c r="D31" s="26">
        <v>1107430767</v>
      </c>
      <c r="E31" s="27">
        <v>1073212049</v>
      </c>
      <c r="F31" s="27">
        <v>34218718</v>
      </c>
    </row>
    <row r="32" spans="1:6" ht="14.1" customHeight="1" x14ac:dyDescent="0.15">
      <c r="A32" s="22"/>
      <c r="B32" s="25" t="s">
        <v>32</v>
      </c>
      <c r="C32" s="28"/>
      <c r="D32" s="26">
        <v>1835049570</v>
      </c>
      <c r="E32" s="27">
        <v>1766420294</v>
      </c>
      <c r="F32" s="27">
        <v>68629276</v>
      </c>
    </row>
    <row r="33" spans="1:6" ht="14.1" customHeight="1" x14ac:dyDescent="0.15">
      <c r="A33" s="22"/>
      <c r="B33" s="25" t="s">
        <v>33</v>
      </c>
      <c r="C33" s="28"/>
      <c r="D33" s="26">
        <v>525495206</v>
      </c>
      <c r="E33" s="27">
        <v>511268682</v>
      </c>
      <c r="F33" s="27">
        <v>14226524</v>
      </c>
    </row>
    <row r="34" spans="1:6" ht="14.1" customHeight="1" x14ac:dyDescent="0.15">
      <c r="A34" s="22"/>
      <c r="B34" s="25" t="s">
        <v>34</v>
      </c>
      <c r="C34" s="28"/>
      <c r="D34" s="26">
        <v>1614345783</v>
      </c>
      <c r="E34" s="27">
        <v>1507447767</v>
      </c>
      <c r="F34" s="27">
        <v>106898016</v>
      </c>
    </row>
    <row r="35" spans="1:6" ht="14.1" customHeight="1" x14ac:dyDescent="0.15">
      <c r="A35" s="22"/>
      <c r="B35" s="25" t="s">
        <v>70</v>
      </c>
      <c r="C35" s="28"/>
      <c r="D35" s="26">
        <v>975091136</v>
      </c>
      <c r="E35" s="27">
        <v>953910832</v>
      </c>
      <c r="F35" s="27">
        <v>21180304</v>
      </c>
    </row>
    <row r="36" spans="1:6" ht="14.1" customHeight="1" x14ac:dyDescent="0.15">
      <c r="A36" s="22"/>
      <c r="B36" s="25" t="s">
        <v>36</v>
      </c>
      <c r="C36" s="28"/>
      <c r="D36" s="26">
        <v>874688880</v>
      </c>
      <c r="E36" s="27">
        <v>867245750</v>
      </c>
      <c r="F36" s="27">
        <v>7443130</v>
      </c>
    </row>
    <row r="37" spans="1:6" ht="14.1" customHeight="1" x14ac:dyDescent="0.15">
      <c r="A37" s="22"/>
      <c r="B37" s="25" t="s">
        <v>37</v>
      </c>
      <c r="C37" s="28"/>
      <c r="D37" s="26">
        <v>161449234</v>
      </c>
      <c r="E37" s="27">
        <v>158069837</v>
      </c>
      <c r="F37" s="27">
        <v>3379397</v>
      </c>
    </row>
    <row r="38" spans="1:6" ht="14.1" customHeight="1" x14ac:dyDescent="0.15">
      <c r="A38" s="22"/>
      <c r="B38" s="25" t="s">
        <v>62</v>
      </c>
      <c r="C38" s="28"/>
      <c r="D38" s="26">
        <v>10610250</v>
      </c>
      <c r="E38" s="27">
        <v>10609660</v>
      </c>
      <c r="F38" s="27">
        <v>590</v>
      </c>
    </row>
    <row r="39" spans="1:6" ht="14.1" customHeight="1" x14ac:dyDescent="0.15">
      <c r="A39" s="22"/>
      <c r="B39" s="25" t="s">
        <v>39</v>
      </c>
      <c r="C39" s="28"/>
      <c r="D39" s="26">
        <v>725067196</v>
      </c>
      <c r="E39" s="27">
        <v>557316876</v>
      </c>
      <c r="F39" s="27">
        <v>167750320</v>
      </c>
    </row>
    <row r="40" spans="1:6" ht="15.6" customHeight="1" x14ac:dyDescent="0.15">
      <c r="A40" s="21"/>
      <c r="B40" s="25" t="s">
        <v>12</v>
      </c>
      <c r="C40" s="21"/>
      <c r="D40" s="26">
        <v>7829228025</v>
      </c>
      <c r="E40" s="27">
        <v>7405501750</v>
      </c>
      <c r="F40" s="27">
        <v>423726275</v>
      </c>
    </row>
    <row r="41" spans="1:6" ht="14.1" customHeight="1" x14ac:dyDescent="0.15">
      <c r="A41" s="21"/>
      <c r="B41" s="25" t="s">
        <v>63</v>
      </c>
      <c r="C41" s="21"/>
      <c r="D41" s="26">
        <v>874047911</v>
      </c>
      <c r="E41" s="27">
        <v>762161148</v>
      </c>
      <c r="F41" s="27">
        <v>111886763</v>
      </c>
    </row>
    <row r="42" spans="1:6" ht="14.1" customHeight="1" x14ac:dyDescent="0.15">
      <c r="A42" s="21"/>
      <c r="B42" s="25" t="s">
        <v>43</v>
      </c>
      <c r="C42" s="21"/>
      <c r="D42" s="26">
        <v>241419179</v>
      </c>
      <c r="E42" s="27">
        <v>236878068</v>
      </c>
      <c r="F42" s="27">
        <v>4541111</v>
      </c>
    </row>
    <row r="43" spans="1:6" ht="14.1" customHeight="1" x14ac:dyDescent="0.15">
      <c r="A43" s="21"/>
      <c r="B43" s="25" t="s">
        <v>72</v>
      </c>
      <c r="C43" s="21"/>
      <c r="D43" s="26">
        <v>546119013</v>
      </c>
      <c r="E43" s="27">
        <v>546058230</v>
      </c>
      <c r="F43" s="27">
        <v>60783</v>
      </c>
    </row>
    <row r="44" spans="1:6" ht="14.1" customHeight="1" x14ac:dyDescent="0.15">
      <c r="A44" s="21"/>
      <c r="B44" s="25" t="s">
        <v>64</v>
      </c>
      <c r="C44" s="21"/>
      <c r="D44" s="26">
        <v>459193111</v>
      </c>
      <c r="E44" s="27">
        <v>456643103</v>
      </c>
      <c r="F44" s="27">
        <v>2550008</v>
      </c>
    </row>
    <row r="45" spans="1:6" ht="14.1" customHeight="1" x14ac:dyDescent="0.15">
      <c r="A45" s="21"/>
      <c r="B45" s="25" t="s">
        <v>84</v>
      </c>
      <c r="C45" s="21"/>
      <c r="D45" s="26">
        <v>1300000000</v>
      </c>
      <c r="E45" s="27">
        <v>1228589743</v>
      </c>
      <c r="F45" s="27">
        <v>71410257</v>
      </c>
    </row>
    <row r="46" spans="1:6" ht="14.1" customHeight="1" x14ac:dyDescent="0.15">
      <c r="A46" s="21"/>
      <c r="B46" s="25" t="s">
        <v>50</v>
      </c>
      <c r="C46" s="21"/>
      <c r="D46" s="26">
        <v>5057583337</v>
      </c>
      <c r="E46" s="27">
        <v>4984139796</v>
      </c>
      <c r="F46" s="27">
        <v>73443541</v>
      </c>
    </row>
    <row r="47" spans="1:6" ht="14.1" customHeight="1" x14ac:dyDescent="0.15">
      <c r="A47" s="21"/>
      <c r="B47" s="25" t="s">
        <v>51</v>
      </c>
      <c r="C47" s="21"/>
      <c r="D47" s="26">
        <v>57259638</v>
      </c>
      <c r="E47" s="27" t="s">
        <v>15</v>
      </c>
      <c r="F47" s="27">
        <v>57259638</v>
      </c>
    </row>
    <row r="48" spans="1:6" ht="18" customHeight="1" x14ac:dyDescent="0.15">
      <c r="A48" s="33"/>
      <c r="B48" s="34" t="s">
        <v>52</v>
      </c>
      <c r="C48" s="33"/>
      <c r="D48" s="35">
        <v>66977234957</v>
      </c>
      <c r="E48" s="36">
        <v>65858938751</v>
      </c>
      <c r="F48" s="36">
        <v>1118296206</v>
      </c>
    </row>
    <row r="49" spans="1:6" ht="10.5" customHeight="1" x14ac:dyDescent="0.15">
      <c r="A49" s="132" t="s">
        <v>164</v>
      </c>
      <c r="B49" s="129"/>
      <c r="C49" s="129"/>
      <c r="D49" s="129"/>
      <c r="E49" s="129"/>
      <c r="F49" s="129"/>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I53"/>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87</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1050818629</v>
      </c>
      <c r="E7" s="27">
        <v>1016301184</v>
      </c>
      <c r="F7" s="27">
        <v>34517445</v>
      </c>
    </row>
    <row r="8" spans="1:9" ht="14.1" customHeight="1" x14ac:dyDescent="0.15">
      <c r="A8" s="21"/>
      <c r="B8" s="25" t="s">
        <v>8</v>
      </c>
      <c r="C8" s="21"/>
      <c r="D8" s="26">
        <v>2492268074</v>
      </c>
      <c r="E8" s="27">
        <v>2427981470</v>
      </c>
      <c r="F8" s="27">
        <v>64286604</v>
      </c>
    </row>
    <row r="9" spans="1:9" ht="14.1" customHeight="1" x14ac:dyDescent="0.15">
      <c r="A9" s="21"/>
      <c r="B9" s="25" t="s">
        <v>9</v>
      </c>
      <c r="C9" s="21"/>
      <c r="D9" s="26">
        <v>7206685199</v>
      </c>
      <c r="E9" s="27">
        <v>7204579072</v>
      </c>
      <c r="F9" s="27">
        <v>2106127</v>
      </c>
    </row>
    <row r="10" spans="1:9" ht="14.1" customHeight="1" x14ac:dyDescent="0.15">
      <c r="A10" s="22"/>
      <c r="B10" s="25" t="s">
        <v>10</v>
      </c>
      <c r="C10" s="25"/>
      <c r="D10" s="26">
        <v>566710207</v>
      </c>
      <c r="E10" s="27">
        <v>553278469</v>
      </c>
      <c r="F10" s="27">
        <v>13431738</v>
      </c>
    </row>
    <row r="11" spans="1:9" ht="14.1" customHeight="1" x14ac:dyDescent="0.15">
      <c r="A11" s="22"/>
      <c r="B11" s="25" t="s">
        <v>11</v>
      </c>
      <c r="C11" s="21"/>
      <c r="D11" s="26">
        <v>280459878</v>
      </c>
      <c r="E11" s="27">
        <v>278391550</v>
      </c>
      <c r="F11" s="27">
        <v>2068328</v>
      </c>
    </row>
    <row r="12" spans="1:9" ht="15.6" customHeight="1" x14ac:dyDescent="0.15">
      <c r="A12" s="22"/>
      <c r="B12" s="25" t="s">
        <v>12</v>
      </c>
      <c r="C12" s="22"/>
      <c r="D12" s="26">
        <v>11596941987</v>
      </c>
      <c r="E12" s="27">
        <v>11480531746</v>
      </c>
      <c r="F12" s="27">
        <v>116410241</v>
      </c>
    </row>
    <row r="13" spans="1:9" ht="14.1" customHeight="1" x14ac:dyDescent="0.15">
      <c r="A13" s="22"/>
      <c r="B13" s="25" t="s">
        <v>122</v>
      </c>
      <c r="C13" s="22"/>
      <c r="D13" s="29"/>
      <c r="E13" s="37"/>
      <c r="F13" s="37"/>
    </row>
    <row r="14" spans="1:9" ht="14.1" customHeight="1" x14ac:dyDescent="0.15">
      <c r="A14" s="28"/>
      <c r="B14" s="25" t="s">
        <v>13</v>
      </c>
      <c r="C14" s="28"/>
      <c r="D14" s="26">
        <v>2697154186</v>
      </c>
      <c r="E14" s="27">
        <v>2697154186</v>
      </c>
      <c r="F14" s="27" t="s">
        <v>15</v>
      </c>
    </row>
    <row r="15" spans="1:9" ht="14.1" customHeight="1" x14ac:dyDescent="0.15">
      <c r="A15" s="28"/>
      <c r="B15" s="25" t="s">
        <v>14</v>
      </c>
      <c r="C15" s="28"/>
      <c r="D15" s="26">
        <v>1264320449</v>
      </c>
      <c r="E15" s="27">
        <v>1264320449</v>
      </c>
      <c r="F15" s="27" t="s">
        <v>15</v>
      </c>
    </row>
    <row r="16" spans="1:9" ht="14.1" customHeight="1" x14ac:dyDescent="0.15">
      <c r="A16" s="28"/>
      <c r="B16" s="25" t="s">
        <v>16</v>
      </c>
      <c r="C16" s="28"/>
      <c r="D16" s="26">
        <v>475159980</v>
      </c>
      <c r="E16" s="27">
        <v>473603285</v>
      </c>
      <c r="F16" s="27">
        <v>1556695</v>
      </c>
    </row>
    <row r="17" spans="1:6" ht="14.1" customHeight="1" x14ac:dyDescent="0.15">
      <c r="A17" s="28"/>
      <c r="B17" s="25" t="s">
        <v>17</v>
      </c>
      <c r="C17" s="28"/>
      <c r="D17" s="26">
        <v>249712554</v>
      </c>
      <c r="E17" s="27">
        <v>242094304</v>
      </c>
      <c r="F17" s="27">
        <v>7618250</v>
      </c>
    </row>
    <row r="18" spans="1:6" ht="14.1" customHeight="1" x14ac:dyDescent="0.15">
      <c r="A18" s="28"/>
      <c r="B18" s="25" t="s">
        <v>18</v>
      </c>
      <c r="C18" s="28"/>
      <c r="D18" s="26">
        <v>654929779</v>
      </c>
      <c r="E18" s="27">
        <v>649224373</v>
      </c>
      <c r="F18" s="27">
        <v>5705406</v>
      </c>
    </row>
    <row r="19" spans="1:6" ht="14.1" customHeight="1" x14ac:dyDescent="0.15">
      <c r="A19" s="28"/>
      <c r="B19" s="25" t="s">
        <v>19</v>
      </c>
      <c r="C19" s="28"/>
      <c r="D19" s="26">
        <v>83722543</v>
      </c>
      <c r="E19" s="27">
        <v>83633283</v>
      </c>
      <c r="F19" s="27">
        <v>89260</v>
      </c>
    </row>
    <row r="20" spans="1:6" ht="15.6" customHeight="1" x14ac:dyDescent="0.15">
      <c r="A20" s="28"/>
      <c r="B20" s="25" t="s">
        <v>12</v>
      </c>
      <c r="C20" s="28"/>
      <c r="D20" s="26">
        <v>5424999491</v>
      </c>
      <c r="E20" s="27">
        <v>5410029881</v>
      </c>
      <c r="F20" s="27">
        <v>14969610</v>
      </c>
    </row>
    <row r="21" spans="1:6" ht="14.1" customHeight="1" x14ac:dyDescent="0.15">
      <c r="A21" s="28"/>
      <c r="B21" s="25" t="s">
        <v>20</v>
      </c>
      <c r="C21" s="28"/>
      <c r="D21" s="26">
        <v>14449301050</v>
      </c>
      <c r="E21" s="27">
        <v>14314214528</v>
      </c>
      <c r="F21" s="27">
        <v>135086522</v>
      </c>
    </row>
    <row r="22" spans="1:6" ht="14.1" customHeight="1" x14ac:dyDescent="0.15">
      <c r="A22" s="28"/>
      <c r="B22" s="25" t="s">
        <v>21</v>
      </c>
      <c r="C22" s="28"/>
      <c r="D22" s="29"/>
      <c r="E22" s="30"/>
      <c r="F22" s="30"/>
    </row>
    <row r="23" spans="1:6" ht="14.1" customHeight="1" x14ac:dyDescent="0.15">
      <c r="A23" s="28"/>
      <c r="B23" s="25" t="s">
        <v>22</v>
      </c>
      <c r="C23" s="28"/>
      <c r="D23" s="26">
        <v>108862038</v>
      </c>
      <c r="E23" s="27">
        <v>107889219</v>
      </c>
      <c r="F23" s="27">
        <v>972819</v>
      </c>
    </row>
    <row r="24" spans="1:6" ht="14.1" customHeight="1" x14ac:dyDescent="0.15">
      <c r="A24" s="22"/>
      <c r="B24" s="25" t="s">
        <v>23</v>
      </c>
      <c r="C24" s="28"/>
      <c r="D24" s="26">
        <v>1642527368</v>
      </c>
      <c r="E24" s="27">
        <v>1572563464</v>
      </c>
      <c r="F24" s="27">
        <v>69963904</v>
      </c>
    </row>
    <row r="25" spans="1:6" ht="14.1" customHeight="1" x14ac:dyDescent="0.15">
      <c r="A25" s="22"/>
      <c r="B25" s="25" t="s">
        <v>24</v>
      </c>
      <c r="D25" s="26">
        <v>7996275</v>
      </c>
      <c r="E25" s="27">
        <v>7975209</v>
      </c>
      <c r="F25" s="27">
        <v>21066</v>
      </c>
    </row>
    <row r="26" spans="1:6" ht="14.1" customHeight="1" x14ac:dyDescent="0.15">
      <c r="A26" s="22"/>
      <c r="B26" s="25" t="s">
        <v>25</v>
      </c>
      <c r="C26" s="25"/>
      <c r="D26" s="26">
        <v>146010701</v>
      </c>
      <c r="E26" s="27">
        <v>143257154</v>
      </c>
      <c r="F26" s="27">
        <v>2753547</v>
      </c>
    </row>
    <row r="27" spans="1:6" ht="15.6" customHeight="1" x14ac:dyDescent="0.15">
      <c r="A27" s="22"/>
      <c r="B27" s="25" t="s">
        <v>12</v>
      </c>
      <c r="C27" s="28"/>
      <c r="D27" s="26">
        <v>1905396382</v>
      </c>
      <c r="E27" s="27">
        <v>1831685047</v>
      </c>
      <c r="F27" s="27">
        <v>73711335</v>
      </c>
    </row>
    <row r="28" spans="1:6" ht="14.1" customHeight="1" x14ac:dyDescent="0.15">
      <c r="A28" s="22"/>
      <c r="B28" s="25" t="s">
        <v>26</v>
      </c>
      <c r="C28" s="28"/>
      <c r="D28" s="26">
        <v>15930834205</v>
      </c>
      <c r="E28" s="27">
        <v>15930834205</v>
      </c>
      <c r="F28" s="27" t="s">
        <v>15</v>
      </c>
    </row>
    <row r="29" spans="1:6" ht="14.1" customHeight="1" x14ac:dyDescent="0.15">
      <c r="A29" s="22"/>
      <c r="B29" s="25" t="s">
        <v>28</v>
      </c>
      <c r="C29" s="28"/>
      <c r="D29" s="26">
        <v>4313690955</v>
      </c>
      <c r="E29" s="27">
        <v>4253019468</v>
      </c>
      <c r="F29" s="27">
        <v>60671487</v>
      </c>
    </row>
    <row r="30" spans="1:6" ht="14.1" customHeight="1" x14ac:dyDescent="0.15">
      <c r="A30" s="22"/>
      <c r="B30" s="25" t="s">
        <v>30</v>
      </c>
      <c r="C30" s="28"/>
      <c r="D30" s="29"/>
      <c r="E30" s="30"/>
      <c r="F30" s="30"/>
    </row>
    <row r="31" spans="1:6" ht="14.1" customHeight="1" x14ac:dyDescent="0.15">
      <c r="A31" s="22"/>
      <c r="B31" s="25" t="s">
        <v>31</v>
      </c>
      <c r="C31" s="28"/>
      <c r="D31" s="26">
        <v>1120962126</v>
      </c>
      <c r="E31" s="27">
        <v>1082733842</v>
      </c>
      <c r="F31" s="27">
        <v>38228284</v>
      </c>
    </row>
    <row r="32" spans="1:6" ht="14.1" customHeight="1" x14ac:dyDescent="0.15">
      <c r="A32" s="22"/>
      <c r="B32" s="25" t="s">
        <v>32</v>
      </c>
      <c r="C32" s="28"/>
      <c r="D32" s="26">
        <v>1857723680</v>
      </c>
      <c r="E32" s="27">
        <v>1790437033</v>
      </c>
      <c r="F32" s="27">
        <v>67286647</v>
      </c>
    </row>
    <row r="33" spans="1:6" ht="14.1" customHeight="1" x14ac:dyDescent="0.15">
      <c r="A33" s="22"/>
      <c r="B33" s="25" t="s">
        <v>33</v>
      </c>
      <c r="C33" s="28"/>
      <c r="D33" s="26">
        <v>528015516</v>
      </c>
      <c r="E33" s="27">
        <v>517624708</v>
      </c>
      <c r="F33" s="27">
        <v>10390808</v>
      </c>
    </row>
    <row r="34" spans="1:6" ht="14.1" customHeight="1" x14ac:dyDescent="0.15">
      <c r="A34" s="22"/>
      <c r="B34" s="25" t="s">
        <v>34</v>
      </c>
      <c r="C34" s="28"/>
      <c r="D34" s="26">
        <v>1033575673</v>
      </c>
      <c r="E34" s="27">
        <v>920983074</v>
      </c>
      <c r="F34" s="27">
        <v>112592599</v>
      </c>
    </row>
    <row r="35" spans="1:6" ht="14.1" customHeight="1" x14ac:dyDescent="0.15">
      <c r="A35" s="22"/>
      <c r="B35" s="25" t="s">
        <v>70</v>
      </c>
      <c r="C35" s="28"/>
      <c r="D35" s="26">
        <v>978386389</v>
      </c>
      <c r="E35" s="27">
        <v>956512413</v>
      </c>
      <c r="F35" s="27">
        <v>21873976</v>
      </c>
    </row>
    <row r="36" spans="1:6" ht="14.1" customHeight="1" x14ac:dyDescent="0.15">
      <c r="A36" s="22"/>
      <c r="B36" s="25" t="s">
        <v>36</v>
      </c>
      <c r="C36" s="28"/>
      <c r="D36" s="26">
        <v>877627058</v>
      </c>
      <c r="E36" s="27">
        <v>867330980</v>
      </c>
      <c r="F36" s="27">
        <v>10296078</v>
      </c>
    </row>
    <row r="37" spans="1:6" ht="14.1" customHeight="1" x14ac:dyDescent="0.15">
      <c r="A37" s="22"/>
      <c r="B37" s="25" t="s">
        <v>37</v>
      </c>
      <c r="C37" s="28"/>
      <c r="D37" s="26">
        <v>159548414</v>
      </c>
      <c r="E37" s="27">
        <v>158161754</v>
      </c>
      <c r="F37" s="27">
        <v>1386660</v>
      </c>
    </row>
    <row r="38" spans="1:6" ht="14.1" customHeight="1" x14ac:dyDescent="0.15">
      <c r="A38" s="22"/>
      <c r="B38" s="25" t="s">
        <v>62</v>
      </c>
      <c r="C38" s="28"/>
      <c r="D38" s="26">
        <v>10605000</v>
      </c>
      <c r="E38" s="27">
        <v>10542909</v>
      </c>
      <c r="F38" s="27">
        <v>62091</v>
      </c>
    </row>
    <row r="39" spans="1:6" ht="14.1" customHeight="1" x14ac:dyDescent="0.15">
      <c r="A39" s="22"/>
      <c r="B39" s="25" t="s">
        <v>39</v>
      </c>
      <c r="C39" s="28"/>
      <c r="D39" s="26">
        <v>941932653</v>
      </c>
      <c r="E39" s="27">
        <v>651367448</v>
      </c>
      <c r="F39" s="27">
        <v>290565205</v>
      </c>
    </row>
    <row r="40" spans="1:6" ht="15.6" customHeight="1" x14ac:dyDescent="0.15">
      <c r="A40" s="21"/>
      <c r="B40" s="25" t="s">
        <v>12</v>
      </c>
      <c r="C40" s="21"/>
      <c r="D40" s="26">
        <v>7508376513</v>
      </c>
      <c r="E40" s="27">
        <v>6955694165</v>
      </c>
      <c r="F40" s="27">
        <v>552682348</v>
      </c>
    </row>
    <row r="41" spans="1:6" ht="14.1" customHeight="1" x14ac:dyDescent="0.15">
      <c r="A41" s="21"/>
      <c r="B41" s="25" t="s">
        <v>63</v>
      </c>
      <c r="C41" s="21"/>
      <c r="D41" s="26">
        <v>914035015</v>
      </c>
      <c r="E41" s="27">
        <v>818843202</v>
      </c>
      <c r="F41" s="27">
        <v>95191813</v>
      </c>
    </row>
    <row r="42" spans="1:6" ht="14.1" customHeight="1" x14ac:dyDescent="0.15">
      <c r="A42" s="21"/>
      <c r="B42" s="25" t="s">
        <v>43</v>
      </c>
      <c r="C42" s="21"/>
      <c r="D42" s="26">
        <v>241158135</v>
      </c>
      <c r="E42" s="27">
        <v>239949525</v>
      </c>
      <c r="F42" s="27">
        <v>1208610</v>
      </c>
    </row>
    <row r="43" spans="1:6" ht="14.1" customHeight="1" x14ac:dyDescent="0.15">
      <c r="A43" s="21"/>
      <c r="B43" s="25" t="s">
        <v>72</v>
      </c>
      <c r="C43" s="21"/>
      <c r="D43" s="26">
        <v>547098775</v>
      </c>
      <c r="E43" s="27">
        <v>546941926</v>
      </c>
      <c r="F43" s="27">
        <v>156849</v>
      </c>
    </row>
    <row r="44" spans="1:6" ht="14.1" customHeight="1" x14ac:dyDescent="0.15">
      <c r="A44" s="21"/>
      <c r="B44" s="25" t="s">
        <v>64</v>
      </c>
      <c r="C44" s="21"/>
      <c r="D44" s="26">
        <v>404775210</v>
      </c>
      <c r="E44" s="27">
        <v>404126813</v>
      </c>
      <c r="F44" s="27">
        <v>648397</v>
      </c>
    </row>
    <row r="45" spans="1:6" ht="14.1" customHeight="1" x14ac:dyDescent="0.15">
      <c r="A45" s="21"/>
      <c r="B45" s="25" t="s">
        <v>84</v>
      </c>
      <c r="C45" s="21"/>
      <c r="D45" s="26">
        <v>1300000000</v>
      </c>
      <c r="E45" s="27">
        <v>1282778381</v>
      </c>
      <c r="F45" s="27">
        <v>17221619</v>
      </c>
    </row>
    <row r="46" spans="1:6" ht="14.1" customHeight="1" x14ac:dyDescent="0.15">
      <c r="A46" s="21"/>
      <c r="B46" s="25" t="s">
        <v>50</v>
      </c>
      <c r="C46" s="21"/>
      <c r="D46" s="26">
        <v>5852438240</v>
      </c>
      <c r="E46" s="27">
        <v>5800027531</v>
      </c>
      <c r="F46" s="27">
        <v>52410709</v>
      </c>
    </row>
    <row r="47" spans="1:6" ht="14.1" customHeight="1" x14ac:dyDescent="0.15">
      <c r="A47" s="21"/>
      <c r="B47" s="25" t="s">
        <v>51</v>
      </c>
      <c r="C47" s="21"/>
      <c r="D47" s="26">
        <v>1091208</v>
      </c>
      <c r="E47" s="27" t="s">
        <v>15</v>
      </c>
      <c r="F47" s="27">
        <v>1091208</v>
      </c>
    </row>
    <row r="48" spans="1:6" ht="18" customHeight="1" x14ac:dyDescent="0.15">
      <c r="A48" s="33"/>
      <c r="B48" s="34" t="s">
        <v>52</v>
      </c>
      <c r="C48" s="33"/>
      <c r="D48" s="35">
        <v>70390137170</v>
      </c>
      <c r="E48" s="36">
        <v>69268676424</v>
      </c>
      <c r="F48" s="36">
        <v>1121460746</v>
      </c>
    </row>
    <row r="49" spans="1:6" ht="10.5" customHeight="1" x14ac:dyDescent="0.15">
      <c r="A49" s="132" t="s">
        <v>162</v>
      </c>
      <c r="B49" s="129"/>
      <c r="C49" s="129"/>
      <c r="D49" s="129"/>
      <c r="E49" s="129"/>
      <c r="F49" s="129"/>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I53"/>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88</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1018181260</v>
      </c>
      <c r="E7" s="27">
        <v>1010942408</v>
      </c>
      <c r="F7" s="27">
        <v>7238852</v>
      </c>
    </row>
    <row r="8" spans="1:9" ht="14.1" customHeight="1" x14ac:dyDescent="0.15">
      <c r="A8" s="21"/>
      <c r="B8" s="25" t="s">
        <v>8</v>
      </c>
      <c r="C8" s="21"/>
      <c r="D8" s="26">
        <v>2673029606</v>
      </c>
      <c r="E8" s="27">
        <v>2609779609</v>
      </c>
      <c r="F8" s="27">
        <v>63249997</v>
      </c>
    </row>
    <row r="9" spans="1:9" ht="14.1" customHeight="1" x14ac:dyDescent="0.15">
      <c r="A9" s="21"/>
      <c r="B9" s="25" t="s">
        <v>9</v>
      </c>
      <c r="C9" s="21"/>
      <c r="D9" s="26">
        <v>7645849245</v>
      </c>
      <c r="E9" s="27">
        <v>7641666501</v>
      </c>
      <c r="F9" s="27">
        <v>4182744</v>
      </c>
    </row>
    <row r="10" spans="1:9" ht="14.1" customHeight="1" x14ac:dyDescent="0.15">
      <c r="A10" s="22"/>
      <c r="B10" s="25" t="s">
        <v>10</v>
      </c>
      <c r="C10" s="25"/>
      <c r="D10" s="26">
        <v>604265186</v>
      </c>
      <c r="E10" s="27">
        <v>592550395</v>
      </c>
      <c r="F10" s="27">
        <v>11714791</v>
      </c>
    </row>
    <row r="11" spans="1:9" ht="14.1" customHeight="1" x14ac:dyDescent="0.15">
      <c r="A11" s="22"/>
      <c r="B11" s="25" t="s">
        <v>11</v>
      </c>
      <c r="C11" s="21"/>
      <c r="D11" s="26">
        <v>297114515</v>
      </c>
      <c r="E11" s="27">
        <v>295036579</v>
      </c>
      <c r="F11" s="27">
        <v>2077936</v>
      </c>
    </row>
    <row r="12" spans="1:9" ht="15.6" customHeight="1" x14ac:dyDescent="0.15">
      <c r="A12" s="22"/>
      <c r="B12" s="25" t="s">
        <v>12</v>
      </c>
      <c r="C12" s="22"/>
      <c r="D12" s="26">
        <v>12238439812</v>
      </c>
      <c r="E12" s="27">
        <v>12149975493</v>
      </c>
      <c r="F12" s="27">
        <v>88464319</v>
      </c>
    </row>
    <row r="13" spans="1:9" ht="14.1" customHeight="1" x14ac:dyDescent="0.15">
      <c r="A13" s="22"/>
      <c r="B13" s="25" t="s">
        <v>122</v>
      </c>
      <c r="C13" s="22"/>
      <c r="D13" s="29"/>
      <c r="E13" s="37"/>
      <c r="F13" s="37"/>
    </row>
    <row r="14" spans="1:9" ht="14.1" customHeight="1" x14ac:dyDescent="0.15">
      <c r="A14" s="28"/>
      <c r="B14" s="25" t="s">
        <v>13</v>
      </c>
      <c r="C14" s="28"/>
      <c r="D14" s="26">
        <v>2801217144</v>
      </c>
      <c r="E14" s="27">
        <v>2801217144</v>
      </c>
      <c r="F14" s="27" t="s">
        <v>15</v>
      </c>
    </row>
    <row r="15" spans="1:9" ht="14.1" customHeight="1" x14ac:dyDescent="0.15">
      <c r="A15" s="28"/>
      <c r="B15" s="25" t="s">
        <v>14</v>
      </c>
      <c r="C15" s="28"/>
      <c r="D15" s="26">
        <v>1304750162</v>
      </c>
      <c r="E15" s="27">
        <v>1304750162</v>
      </c>
      <c r="F15" s="27" t="s">
        <v>15</v>
      </c>
    </row>
    <row r="16" spans="1:9" ht="14.1" customHeight="1" x14ac:dyDescent="0.15">
      <c r="A16" s="28"/>
      <c r="B16" s="25" t="s">
        <v>16</v>
      </c>
      <c r="C16" s="28"/>
      <c r="D16" s="26">
        <v>499922054</v>
      </c>
      <c r="E16" s="27">
        <v>498616923</v>
      </c>
      <c r="F16" s="27">
        <v>1305131</v>
      </c>
    </row>
    <row r="17" spans="1:6" ht="14.1" customHeight="1" x14ac:dyDescent="0.15">
      <c r="A17" s="28"/>
      <c r="B17" s="25" t="s">
        <v>17</v>
      </c>
      <c r="C17" s="28"/>
      <c r="D17" s="26">
        <v>261805897</v>
      </c>
      <c r="E17" s="27">
        <v>255527099</v>
      </c>
      <c r="F17" s="27">
        <v>6278798</v>
      </c>
    </row>
    <row r="18" spans="1:6" ht="14.1" customHeight="1" x14ac:dyDescent="0.15">
      <c r="A18" s="28"/>
      <c r="B18" s="25" t="s">
        <v>18</v>
      </c>
      <c r="C18" s="28"/>
      <c r="D18" s="26">
        <v>653463122</v>
      </c>
      <c r="E18" s="27">
        <v>646991977</v>
      </c>
      <c r="F18" s="27">
        <v>6471145</v>
      </c>
    </row>
    <row r="19" spans="1:6" ht="14.1" customHeight="1" x14ac:dyDescent="0.15">
      <c r="A19" s="28"/>
      <c r="B19" s="25" t="s">
        <v>19</v>
      </c>
      <c r="C19" s="28"/>
      <c r="D19" s="26">
        <v>86548774</v>
      </c>
      <c r="E19" s="27">
        <v>86272767</v>
      </c>
      <c r="F19" s="27">
        <v>276007</v>
      </c>
    </row>
    <row r="20" spans="1:6" ht="15.6" customHeight="1" x14ac:dyDescent="0.15">
      <c r="A20" s="28"/>
      <c r="B20" s="25" t="s">
        <v>12</v>
      </c>
      <c r="C20" s="28"/>
      <c r="D20" s="26">
        <v>5607707153</v>
      </c>
      <c r="E20" s="27">
        <v>5593376073</v>
      </c>
      <c r="F20" s="27">
        <v>14331080</v>
      </c>
    </row>
    <row r="21" spans="1:6" ht="14.1" customHeight="1" x14ac:dyDescent="0.15">
      <c r="A21" s="28"/>
      <c r="B21" s="25" t="s">
        <v>20</v>
      </c>
      <c r="C21" s="28"/>
      <c r="D21" s="26">
        <v>15536572620</v>
      </c>
      <c r="E21" s="27">
        <v>15536572620</v>
      </c>
      <c r="F21" s="27" t="s">
        <v>15</v>
      </c>
    </row>
    <row r="22" spans="1:6" ht="14.1" customHeight="1" x14ac:dyDescent="0.15">
      <c r="A22" s="28"/>
      <c r="B22" s="25" t="s">
        <v>21</v>
      </c>
      <c r="C22" s="28"/>
      <c r="D22" s="29"/>
      <c r="E22" s="30"/>
      <c r="F22" s="30"/>
    </row>
    <row r="23" spans="1:6" ht="14.1" customHeight="1" x14ac:dyDescent="0.15">
      <c r="A23" s="28"/>
      <c r="B23" s="25" t="s">
        <v>22</v>
      </c>
      <c r="C23" s="28"/>
      <c r="D23" s="26">
        <v>105684272</v>
      </c>
      <c r="E23" s="27">
        <v>104889371</v>
      </c>
      <c r="F23" s="27">
        <v>794901</v>
      </c>
    </row>
    <row r="24" spans="1:6" ht="14.1" customHeight="1" x14ac:dyDescent="0.15">
      <c r="A24" s="22"/>
      <c r="B24" s="25" t="s">
        <v>23</v>
      </c>
      <c r="C24" s="28"/>
      <c r="D24" s="26">
        <v>1630795632</v>
      </c>
      <c r="E24" s="27">
        <v>1567294944</v>
      </c>
      <c r="F24" s="27">
        <v>63500688</v>
      </c>
    </row>
    <row r="25" spans="1:6" ht="14.1" customHeight="1" x14ac:dyDescent="0.15">
      <c r="A25" s="22"/>
      <c r="B25" s="25" t="s">
        <v>24</v>
      </c>
      <c r="D25" s="26">
        <v>8110342</v>
      </c>
      <c r="E25" s="27">
        <v>7985067</v>
      </c>
      <c r="F25" s="27">
        <v>125275</v>
      </c>
    </row>
    <row r="26" spans="1:6" ht="14.1" customHeight="1" x14ac:dyDescent="0.15">
      <c r="A26" s="22"/>
      <c r="B26" s="25" t="s">
        <v>25</v>
      </c>
      <c r="C26" s="25"/>
      <c r="D26" s="26">
        <v>137165603</v>
      </c>
      <c r="E26" s="27">
        <v>135292161</v>
      </c>
      <c r="F26" s="27">
        <v>1873442</v>
      </c>
    </row>
    <row r="27" spans="1:6" ht="15.6" customHeight="1" x14ac:dyDescent="0.15">
      <c r="A27" s="22"/>
      <c r="B27" s="25" t="s">
        <v>12</v>
      </c>
      <c r="C27" s="28"/>
      <c r="D27" s="26">
        <v>1881755849</v>
      </c>
      <c r="E27" s="27">
        <v>1815461544</v>
      </c>
      <c r="F27" s="27">
        <v>66294305</v>
      </c>
    </row>
    <row r="28" spans="1:6" ht="14.1" customHeight="1" x14ac:dyDescent="0.15">
      <c r="A28" s="22"/>
      <c r="B28" s="25" t="s">
        <v>26</v>
      </c>
      <c r="C28" s="28"/>
      <c r="D28" s="26">
        <v>15800185134</v>
      </c>
      <c r="E28" s="27">
        <v>15800185134</v>
      </c>
      <c r="F28" s="27" t="s">
        <v>15</v>
      </c>
    </row>
    <row r="29" spans="1:6" ht="14.1" customHeight="1" x14ac:dyDescent="0.15">
      <c r="A29" s="22"/>
      <c r="B29" s="25" t="s">
        <v>28</v>
      </c>
      <c r="C29" s="28"/>
      <c r="D29" s="26">
        <v>4494566924</v>
      </c>
      <c r="E29" s="27">
        <v>4440870377</v>
      </c>
      <c r="F29" s="27">
        <v>53696547</v>
      </c>
    </row>
    <row r="30" spans="1:6" ht="14.1" customHeight="1" x14ac:dyDescent="0.15">
      <c r="A30" s="22"/>
      <c r="B30" s="25" t="s">
        <v>30</v>
      </c>
      <c r="C30" s="28"/>
      <c r="D30" s="29"/>
      <c r="E30" s="30"/>
      <c r="F30" s="30"/>
    </row>
    <row r="31" spans="1:6" ht="14.1" customHeight="1" x14ac:dyDescent="0.15">
      <c r="A31" s="22"/>
      <c r="B31" s="25" t="s">
        <v>31</v>
      </c>
      <c r="C31" s="28"/>
      <c r="D31" s="26">
        <v>1184881716</v>
      </c>
      <c r="E31" s="27">
        <v>1143448499</v>
      </c>
      <c r="F31" s="27">
        <v>41433217</v>
      </c>
    </row>
    <row r="32" spans="1:6" ht="14.1" customHeight="1" x14ac:dyDescent="0.15">
      <c r="A32" s="22"/>
      <c r="B32" s="25" t="s">
        <v>32</v>
      </c>
      <c r="C32" s="28"/>
      <c r="D32" s="26">
        <v>1967365757</v>
      </c>
      <c r="E32" s="27">
        <v>1907182543</v>
      </c>
      <c r="F32" s="27">
        <v>60183214</v>
      </c>
    </row>
    <row r="33" spans="1:6" ht="14.1" customHeight="1" x14ac:dyDescent="0.15">
      <c r="A33" s="22"/>
      <c r="B33" s="25" t="s">
        <v>33</v>
      </c>
      <c r="C33" s="28"/>
      <c r="D33" s="26">
        <v>554615433</v>
      </c>
      <c r="E33" s="27">
        <v>539886781</v>
      </c>
      <c r="F33" s="27">
        <v>14728652</v>
      </c>
    </row>
    <row r="34" spans="1:6" ht="14.1" customHeight="1" x14ac:dyDescent="0.15">
      <c r="A34" s="22"/>
      <c r="B34" s="25" t="s">
        <v>34</v>
      </c>
      <c r="C34" s="28"/>
      <c r="D34" s="26">
        <v>1080608618</v>
      </c>
      <c r="E34" s="27">
        <v>981981023</v>
      </c>
      <c r="F34" s="27">
        <v>98627595</v>
      </c>
    </row>
    <row r="35" spans="1:6" ht="14.1" customHeight="1" x14ac:dyDescent="0.15">
      <c r="A35" s="22"/>
      <c r="B35" s="25" t="s">
        <v>70</v>
      </c>
      <c r="C35" s="28"/>
      <c r="D35" s="26">
        <v>1056368081</v>
      </c>
      <c r="E35" s="27">
        <v>1035134607</v>
      </c>
      <c r="F35" s="27">
        <v>21233474</v>
      </c>
    </row>
    <row r="36" spans="1:6" ht="14.1" customHeight="1" x14ac:dyDescent="0.15">
      <c r="A36" s="22"/>
      <c r="B36" s="25" t="s">
        <v>89</v>
      </c>
      <c r="C36" s="28"/>
      <c r="D36" s="26">
        <v>920169431</v>
      </c>
      <c r="E36" s="27">
        <v>908699714</v>
      </c>
      <c r="F36" s="27">
        <v>11469717</v>
      </c>
    </row>
    <row r="37" spans="1:6" ht="14.1" customHeight="1" x14ac:dyDescent="0.15">
      <c r="A37" s="22"/>
      <c r="B37" s="25" t="s">
        <v>37</v>
      </c>
      <c r="C37" s="28"/>
      <c r="D37" s="26">
        <v>166965782</v>
      </c>
      <c r="E37" s="27">
        <v>165356600</v>
      </c>
      <c r="F37" s="27">
        <v>1609182</v>
      </c>
    </row>
    <row r="38" spans="1:6" ht="14.1" customHeight="1" x14ac:dyDescent="0.15">
      <c r="A38" s="22"/>
      <c r="B38" s="25" t="s">
        <v>62</v>
      </c>
      <c r="C38" s="28"/>
      <c r="D38" s="26">
        <v>11166000</v>
      </c>
      <c r="E38" s="27">
        <v>11165484</v>
      </c>
      <c r="F38" s="27">
        <v>516</v>
      </c>
    </row>
    <row r="39" spans="1:6" ht="14.1" customHeight="1" x14ac:dyDescent="0.15">
      <c r="A39" s="22"/>
      <c r="B39" s="25" t="s">
        <v>39</v>
      </c>
      <c r="C39" s="28"/>
      <c r="D39" s="26">
        <v>953982185</v>
      </c>
      <c r="E39" s="27">
        <v>727655451</v>
      </c>
      <c r="F39" s="27">
        <v>226326734</v>
      </c>
    </row>
    <row r="40" spans="1:6" ht="15.6" customHeight="1" x14ac:dyDescent="0.15">
      <c r="A40" s="21"/>
      <c r="B40" s="25" t="s">
        <v>12</v>
      </c>
      <c r="C40" s="21"/>
      <c r="D40" s="26">
        <v>7896123008</v>
      </c>
      <c r="E40" s="27">
        <v>7420510705</v>
      </c>
      <c r="F40" s="27">
        <v>475612303</v>
      </c>
    </row>
    <row r="41" spans="1:6" ht="14.1" customHeight="1" x14ac:dyDescent="0.15">
      <c r="A41" s="21"/>
      <c r="B41" s="25" t="s">
        <v>63</v>
      </c>
      <c r="C41" s="21"/>
      <c r="D41" s="26">
        <v>969221880</v>
      </c>
      <c r="E41" s="27">
        <v>859526646</v>
      </c>
      <c r="F41" s="27">
        <v>109695234</v>
      </c>
    </row>
    <row r="42" spans="1:6" ht="14.1" customHeight="1" x14ac:dyDescent="0.15">
      <c r="A42" s="21"/>
      <c r="B42" s="25" t="s">
        <v>43</v>
      </c>
      <c r="C42" s="21"/>
      <c r="D42" s="26">
        <v>214823290</v>
      </c>
      <c r="E42" s="27">
        <v>207284204</v>
      </c>
      <c r="F42" s="27">
        <v>7539086</v>
      </c>
    </row>
    <row r="43" spans="1:6" ht="14.1" customHeight="1" x14ac:dyDescent="0.15">
      <c r="A43" s="21"/>
      <c r="B43" s="25" t="s">
        <v>72</v>
      </c>
      <c r="C43" s="21"/>
      <c r="D43" s="26">
        <v>589302350</v>
      </c>
      <c r="E43" s="27">
        <v>589277677</v>
      </c>
      <c r="F43" s="27">
        <v>24673</v>
      </c>
    </row>
    <row r="44" spans="1:6" ht="14.1" customHeight="1" x14ac:dyDescent="0.15">
      <c r="A44" s="21"/>
      <c r="B44" s="25" t="s">
        <v>64</v>
      </c>
      <c r="C44" s="21"/>
      <c r="D44" s="26">
        <v>381457137</v>
      </c>
      <c r="E44" s="27">
        <v>378690341</v>
      </c>
      <c r="F44" s="27">
        <v>2766796</v>
      </c>
    </row>
    <row r="45" spans="1:6" ht="14.1" customHeight="1" x14ac:dyDescent="0.15">
      <c r="A45" s="21"/>
      <c r="B45" s="25" t="s">
        <v>84</v>
      </c>
      <c r="C45" s="21"/>
      <c r="D45" s="26">
        <v>1300000000</v>
      </c>
      <c r="E45" s="27">
        <v>1270258961</v>
      </c>
      <c r="F45" s="27">
        <v>29741039</v>
      </c>
    </row>
    <row r="46" spans="1:6" ht="14.1" customHeight="1" x14ac:dyDescent="0.15">
      <c r="A46" s="21"/>
      <c r="B46" s="25" t="s">
        <v>50</v>
      </c>
      <c r="C46" s="21"/>
      <c r="D46" s="26">
        <v>4544482734</v>
      </c>
      <c r="E46" s="27">
        <v>4485195326</v>
      </c>
      <c r="F46" s="27">
        <v>59287408</v>
      </c>
    </row>
    <row r="47" spans="1:6" ht="14.1" customHeight="1" x14ac:dyDescent="0.15">
      <c r="A47" s="21"/>
      <c r="B47" s="25" t="s">
        <v>51</v>
      </c>
      <c r="C47" s="21"/>
      <c r="D47" s="26">
        <v>5487989</v>
      </c>
      <c r="E47" s="27" t="s">
        <v>15</v>
      </c>
      <c r="F47" s="27">
        <v>5487989</v>
      </c>
    </row>
    <row r="48" spans="1:6" ht="18" customHeight="1" x14ac:dyDescent="0.15">
      <c r="A48" s="33"/>
      <c r="B48" s="34" t="s">
        <v>52</v>
      </c>
      <c r="C48" s="33"/>
      <c r="D48" s="35">
        <v>71460125883</v>
      </c>
      <c r="E48" s="36">
        <v>70547185106</v>
      </c>
      <c r="F48" s="36">
        <v>912940777</v>
      </c>
    </row>
    <row r="49" spans="1:6" ht="10.5" customHeight="1" x14ac:dyDescent="0.15">
      <c r="A49" s="132" t="s">
        <v>165</v>
      </c>
      <c r="B49" s="129"/>
      <c r="C49" s="129"/>
      <c r="D49" s="129"/>
      <c r="E49" s="129"/>
      <c r="F49" s="129"/>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06" firstPageNumber="274" orientation="portrait"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I53"/>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90</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1018569706</v>
      </c>
      <c r="E7" s="27">
        <v>1017633598</v>
      </c>
      <c r="F7" s="27">
        <v>936108</v>
      </c>
    </row>
    <row r="8" spans="1:9" ht="14.1" customHeight="1" x14ac:dyDescent="0.15">
      <c r="A8" s="21"/>
      <c r="B8" s="25" t="s">
        <v>8</v>
      </c>
      <c r="C8" s="21"/>
      <c r="D8" s="26">
        <v>2927831220</v>
      </c>
      <c r="E8" s="27">
        <v>2868261800</v>
      </c>
      <c r="F8" s="27">
        <v>59569420</v>
      </c>
    </row>
    <row r="9" spans="1:9" ht="14.1" customHeight="1" x14ac:dyDescent="0.15">
      <c r="A9" s="21"/>
      <c r="B9" s="25" t="s">
        <v>9</v>
      </c>
      <c r="C9" s="21"/>
      <c r="D9" s="26">
        <v>7924096710</v>
      </c>
      <c r="E9" s="27">
        <v>7922003154</v>
      </c>
      <c r="F9" s="27">
        <v>2093556</v>
      </c>
    </row>
    <row r="10" spans="1:9" ht="14.1" customHeight="1" x14ac:dyDescent="0.15">
      <c r="A10" s="22"/>
      <c r="B10" s="25" t="s">
        <v>10</v>
      </c>
      <c r="C10" s="25"/>
      <c r="D10" s="26">
        <v>666905495</v>
      </c>
      <c r="E10" s="27">
        <v>649290387</v>
      </c>
      <c r="F10" s="27">
        <v>17615108</v>
      </c>
    </row>
    <row r="11" spans="1:9" ht="14.1" customHeight="1" x14ac:dyDescent="0.15">
      <c r="A11" s="22"/>
      <c r="B11" s="25" t="s">
        <v>11</v>
      </c>
      <c r="C11" s="21"/>
      <c r="D11" s="26">
        <v>299798508</v>
      </c>
      <c r="E11" s="27">
        <v>298465414</v>
      </c>
      <c r="F11" s="27">
        <v>1333094</v>
      </c>
    </row>
    <row r="12" spans="1:9" ht="15.6" customHeight="1" x14ac:dyDescent="0.15">
      <c r="A12" s="22"/>
      <c r="B12" s="25" t="s">
        <v>12</v>
      </c>
      <c r="C12" s="22"/>
      <c r="D12" s="26">
        <v>12837201639</v>
      </c>
      <c r="E12" s="27">
        <v>12755654354</v>
      </c>
      <c r="F12" s="27">
        <v>81547285</v>
      </c>
    </row>
    <row r="13" spans="1:9" ht="14.1" customHeight="1" x14ac:dyDescent="0.15">
      <c r="A13" s="22"/>
      <c r="B13" s="25" t="s">
        <v>122</v>
      </c>
      <c r="C13" s="22"/>
      <c r="D13" s="29"/>
      <c r="E13" s="37"/>
      <c r="F13" s="37"/>
    </row>
    <row r="14" spans="1:9" ht="14.1" customHeight="1" x14ac:dyDescent="0.15">
      <c r="A14" s="28"/>
      <c r="B14" s="25" t="s">
        <v>13</v>
      </c>
      <c r="C14" s="28"/>
      <c r="D14" s="26">
        <v>2777634549</v>
      </c>
      <c r="E14" s="27">
        <v>2777634549</v>
      </c>
      <c r="F14" s="27" t="s">
        <v>15</v>
      </c>
    </row>
    <row r="15" spans="1:9" ht="14.1" customHeight="1" x14ac:dyDescent="0.15">
      <c r="A15" s="28"/>
      <c r="B15" s="25" t="s">
        <v>14</v>
      </c>
      <c r="C15" s="28"/>
      <c r="D15" s="26">
        <v>1453311871</v>
      </c>
      <c r="E15" s="27">
        <v>1453311871</v>
      </c>
      <c r="F15" s="27" t="s">
        <v>15</v>
      </c>
    </row>
    <row r="16" spans="1:9" ht="14.1" customHeight="1" x14ac:dyDescent="0.15">
      <c r="A16" s="28"/>
      <c r="B16" s="25" t="s">
        <v>16</v>
      </c>
      <c r="C16" s="28"/>
      <c r="D16" s="26">
        <v>578256701</v>
      </c>
      <c r="E16" s="27">
        <v>562781453</v>
      </c>
      <c r="F16" s="27">
        <v>15475248</v>
      </c>
    </row>
    <row r="17" spans="1:6" ht="14.1" customHeight="1" x14ac:dyDescent="0.15">
      <c r="A17" s="28"/>
      <c r="B17" s="25" t="s">
        <v>17</v>
      </c>
      <c r="C17" s="28"/>
      <c r="D17" s="26">
        <v>306463843</v>
      </c>
      <c r="E17" s="27">
        <v>296522847</v>
      </c>
      <c r="F17" s="27">
        <v>9940996</v>
      </c>
    </row>
    <row r="18" spans="1:6" ht="14.1" customHeight="1" x14ac:dyDescent="0.15">
      <c r="A18" s="28"/>
      <c r="B18" s="25" t="s">
        <v>18</v>
      </c>
      <c r="C18" s="28"/>
      <c r="D18" s="26">
        <v>679374228</v>
      </c>
      <c r="E18" s="27">
        <v>669011065</v>
      </c>
      <c r="F18" s="27">
        <v>10363163</v>
      </c>
    </row>
    <row r="19" spans="1:6" ht="14.1" customHeight="1" x14ac:dyDescent="0.15">
      <c r="A19" s="28"/>
      <c r="B19" s="25" t="s">
        <v>19</v>
      </c>
      <c r="C19" s="28"/>
      <c r="D19" s="26">
        <v>88624329</v>
      </c>
      <c r="E19" s="27">
        <v>88574725</v>
      </c>
      <c r="F19" s="27">
        <v>49604</v>
      </c>
    </row>
    <row r="20" spans="1:6" ht="15.6" customHeight="1" x14ac:dyDescent="0.15">
      <c r="A20" s="28"/>
      <c r="B20" s="25" t="s">
        <v>12</v>
      </c>
      <c r="C20" s="28"/>
      <c r="D20" s="26">
        <v>5883665521</v>
      </c>
      <c r="E20" s="27">
        <v>5847836511</v>
      </c>
      <c r="F20" s="27">
        <v>35829010</v>
      </c>
    </row>
    <row r="21" spans="1:6" ht="14.1" customHeight="1" x14ac:dyDescent="0.15">
      <c r="A21" s="28"/>
      <c r="B21" s="25" t="s">
        <v>20</v>
      </c>
      <c r="C21" s="28"/>
      <c r="D21" s="26">
        <v>15181807458</v>
      </c>
      <c r="E21" s="27">
        <v>14628394607</v>
      </c>
      <c r="F21" s="27">
        <v>553412851</v>
      </c>
    </row>
    <row r="22" spans="1:6" ht="14.1" customHeight="1" x14ac:dyDescent="0.15">
      <c r="A22" s="28"/>
      <c r="B22" s="25" t="s">
        <v>21</v>
      </c>
      <c r="C22" s="28"/>
      <c r="D22" s="29"/>
      <c r="E22" s="30"/>
      <c r="F22" s="30"/>
    </row>
    <row r="23" spans="1:6" ht="14.1" customHeight="1" x14ac:dyDescent="0.15">
      <c r="A23" s="28"/>
      <c r="B23" s="25" t="s">
        <v>22</v>
      </c>
      <c r="C23" s="28"/>
      <c r="D23" s="26">
        <v>102302819</v>
      </c>
      <c r="E23" s="27">
        <v>102299319</v>
      </c>
      <c r="F23" s="27">
        <v>3500</v>
      </c>
    </row>
    <row r="24" spans="1:6" ht="14.1" customHeight="1" x14ac:dyDescent="0.15">
      <c r="A24" s="22"/>
      <c r="B24" s="25" t="s">
        <v>23</v>
      </c>
      <c r="C24" s="28"/>
      <c r="D24" s="26">
        <v>1611016873</v>
      </c>
      <c r="E24" s="27">
        <v>1570119100</v>
      </c>
      <c r="F24" s="27">
        <v>40897773</v>
      </c>
    </row>
    <row r="25" spans="1:6" ht="14.1" customHeight="1" x14ac:dyDescent="0.15">
      <c r="A25" s="22"/>
      <c r="B25" s="25" t="s">
        <v>24</v>
      </c>
      <c r="D25" s="26">
        <v>6105755</v>
      </c>
      <c r="E25" s="27">
        <v>5948165</v>
      </c>
      <c r="F25" s="27">
        <v>157590</v>
      </c>
    </row>
    <row r="26" spans="1:6" ht="14.1" customHeight="1" x14ac:dyDescent="0.15">
      <c r="A26" s="22"/>
      <c r="B26" s="25" t="s">
        <v>25</v>
      </c>
      <c r="C26" s="25"/>
      <c r="D26" s="26">
        <v>130381620</v>
      </c>
      <c r="E26" s="27">
        <v>129134124</v>
      </c>
      <c r="F26" s="27">
        <v>1247496</v>
      </c>
    </row>
    <row r="27" spans="1:6" ht="15.6" customHeight="1" x14ac:dyDescent="0.15">
      <c r="A27" s="22"/>
      <c r="B27" s="25" t="s">
        <v>12</v>
      </c>
      <c r="C27" s="28"/>
      <c r="D27" s="26">
        <v>1849807067</v>
      </c>
      <c r="E27" s="27">
        <v>1807500708</v>
      </c>
      <c r="F27" s="27">
        <v>42306359</v>
      </c>
    </row>
    <row r="28" spans="1:6" ht="14.1" customHeight="1" x14ac:dyDescent="0.15">
      <c r="A28" s="22"/>
      <c r="B28" s="25" t="s">
        <v>26</v>
      </c>
      <c r="C28" s="28"/>
      <c r="D28" s="26">
        <v>14203657171</v>
      </c>
      <c r="E28" s="27">
        <v>14203657171</v>
      </c>
      <c r="F28" s="27" t="s">
        <v>15</v>
      </c>
    </row>
    <row r="29" spans="1:6" ht="14.1" customHeight="1" x14ac:dyDescent="0.15">
      <c r="A29" s="22"/>
      <c r="B29" s="25" t="s">
        <v>28</v>
      </c>
      <c r="C29" s="28"/>
      <c r="D29" s="26">
        <v>4626955558</v>
      </c>
      <c r="E29" s="27">
        <v>4588792155</v>
      </c>
      <c r="F29" s="27">
        <v>38163403</v>
      </c>
    </row>
    <row r="30" spans="1:6" ht="14.1" customHeight="1" x14ac:dyDescent="0.15">
      <c r="A30" s="22"/>
      <c r="B30" s="25" t="s">
        <v>30</v>
      </c>
      <c r="C30" s="28"/>
      <c r="D30" s="29"/>
      <c r="E30" s="30"/>
      <c r="F30" s="30"/>
    </row>
    <row r="31" spans="1:6" ht="14.1" customHeight="1" x14ac:dyDescent="0.15">
      <c r="A31" s="22"/>
      <c r="B31" s="25" t="s">
        <v>31</v>
      </c>
      <c r="C31" s="28"/>
      <c r="D31" s="26">
        <v>1685221723</v>
      </c>
      <c r="E31" s="27">
        <v>1595297911</v>
      </c>
      <c r="F31" s="27">
        <v>89923812</v>
      </c>
    </row>
    <row r="32" spans="1:6" ht="14.1" customHeight="1" x14ac:dyDescent="0.15">
      <c r="A32" s="22"/>
      <c r="B32" s="25" t="s">
        <v>32</v>
      </c>
      <c r="C32" s="28"/>
      <c r="D32" s="26">
        <v>2723855347</v>
      </c>
      <c r="E32" s="27">
        <v>2543811683</v>
      </c>
      <c r="F32" s="27">
        <v>180043664</v>
      </c>
    </row>
    <row r="33" spans="1:6" ht="14.1" customHeight="1" x14ac:dyDescent="0.15">
      <c r="A33" s="22"/>
      <c r="B33" s="25" t="s">
        <v>33</v>
      </c>
      <c r="C33" s="28"/>
      <c r="D33" s="26">
        <v>751471206</v>
      </c>
      <c r="E33" s="27">
        <v>729154954</v>
      </c>
      <c r="F33" s="27">
        <v>22316252</v>
      </c>
    </row>
    <row r="34" spans="1:6" ht="14.1" customHeight="1" x14ac:dyDescent="0.15">
      <c r="A34" s="22"/>
      <c r="B34" s="25" t="s">
        <v>34</v>
      </c>
      <c r="C34" s="28"/>
      <c r="D34" s="26">
        <v>1280915672</v>
      </c>
      <c r="E34" s="27">
        <v>1166200093</v>
      </c>
      <c r="F34" s="27">
        <v>114715579</v>
      </c>
    </row>
    <row r="35" spans="1:6" ht="14.1" customHeight="1" x14ac:dyDescent="0.15">
      <c r="A35" s="22"/>
      <c r="B35" s="25" t="s">
        <v>70</v>
      </c>
      <c r="C35" s="28"/>
      <c r="D35" s="26">
        <v>1643555379</v>
      </c>
      <c r="E35" s="27">
        <v>1587564585</v>
      </c>
      <c r="F35" s="27">
        <v>55990794</v>
      </c>
    </row>
    <row r="36" spans="1:6" ht="14.1" customHeight="1" x14ac:dyDescent="0.15">
      <c r="A36" s="22"/>
      <c r="B36" s="25" t="s">
        <v>89</v>
      </c>
      <c r="C36" s="28"/>
      <c r="D36" s="26">
        <v>1295321898</v>
      </c>
      <c r="E36" s="27">
        <v>1238553685</v>
      </c>
      <c r="F36" s="27">
        <v>56768213</v>
      </c>
    </row>
    <row r="37" spans="1:6" ht="14.1" customHeight="1" x14ac:dyDescent="0.15">
      <c r="A37" s="22"/>
      <c r="B37" s="25" t="s">
        <v>37</v>
      </c>
      <c r="C37" s="28"/>
      <c r="D37" s="26">
        <v>264295606</v>
      </c>
      <c r="E37" s="27">
        <v>250324001</v>
      </c>
      <c r="F37" s="27">
        <v>13971605</v>
      </c>
    </row>
    <row r="38" spans="1:6" ht="14.1" customHeight="1" x14ac:dyDescent="0.15">
      <c r="A38" s="22"/>
      <c r="B38" s="25" t="s">
        <v>62</v>
      </c>
      <c r="C38" s="28"/>
      <c r="D38" s="26">
        <v>13614000</v>
      </c>
      <c r="E38" s="27">
        <v>13613126</v>
      </c>
      <c r="F38" s="27">
        <v>874</v>
      </c>
    </row>
    <row r="39" spans="1:6" ht="14.1" customHeight="1" x14ac:dyDescent="0.15">
      <c r="A39" s="22"/>
      <c r="B39" s="25" t="s">
        <v>39</v>
      </c>
      <c r="C39" s="28"/>
      <c r="D39" s="26">
        <v>666646212</v>
      </c>
      <c r="E39" s="27">
        <v>546946564</v>
      </c>
      <c r="F39" s="27">
        <v>119699648</v>
      </c>
    </row>
    <row r="40" spans="1:6" ht="15.6" customHeight="1" x14ac:dyDescent="0.15">
      <c r="A40" s="21"/>
      <c r="B40" s="25" t="s">
        <v>12</v>
      </c>
      <c r="C40" s="21"/>
      <c r="D40" s="26">
        <v>10324897047</v>
      </c>
      <c r="E40" s="27">
        <v>9671466605</v>
      </c>
      <c r="F40" s="27">
        <v>653430442</v>
      </c>
    </row>
    <row r="41" spans="1:6" ht="14.1" customHeight="1" x14ac:dyDescent="0.15">
      <c r="A41" s="21"/>
      <c r="B41" s="25" t="s">
        <v>63</v>
      </c>
      <c r="C41" s="21"/>
      <c r="D41" s="26">
        <v>1009200703</v>
      </c>
      <c r="E41" s="27">
        <v>892689185</v>
      </c>
      <c r="F41" s="27">
        <v>116511518</v>
      </c>
    </row>
    <row r="42" spans="1:6" ht="14.1" customHeight="1" x14ac:dyDescent="0.15">
      <c r="A42" s="21"/>
      <c r="B42" s="25" t="s">
        <v>43</v>
      </c>
      <c r="C42" s="21"/>
      <c r="D42" s="26">
        <v>260027800</v>
      </c>
      <c r="E42" s="27">
        <v>253147475</v>
      </c>
      <c r="F42" s="27">
        <v>6880325</v>
      </c>
    </row>
    <row r="43" spans="1:6" ht="14.1" customHeight="1" x14ac:dyDescent="0.15">
      <c r="A43" s="21"/>
      <c r="B43" s="25" t="s">
        <v>72</v>
      </c>
      <c r="C43" s="21"/>
      <c r="D43" s="26">
        <v>630617277</v>
      </c>
      <c r="E43" s="27">
        <v>629986895</v>
      </c>
      <c r="F43" s="27">
        <v>630382</v>
      </c>
    </row>
    <row r="44" spans="1:6" ht="14.1" customHeight="1" x14ac:dyDescent="0.15">
      <c r="A44" s="21"/>
      <c r="B44" s="25" t="s">
        <v>64</v>
      </c>
      <c r="C44" s="21"/>
      <c r="D44" s="26">
        <v>352956256</v>
      </c>
      <c r="E44" s="27">
        <v>349155687</v>
      </c>
      <c r="F44" s="27">
        <v>3800569</v>
      </c>
    </row>
    <row r="45" spans="1:6" ht="14.1" customHeight="1" x14ac:dyDescent="0.15">
      <c r="A45" s="21"/>
      <c r="B45" s="25" t="s">
        <v>84</v>
      </c>
      <c r="C45" s="21"/>
      <c r="D45" s="26">
        <v>216647000</v>
      </c>
      <c r="E45" s="27">
        <v>205415208</v>
      </c>
      <c r="F45" s="27">
        <v>11231792</v>
      </c>
    </row>
    <row r="46" spans="1:6" ht="14.1" customHeight="1" x14ac:dyDescent="0.15">
      <c r="A46" s="21"/>
      <c r="B46" s="25" t="s">
        <v>50</v>
      </c>
      <c r="C46" s="21"/>
      <c r="D46" s="26">
        <v>4785079134</v>
      </c>
      <c r="E46" s="27">
        <v>4663735321</v>
      </c>
      <c r="F46" s="27">
        <v>121343813</v>
      </c>
    </row>
    <row r="47" spans="1:6" ht="14.1" customHeight="1" x14ac:dyDescent="0.15">
      <c r="A47" s="21"/>
      <c r="B47" s="25" t="s">
        <v>51</v>
      </c>
      <c r="C47" s="21"/>
      <c r="D47" s="26">
        <v>96295084</v>
      </c>
      <c r="E47" s="27" t="s">
        <v>15</v>
      </c>
      <c r="F47" s="27">
        <v>96295084</v>
      </c>
    </row>
    <row r="48" spans="1:6" ht="18" customHeight="1" x14ac:dyDescent="0.15">
      <c r="A48" s="33"/>
      <c r="B48" s="34" t="s">
        <v>52</v>
      </c>
      <c r="C48" s="33"/>
      <c r="D48" s="35">
        <v>72258814717</v>
      </c>
      <c r="E48" s="36">
        <v>70497431888</v>
      </c>
      <c r="F48" s="36">
        <v>1761382829</v>
      </c>
    </row>
    <row r="49" spans="1:6" ht="10.5" customHeight="1" x14ac:dyDescent="0.15">
      <c r="A49" s="132" t="s">
        <v>164</v>
      </c>
      <c r="B49" s="129"/>
      <c r="C49" s="129"/>
      <c r="D49" s="129"/>
      <c r="E49" s="129"/>
      <c r="F49" s="129"/>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I53"/>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91</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1043224419</v>
      </c>
      <c r="E7" s="27">
        <v>1043224419</v>
      </c>
      <c r="F7" s="27" t="s">
        <v>15</v>
      </c>
    </row>
    <row r="8" spans="1:9" ht="14.1" customHeight="1" x14ac:dyDescent="0.15">
      <c r="A8" s="21"/>
      <c r="B8" s="25" t="s">
        <v>8</v>
      </c>
      <c r="C8" s="21"/>
      <c r="D8" s="26">
        <v>3116392988</v>
      </c>
      <c r="E8" s="27">
        <v>3057106494</v>
      </c>
      <c r="F8" s="27">
        <v>59286494</v>
      </c>
    </row>
    <row r="9" spans="1:9" ht="14.1" customHeight="1" x14ac:dyDescent="0.15">
      <c r="A9" s="21"/>
      <c r="B9" s="25" t="s">
        <v>9</v>
      </c>
      <c r="C9" s="21"/>
      <c r="D9" s="26">
        <v>8198054608</v>
      </c>
      <c r="E9" s="27">
        <v>8195970019</v>
      </c>
      <c r="F9" s="27">
        <v>2084589</v>
      </c>
    </row>
    <row r="10" spans="1:9" ht="14.1" customHeight="1" x14ac:dyDescent="0.15">
      <c r="A10" s="22"/>
      <c r="B10" s="25" t="s">
        <v>10</v>
      </c>
      <c r="C10" s="25"/>
      <c r="D10" s="26">
        <v>748813057</v>
      </c>
      <c r="E10" s="27">
        <v>729567126</v>
      </c>
      <c r="F10" s="27">
        <v>19245931</v>
      </c>
    </row>
    <row r="11" spans="1:9" ht="14.1" customHeight="1" x14ac:dyDescent="0.15">
      <c r="A11" s="22"/>
      <c r="B11" s="25" t="s">
        <v>11</v>
      </c>
      <c r="C11" s="21"/>
      <c r="D11" s="26">
        <v>323883052</v>
      </c>
      <c r="E11" s="27">
        <v>320383412</v>
      </c>
      <c r="F11" s="27">
        <v>3499640</v>
      </c>
    </row>
    <row r="12" spans="1:9" ht="15.6" customHeight="1" x14ac:dyDescent="0.15">
      <c r="A12" s="22"/>
      <c r="B12" s="25" t="s">
        <v>12</v>
      </c>
      <c r="C12" s="22"/>
      <c r="D12" s="26">
        <v>13430368125</v>
      </c>
      <c r="E12" s="27">
        <v>13346251472</v>
      </c>
      <c r="F12" s="27">
        <v>84116653</v>
      </c>
    </row>
    <row r="13" spans="1:9" ht="14.1" customHeight="1" x14ac:dyDescent="0.15">
      <c r="A13" s="22"/>
      <c r="B13" s="25" t="s">
        <v>122</v>
      </c>
      <c r="C13" s="22"/>
      <c r="D13" s="29"/>
      <c r="E13" s="37"/>
      <c r="F13" s="37"/>
    </row>
    <row r="14" spans="1:9" ht="14.1" customHeight="1" x14ac:dyDescent="0.15">
      <c r="A14" s="28"/>
      <c r="B14" s="25" t="s">
        <v>13</v>
      </c>
      <c r="C14" s="28"/>
      <c r="D14" s="26">
        <v>2727515715</v>
      </c>
      <c r="E14" s="27">
        <v>2727515715</v>
      </c>
      <c r="F14" s="27" t="s">
        <v>15</v>
      </c>
    </row>
    <row r="15" spans="1:9" ht="14.1" customHeight="1" x14ac:dyDescent="0.15">
      <c r="A15" s="28"/>
      <c r="B15" s="25" t="s">
        <v>14</v>
      </c>
      <c r="C15" s="28"/>
      <c r="D15" s="26">
        <v>1844923234</v>
      </c>
      <c r="E15" s="27">
        <v>1844923234</v>
      </c>
      <c r="F15" s="27" t="s">
        <v>15</v>
      </c>
    </row>
    <row r="16" spans="1:9" ht="14.1" customHeight="1" x14ac:dyDescent="0.15">
      <c r="A16" s="28"/>
      <c r="B16" s="25" t="s">
        <v>16</v>
      </c>
      <c r="C16" s="28"/>
      <c r="D16" s="26">
        <v>788149716</v>
      </c>
      <c r="E16" s="27">
        <v>726780927</v>
      </c>
      <c r="F16" s="27">
        <v>61368789</v>
      </c>
    </row>
    <row r="17" spans="1:6" ht="14.1" customHeight="1" x14ac:dyDescent="0.15">
      <c r="A17" s="28"/>
      <c r="B17" s="25" t="s">
        <v>17</v>
      </c>
      <c r="C17" s="28"/>
      <c r="D17" s="26">
        <v>335551943</v>
      </c>
      <c r="E17" s="27">
        <v>315485446</v>
      </c>
      <c r="F17" s="27">
        <v>20066497</v>
      </c>
    </row>
    <row r="18" spans="1:6" ht="14.1" customHeight="1" x14ac:dyDescent="0.15">
      <c r="A18" s="28"/>
      <c r="B18" s="25" t="s">
        <v>18</v>
      </c>
      <c r="C18" s="28"/>
      <c r="D18" s="26">
        <v>694657757</v>
      </c>
      <c r="E18" s="27">
        <v>685995992</v>
      </c>
      <c r="F18" s="27">
        <v>8661765</v>
      </c>
    </row>
    <row r="19" spans="1:6" ht="14.1" customHeight="1" x14ac:dyDescent="0.15">
      <c r="A19" s="28"/>
      <c r="B19" s="25" t="s">
        <v>19</v>
      </c>
      <c r="C19" s="28"/>
      <c r="D19" s="26">
        <v>91636669</v>
      </c>
      <c r="E19" s="27">
        <v>91365499</v>
      </c>
      <c r="F19" s="27">
        <v>271170</v>
      </c>
    </row>
    <row r="20" spans="1:6" ht="15.6" customHeight="1" x14ac:dyDescent="0.15">
      <c r="A20" s="28"/>
      <c r="B20" s="25" t="s">
        <v>12</v>
      </c>
      <c r="C20" s="28"/>
      <c r="D20" s="26">
        <v>6482435034</v>
      </c>
      <c r="E20" s="27">
        <v>6392066815</v>
      </c>
      <c r="F20" s="27">
        <v>90368219</v>
      </c>
    </row>
    <row r="21" spans="1:6" ht="14.1" customHeight="1" x14ac:dyDescent="0.15">
      <c r="A21" s="28"/>
      <c r="B21" s="25" t="s">
        <v>20</v>
      </c>
      <c r="C21" s="28"/>
      <c r="D21" s="26">
        <v>14212487319</v>
      </c>
      <c r="E21" s="27">
        <v>13714209095</v>
      </c>
      <c r="F21" s="27">
        <v>498278224</v>
      </c>
    </row>
    <row r="22" spans="1:6" ht="14.1" customHeight="1" x14ac:dyDescent="0.15">
      <c r="A22" s="28"/>
      <c r="B22" s="25" t="s">
        <v>21</v>
      </c>
      <c r="C22" s="28"/>
      <c r="D22" s="29"/>
      <c r="E22" s="30"/>
      <c r="F22" s="30"/>
    </row>
    <row r="23" spans="1:6" ht="14.1" customHeight="1" x14ac:dyDescent="0.15">
      <c r="A23" s="28"/>
      <c r="B23" s="25" t="s">
        <v>22</v>
      </c>
      <c r="C23" s="28"/>
      <c r="D23" s="26">
        <v>100543867</v>
      </c>
      <c r="E23" s="27">
        <v>100096422</v>
      </c>
      <c r="F23" s="27">
        <v>447445</v>
      </c>
    </row>
    <row r="24" spans="1:6" ht="14.1" customHeight="1" x14ac:dyDescent="0.15">
      <c r="A24" s="22"/>
      <c r="B24" s="25" t="s">
        <v>23</v>
      </c>
      <c r="C24" s="28"/>
      <c r="D24" s="26">
        <v>1584690239</v>
      </c>
      <c r="E24" s="27">
        <v>1557376432</v>
      </c>
      <c r="F24" s="27">
        <v>27313807</v>
      </c>
    </row>
    <row r="25" spans="1:6" ht="14.1" customHeight="1" x14ac:dyDescent="0.15">
      <c r="A25" s="22"/>
      <c r="B25" s="25" t="s">
        <v>24</v>
      </c>
      <c r="D25" s="26">
        <v>5470650</v>
      </c>
      <c r="E25" s="27">
        <v>5384008</v>
      </c>
      <c r="F25" s="27">
        <v>86642</v>
      </c>
    </row>
    <row r="26" spans="1:6" ht="14.1" customHeight="1" x14ac:dyDescent="0.15">
      <c r="A26" s="22"/>
      <c r="B26" s="25" t="s">
        <v>25</v>
      </c>
      <c r="C26" s="25"/>
      <c r="D26" s="26">
        <v>127555624</v>
      </c>
      <c r="E26" s="27">
        <v>126279315</v>
      </c>
      <c r="F26" s="27">
        <v>1276309</v>
      </c>
    </row>
    <row r="27" spans="1:6" ht="15.6" customHeight="1" x14ac:dyDescent="0.15">
      <c r="A27" s="22"/>
      <c r="B27" s="25" t="s">
        <v>12</v>
      </c>
      <c r="C27" s="28"/>
      <c r="D27" s="26">
        <v>1818260380</v>
      </c>
      <c r="E27" s="27">
        <v>1789136177</v>
      </c>
      <c r="F27" s="27">
        <v>29124203</v>
      </c>
    </row>
    <row r="28" spans="1:6" ht="14.1" customHeight="1" x14ac:dyDescent="0.15">
      <c r="A28" s="22"/>
      <c r="B28" s="25" t="s">
        <v>26</v>
      </c>
      <c r="C28" s="28"/>
      <c r="D28" s="26">
        <v>13949830000</v>
      </c>
      <c r="E28" s="27">
        <v>13949830000</v>
      </c>
      <c r="F28" s="27" t="s">
        <v>15</v>
      </c>
    </row>
    <row r="29" spans="1:6" ht="14.1" customHeight="1" x14ac:dyDescent="0.15">
      <c r="A29" s="22"/>
      <c r="B29" s="25" t="s">
        <v>28</v>
      </c>
      <c r="C29" s="28"/>
      <c r="D29" s="26">
        <v>4650436737</v>
      </c>
      <c r="E29" s="27">
        <v>4601668392</v>
      </c>
      <c r="F29" s="27">
        <v>48768345</v>
      </c>
    </row>
    <row r="30" spans="1:6" ht="14.1" customHeight="1" x14ac:dyDescent="0.15">
      <c r="A30" s="22"/>
      <c r="B30" s="25" t="s">
        <v>30</v>
      </c>
      <c r="C30" s="28"/>
      <c r="D30" s="29"/>
      <c r="E30" s="30"/>
      <c r="F30" s="30"/>
    </row>
    <row r="31" spans="1:6" ht="14.1" customHeight="1" x14ac:dyDescent="0.15">
      <c r="A31" s="22"/>
      <c r="B31" s="25" t="s">
        <v>31</v>
      </c>
      <c r="C31" s="28"/>
      <c r="D31" s="26">
        <v>2585462353</v>
      </c>
      <c r="E31" s="27">
        <v>2316851096</v>
      </c>
      <c r="F31" s="27">
        <v>268611257</v>
      </c>
    </row>
    <row r="32" spans="1:6" ht="14.1" customHeight="1" x14ac:dyDescent="0.15">
      <c r="A32" s="22"/>
      <c r="B32" s="25" t="s">
        <v>32</v>
      </c>
      <c r="C32" s="28"/>
      <c r="D32" s="26">
        <v>4237460617</v>
      </c>
      <c r="E32" s="27">
        <v>3753530352</v>
      </c>
      <c r="F32" s="27">
        <v>483930265</v>
      </c>
    </row>
    <row r="33" spans="1:6" ht="14.1" customHeight="1" x14ac:dyDescent="0.15">
      <c r="A33" s="22"/>
      <c r="B33" s="25" t="s">
        <v>33</v>
      </c>
      <c r="C33" s="28"/>
      <c r="D33" s="26">
        <v>1110327704</v>
      </c>
      <c r="E33" s="27">
        <v>1008961777</v>
      </c>
      <c r="F33" s="27">
        <v>101365927</v>
      </c>
    </row>
    <row r="34" spans="1:6" ht="14.1" customHeight="1" x14ac:dyDescent="0.15">
      <c r="A34" s="22"/>
      <c r="B34" s="25" t="s">
        <v>34</v>
      </c>
      <c r="C34" s="28"/>
      <c r="D34" s="26">
        <v>1680084320</v>
      </c>
      <c r="E34" s="27">
        <v>1491498143</v>
      </c>
      <c r="F34" s="27">
        <v>188586177</v>
      </c>
    </row>
    <row r="35" spans="1:6" ht="14.1" customHeight="1" x14ac:dyDescent="0.15">
      <c r="A35" s="22"/>
      <c r="B35" s="25" t="s">
        <v>70</v>
      </c>
      <c r="C35" s="28"/>
      <c r="D35" s="26">
        <v>2649148015</v>
      </c>
      <c r="E35" s="27">
        <v>2329661306</v>
      </c>
      <c r="F35" s="27">
        <v>319486709</v>
      </c>
    </row>
    <row r="36" spans="1:6" ht="14.1" customHeight="1" x14ac:dyDescent="0.15">
      <c r="A36" s="22"/>
      <c r="B36" s="25" t="s">
        <v>89</v>
      </c>
      <c r="C36" s="28"/>
      <c r="D36" s="26">
        <v>2073045715</v>
      </c>
      <c r="E36" s="27">
        <v>1767183656</v>
      </c>
      <c r="F36" s="27">
        <v>305862059</v>
      </c>
    </row>
    <row r="37" spans="1:6" ht="14.1" customHeight="1" x14ac:dyDescent="0.15">
      <c r="A37" s="22"/>
      <c r="B37" s="25" t="s">
        <v>37</v>
      </c>
      <c r="C37" s="28"/>
      <c r="D37" s="26">
        <v>422431512</v>
      </c>
      <c r="E37" s="27">
        <v>371855218</v>
      </c>
      <c r="F37" s="27">
        <v>50576294</v>
      </c>
    </row>
    <row r="38" spans="1:6" ht="14.1" customHeight="1" x14ac:dyDescent="0.15">
      <c r="A38" s="22"/>
      <c r="B38" s="25" t="s">
        <v>62</v>
      </c>
      <c r="C38" s="28"/>
      <c r="D38" s="26">
        <v>15101000</v>
      </c>
      <c r="E38" s="27">
        <v>15100104</v>
      </c>
      <c r="F38" s="27">
        <v>896</v>
      </c>
    </row>
    <row r="39" spans="1:6" ht="14.1" customHeight="1" x14ac:dyDescent="0.15">
      <c r="A39" s="22"/>
      <c r="B39" s="25" t="s">
        <v>39</v>
      </c>
      <c r="C39" s="28"/>
      <c r="D39" s="26">
        <v>937327755</v>
      </c>
      <c r="E39" s="27">
        <v>629844602</v>
      </c>
      <c r="F39" s="27">
        <v>307483153</v>
      </c>
    </row>
    <row r="40" spans="1:6" ht="15.6" customHeight="1" x14ac:dyDescent="0.15">
      <c r="A40" s="21"/>
      <c r="B40" s="25" t="s">
        <v>12</v>
      </c>
      <c r="C40" s="21"/>
      <c r="D40" s="26">
        <v>15710388994</v>
      </c>
      <c r="E40" s="27">
        <v>13684486258</v>
      </c>
      <c r="F40" s="27">
        <v>2025902736</v>
      </c>
    </row>
    <row r="41" spans="1:6" ht="14.1" customHeight="1" x14ac:dyDescent="0.15">
      <c r="A41" s="21"/>
      <c r="B41" s="25" t="s">
        <v>63</v>
      </c>
      <c r="C41" s="21"/>
      <c r="D41" s="26">
        <v>1068041075</v>
      </c>
      <c r="E41" s="27">
        <v>949701977</v>
      </c>
      <c r="F41" s="27">
        <v>118339098</v>
      </c>
    </row>
    <row r="42" spans="1:6" ht="14.1" customHeight="1" x14ac:dyDescent="0.15">
      <c r="A42" s="21"/>
      <c r="B42" s="25" t="s">
        <v>43</v>
      </c>
      <c r="C42" s="21"/>
      <c r="D42" s="26">
        <v>406160533</v>
      </c>
      <c r="E42" s="27">
        <v>397990562</v>
      </c>
      <c r="F42" s="27">
        <v>8169971</v>
      </c>
    </row>
    <row r="43" spans="1:6" ht="14.1" customHeight="1" x14ac:dyDescent="0.15">
      <c r="A43" s="21"/>
      <c r="B43" s="25" t="s">
        <v>72</v>
      </c>
      <c r="C43" s="21"/>
      <c r="D43" s="26">
        <v>674811410</v>
      </c>
      <c r="E43" s="27">
        <v>674775011</v>
      </c>
      <c r="F43" s="27">
        <v>36398</v>
      </c>
    </row>
    <row r="44" spans="1:6" ht="14.1" customHeight="1" x14ac:dyDescent="0.15">
      <c r="A44" s="21"/>
      <c r="B44" s="25" t="s">
        <v>64</v>
      </c>
      <c r="C44" s="21"/>
      <c r="D44" s="26">
        <v>311254802</v>
      </c>
      <c r="E44" s="27">
        <v>308353402</v>
      </c>
      <c r="F44" s="27">
        <v>2901400</v>
      </c>
    </row>
    <row r="45" spans="1:6" ht="14.1" customHeight="1" x14ac:dyDescent="0.15">
      <c r="A45" s="21"/>
      <c r="B45" s="25" t="s">
        <v>84</v>
      </c>
      <c r="C45" s="21"/>
      <c r="D45" s="26">
        <v>186622406</v>
      </c>
      <c r="E45" s="27">
        <v>176703412</v>
      </c>
      <c r="F45" s="27">
        <v>9918994</v>
      </c>
    </row>
    <row r="46" spans="1:6" ht="14.1" customHeight="1" x14ac:dyDescent="0.15">
      <c r="A46" s="21"/>
      <c r="B46" s="25" t="s">
        <v>50</v>
      </c>
      <c r="C46" s="21"/>
      <c r="D46" s="26">
        <v>5458429227</v>
      </c>
      <c r="E46" s="27">
        <v>5117316361</v>
      </c>
      <c r="F46" s="27">
        <v>341112866</v>
      </c>
    </row>
    <row r="47" spans="1:6" ht="14.1" customHeight="1" x14ac:dyDescent="0.15">
      <c r="A47" s="21"/>
      <c r="B47" s="25" t="s">
        <v>51</v>
      </c>
      <c r="C47" s="21"/>
      <c r="D47" s="26">
        <v>38697248</v>
      </c>
      <c r="E47" s="27" t="s">
        <v>15</v>
      </c>
      <c r="F47" s="27">
        <v>38697248</v>
      </c>
    </row>
    <row r="48" spans="1:6" ht="18" customHeight="1" x14ac:dyDescent="0.15">
      <c r="A48" s="33"/>
      <c r="B48" s="34" t="s">
        <v>52</v>
      </c>
      <c r="C48" s="33"/>
      <c r="D48" s="35">
        <v>78398223292</v>
      </c>
      <c r="E48" s="36">
        <v>75102488938</v>
      </c>
      <c r="F48" s="36">
        <v>3295734354</v>
      </c>
    </row>
    <row r="49" spans="1:6" ht="10.5" customHeight="1" x14ac:dyDescent="0.15">
      <c r="A49" s="132" t="s">
        <v>165</v>
      </c>
      <c r="B49" s="129"/>
      <c r="C49" s="129"/>
      <c r="D49" s="129"/>
      <c r="E49" s="129"/>
      <c r="F49" s="129"/>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92</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s="5" customFormat="1" ht="13.35" customHeight="1" x14ac:dyDescent="0.15">
      <c r="A6" s="24"/>
      <c r="B6" s="25" t="s">
        <v>6</v>
      </c>
      <c r="C6" s="22"/>
      <c r="D6" s="26"/>
      <c r="E6" s="27"/>
      <c r="F6" s="27"/>
      <c r="G6" s="6"/>
      <c r="I6" s="7"/>
    </row>
    <row r="7" spans="1:9" s="5" customFormat="1" ht="13.35" customHeight="1" x14ac:dyDescent="0.15">
      <c r="A7" s="22"/>
      <c r="B7" s="25" t="s">
        <v>7</v>
      </c>
      <c r="C7" s="21"/>
      <c r="D7" s="26">
        <v>1073775147</v>
      </c>
      <c r="E7" s="27">
        <v>1073775147</v>
      </c>
      <c r="F7" s="27" t="s">
        <v>15</v>
      </c>
      <c r="G7" s="6"/>
      <c r="I7" s="7"/>
    </row>
    <row r="8" spans="1:9" s="5" customFormat="1" ht="13.35" customHeight="1" x14ac:dyDescent="0.15">
      <c r="A8" s="21"/>
      <c r="B8" s="25" t="s">
        <v>8</v>
      </c>
      <c r="C8" s="21"/>
      <c r="D8" s="26">
        <v>3344376976</v>
      </c>
      <c r="E8" s="27">
        <v>3266694075</v>
      </c>
      <c r="F8" s="27">
        <v>77682901</v>
      </c>
      <c r="G8" s="6"/>
      <c r="I8" s="7"/>
    </row>
    <row r="9" spans="1:9" s="5" customFormat="1" ht="13.35" customHeight="1" x14ac:dyDescent="0.15">
      <c r="A9" s="21"/>
      <c r="B9" s="25" t="s">
        <v>9</v>
      </c>
      <c r="C9" s="21"/>
      <c r="D9" s="26">
        <v>8343571914</v>
      </c>
      <c r="E9" s="27">
        <v>8342055200</v>
      </c>
      <c r="F9" s="27">
        <v>1516714</v>
      </c>
      <c r="G9" s="6"/>
      <c r="I9" s="7"/>
    </row>
    <row r="10" spans="1:9" s="5" customFormat="1" ht="13.35" customHeight="1" x14ac:dyDescent="0.15">
      <c r="A10" s="22"/>
      <c r="B10" s="25" t="s">
        <v>10</v>
      </c>
      <c r="C10" s="25"/>
      <c r="D10" s="26">
        <v>647838886</v>
      </c>
      <c r="E10" s="27">
        <v>632649900</v>
      </c>
      <c r="F10" s="27">
        <v>15188986</v>
      </c>
      <c r="G10" s="6"/>
      <c r="I10" s="7"/>
    </row>
    <row r="11" spans="1:9" s="5" customFormat="1" ht="13.35" customHeight="1" x14ac:dyDescent="0.15">
      <c r="A11" s="22"/>
      <c r="B11" s="25" t="s">
        <v>11</v>
      </c>
      <c r="C11" s="21"/>
      <c r="D11" s="26">
        <v>291440434</v>
      </c>
      <c r="E11" s="27">
        <v>288272346</v>
      </c>
      <c r="F11" s="27">
        <v>3168088</v>
      </c>
      <c r="G11" s="6"/>
      <c r="I11" s="7"/>
    </row>
    <row r="12" spans="1:9" s="5" customFormat="1" ht="15.6" customHeight="1" x14ac:dyDescent="0.15">
      <c r="A12" s="22"/>
      <c r="B12" s="25" t="s">
        <v>12</v>
      </c>
      <c r="C12" s="22"/>
      <c r="D12" s="26">
        <v>13701003358</v>
      </c>
      <c r="E12" s="27">
        <v>13603446669</v>
      </c>
      <c r="F12" s="27">
        <v>97556689</v>
      </c>
      <c r="G12" s="6"/>
      <c r="I12" s="7"/>
    </row>
    <row r="13" spans="1:9" s="5" customFormat="1" ht="13.35" customHeight="1" x14ac:dyDescent="0.15">
      <c r="A13" s="22"/>
      <c r="B13" s="25" t="s">
        <v>122</v>
      </c>
      <c r="C13" s="22"/>
      <c r="D13" s="38"/>
      <c r="E13" s="39"/>
      <c r="F13" s="39"/>
      <c r="G13" s="6"/>
      <c r="I13" s="7"/>
    </row>
    <row r="14" spans="1:9" s="5" customFormat="1" ht="13.35" customHeight="1" x14ac:dyDescent="0.15">
      <c r="A14" s="28"/>
      <c r="B14" s="25" t="s">
        <v>13</v>
      </c>
      <c r="C14" s="28"/>
      <c r="D14" s="26">
        <v>2732940000</v>
      </c>
      <c r="E14" s="27">
        <v>2727155000</v>
      </c>
      <c r="F14" s="27">
        <v>5785000</v>
      </c>
      <c r="G14" s="6"/>
      <c r="I14" s="7"/>
    </row>
    <row r="15" spans="1:9" s="5" customFormat="1" ht="13.35" customHeight="1" x14ac:dyDescent="0.15">
      <c r="A15" s="28"/>
      <c r="B15" s="25" t="s">
        <v>14</v>
      </c>
      <c r="C15" s="28"/>
      <c r="D15" s="26">
        <v>1492666791</v>
      </c>
      <c r="E15" s="27">
        <v>1492666791</v>
      </c>
      <c r="F15" s="27" t="s">
        <v>15</v>
      </c>
      <c r="G15" s="6"/>
      <c r="I15" s="7"/>
    </row>
    <row r="16" spans="1:9" s="5" customFormat="1" ht="13.35" customHeight="1" x14ac:dyDescent="0.15">
      <c r="A16" s="28"/>
      <c r="B16" s="25" t="s">
        <v>16</v>
      </c>
      <c r="C16" s="28"/>
      <c r="D16" s="26">
        <v>678558987</v>
      </c>
      <c r="E16" s="27">
        <v>668078654</v>
      </c>
      <c r="F16" s="27">
        <v>10480333</v>
      </c>
      <c r="G16" s="6"/>
      <c r="I16" s="7"/>
    </row>
    <row r="17" spans="1:9" s="5" customFormat="1" ht="13.35" customHeight="1" x14ac:dyDescent="0.15">
      <c r="A17" s="28"/>
      <c r="B17" s="25" t="s">
        <v>17</v>
      </c>
      <c r="C17" s="28"/>
      <c r="D17" s="26">
        <v>293375192</v>
      </c>
      <c r="E17" s="27">
        <v>282418240</v>
      </c>
      <c r="F17" s="27">
        <v>10956952</v>
      </c>
      <c r="G17" s="6"/>
      <c r="I17" s="7"/>
    </row>
    <row r="18" spans="1:9" s="5" customFormat="1" ht="13.35" customHeight="1" x14ac:dyDescent="0.15">
      <c r="A18" s="28"/>
      <c r="B18" s="25" t="s">
        <v>18</v>
      </c>
      <c r="C18" s="28"/>
      <c r="D18" s="26">
        <v>682489712</v>
      </c>
      <c r="E18" s="27">
        <v>672150479</v>
      </c>
      <c r="F18" s="27">
        <v>10339233</v>
      </c>
      <c r="G18" s="6"/>
      <c r="I18" s="7"/>
    </row>
    <row r="19" spans="1:9" s="5" customFormat="1" ht="13.35" customHeight="1" x14ac:dyDescent="0.15">
      <c r="A19" s="28"/>
      <c r="B19" s="25" t="s">
        <v>19</v>
      </c>
      <c r="C19" s="28"/>
      <c r="D19" s="26">
        <v>95518775</v>
      </c>
      <c r="E19" s="27">
        <v>95458498</v>
      </c>
      <c r="F19" s="27">
        <v>60277</v>
      </c>
      <c r="G19" s="6"/>
      <c r="I19" s="7"/>
    </row>
    <row r="20" spans="1:9" s="5" customFormat="1" ht="15.6" customHeight="1" x14ac:dyDescent="0.15">
      <c r="A20" s="28"/>
      <c r="B20" s="25" t="s">
        <v>12</v>
      </c>
      <c r="C20" s="28"/>
      <c r="D20" s="26">
        <v>5975549457</v>
      </c>
      <c r="E20" s="27">
        <v>5937927663</v>
      </c>
      <c r="F20" s="27">
        <v>37621794</v>
      </c>
      <c r="G20" s="6"/>
      <c r="I20" s="7"/>
    </row>
    <row r="21" spans="1:9" s="5" customFormat="1" ht="13.35" customHeight="1" x14ac:dyDescent="0.15">
      <c r="A21" s="28"/>
      <c r="B21" s="25" t="s">
        <v>20</v>
      </c>
      <c r="C21" s="28"/>
      <c r="D21" s="26">
        <v>13605591431</v>
      </c>
      <c r="E21" s="27">
        <v>13422225938</v>
      </c>
      <c r="F21" s="27">
        <v>183365492</v>
      </c>
      <c r="G21" s="6"/>
      <c r="I21" s="7"/>
    </row>
    <row r="22" spans="1:9" s="5" customFormat="1" ht="13.35" customHeight="1" x14ac:dyDescent="0.15">
      <c r="A22" s="28"/>
      <c r="B22" s="25" t="s">
        <v>21</v>
      </c>
      <c r="C22" s="28"/>
      <c r="D22" s="38"/>
      <c r="E22" s="40"/>
      <c r="F22" s="40"/>
      <c r="G22" s="6"/>
      <c r="I22" s="7"/>
    </row>
    <row r="23" spans="1:9" s="5" customFormat="1" ht="13.35" customHeight="1" x14ac:dyDescent="0.15">
      <c r="A23" s="28"/>
      <c r="B23" s="25" t="s">
        <v>22</v>
      </c>
      <c r="C23" s="28"/>
      <c r="D23" s="26">
        <v>94164293</v>
      </c>
      <c r="E23" s="27">
        <v>93904902</v>
      </c>
      <c r="F23" s="27">
        <v>259391</v>
      </c>
      <c r="G23" s="6"/>
      <c r="I23" s="7"/>
    </row>
    <row r="24" spans="1:9" s="5" customFormat="1" ht="13.35" customHeight="1" x14ac:dyDescent="0.15">
      <c r="A24" s="22"/>
      <c r="B24" s="25" t="s">
        <v>23</v>
      </c>
      <c r="C24" s="28"/>
      <c r="D24" s="26">
        <v>1567491752</v>
      </c>
      <c r="E24" s="27">
        <v>1533342802</v>
      </c>
      <c r="F24" s="27">
        <v>34148950</v>
      </c>
      <c r="G24" s="6"/>
      <c r="I24" s="7"/>
    </row>
    <row r="25" spans="1:9" s="5" customFormat="1" ht="13.35" customHeight="1" x14ac:dyDescent="0.15">
      <c r="A25" s="22"/>
      <c r="B25" s="25" t="s">
        <v>24</v>
      </c>
      <c r="C25" s="41"/>
      <c r="D25" s="26">
        <v>5502940</v>
      </c>
      <c r="E25" s="27">
        <v>5471888</v>
      </c>
      <c r="F25" s="27">
        <v>31052</v>
      </c>
      <c r="G25" s="6"/>
      <c r="I25" s="7"/>
    </row>
    <row r="26" spans="1:9" s="5" customFormat="1" ht="13.35" customHeight="1" x14ac:dyDescent="0.15">
      <c r="A26" s="22"/>
      <c r="B26" s="25" t="s">
        <v>25</v>
      </c>
      <c r="C26" s="25"/>
      <c r="D26" s="26">
        <v>123398114</v>
      </c>
      <c r="E26" s="27">
        <v>119227451</v>
      </c>
      <c r="F26" s="27">
        <v>4170663</v>
      </c>
      <c r="G26" s="6"/>
      <c r="I26" s="7"/>
    </row>
    <row r="27" spans="1:9" s="5" customFormat="1" ht="15.6" customHeight="1" x14ac:dyDescent="0.15">
      <c r="A27" s="22"/>
      <c r="B27" s="25" t="s">
        <v>12</v>
      </c>
      <c r="C27" s="28"/>
      <c r="D27" s="26">
        <v>1790557099</v>
      </c>
      <c r="E27" s="27">
        <v>1751947043</v>
      </c>
      <c r="F27" s="27">
        <v>38610056</v>
      </c>
      <c r="G27" s="6"/>
      <c r="I27" s="7"/>
    </row>
    <row r="28" spans="1:9" s="5" customFormat="1" ht="13.35" customHeight="1" x14ac:dyDescent="0.15">
      <c r="A28" s="22"/>
      <c r="B28" s="25" t="s">
        <v>26</v>
      </c>
      <c r="C28" s="28"/>
      <c r="D28" s="26">
        <v>12068711699</v>
      </c>
      <c r="E28" s="27">
        <v>12068711699</v>
      </c>
      <c r="F28" s="27" t="s">
        <v>15</v>
      </c>
      <c r="G28" s="6"/>
      <c r="I28" s="7"/>
    </row>
    <row r="29" spans="1:9" s="5" customFormat="1" ht="13.35" customHeight="1" x14ac:dyDescent="0.15">
      <c r="A29" s="22"/>
      <c r="B29" s="25" t="s">
        <v>28</v>
      </c>
      <c r="C29" s="28"/>
      <c r="D29" s="26">
        <v>4688755102</v>
      </c>
      <c r="E29" s="27">
        <v>4637527018</v>
      </c>
      <c r="F29" s="27">
        <v>51228084</v>
      </c>
      <c r="G29" s="6"/>
      <c r="I29" s="7"/>
    </row>
    <row r="30" spans="1:9" s="5" customFormat="1" ht="13.35" customHeight="1" x14ac:dyDescent="0.15">
      <c r="A30" s="22"/>
      <c r="B30" s="25" t="s">
        <v>30</v>
      </c>
      <c r="C30" s="28"/>
      <c r="D30" s="38"/>
      <c r="E30" s="40"/>
      <c r="F30" s="40"/>
      <c r="G30" s="6"/>
      <c r="I30" s="7"/>
    </row>
    <row r="31" spans="1:9" s="5" customFormat="1" ht="13.35" customHeight="1" x14ac:dyDescent="0.15">
      <c r="A31" s="22"/>
      <c r="B31" s="25" t="s">
        <v>31</v>
      </c>
      <c r="C31" s="28"/>
      <c r="D31" s="26">
        <v>2306281946</v>
      </c>
      <c r="E31" s="27">
        <v>2189544025</v>
      </c>
      <c r="F31" s="27">
        <v>116737921</v>
      </c>
      <c r="G31" s="6"/>
      <c r="I31" s="7"/>
    </row>
    <row r="32" spans="1:9" s="5" customFormat="1" ht="13.35" customHeight="1" x14ac:dyDescent="0.15">
      <c r="A32" s="22"/>
      <c r="B32" s="25" t="s">
        <v>32</v>
      </c>
      <c r="C32" s="28"/>
      <c r="D32" s="26">
        <v>3682065370</v>
      </c>
      <c r="E32" s="27">
        <v>3462411737</v>
      </c>
      <c r="F32" s="27">
        <v>219653633</v>
      </c>
      <c r="G32" s="6"/>
      <c r="I32" s="7"/>
    </row>
    <row r="33" spans="1:9" s="5" customFormat="1" ht="13.35" customHeight="1" x14ac:dyDescent="0.15">
      <c r="A33" s="22"/>
      <c r="B33" s="25" t="s">
        <v>33</v>
      </c>
      <c r="C33" s="28"/>
      <c r="D33" s="26">
        <v>995678289</v>
      </c>
      <c r="E33" s="27">
        <v>950975737</v>
      </c>
      <c r="F33" s="27">
        <v>44702552</v>
      </c>
      <c r="G33" s="6"/>
      <c r="I33" s="7"/>
    </row>
    <row r="34" spans="1:9" s="5" customFormat="1" ht="13.35" customHeight="1" x14ac:dyDescent="0.15">
      <c r="A34" s="22"/>
      <c r="B34" s="25" t="s">
        <v>34</v>
      </c>
      <c r="C34" s="28"/>
      <c r="D34" s="26">
        <v>1715447751</v>
      </c>
      <c r="E34" s="27">
        <v>1550847911</v>
      </c>
      <c r="F34" s="27">
        <v>164599840</v>
      </c>
      <c r="G34" s="6"/>
      <c r="I34" s="7"/>
    </row>
    <row r="35" spans="1:9" s="5" customFormat="1" ht="13.35" customHeight="1" x14ac:dyDescent="0.15">
      <c r="A35" s="22"/>
      <c r="B35" s="25" t="s">
        <v>70</v>
      </c>
      <c r="C35" s="28"/>
      <c r="D35" s="26">
        <v>2314044198</v>
      </c>
      <c r="E35" s="27">
        <v>2198421691</v>
      </c>
      <c r="F35" s="27">
        <v>115622507</v>
      </c>
      <c r="G35" s="6"/>
      <c r="I35" s="7"/>
    </row>
    <row r="36" spans="1:9" s="5" customFormat="1" ht="13.35" customHeight="1" x14ac:dyDescent="0.15">
      <c r="A36" s="22"/>
      <c r="B36" s="25" t="s">
        <v>89</v>
      </c>
      <c r="C36" s="28"/>
      <c r="D36" s="26">
        <v>2095113583</v>
      </c>
      <c r="E36" s="27">
        <v>1760394948</v>
      </c>
      <c r="F36" s="27">
        <v>334718635</v>
      </c>
      <c r="G36" s="6"/>
      <c r="I36" s="7"/>
    </row>
    <row r="37" spans="1:9" s="5" customFormat="1" ht="13.35" customHeight="1" x14ac:dyDescent="0.15">
      <c r="A37" s="22"/>
      <c r="B37" s="25" t="s">
        <v>37</v>
      </c>
      <c r="C37" s="28"/>
      <c r="D37" s="26">
        <v>451664861</v>
      </c>
      <c r="E37" s="27">
        <v>430380934</v>
      </c>
      <c r="F37" s="27">
        <v>21283927</v>
      </c>
      <c r="G37" s="6"/>
      <c r="I37" s="7"/>
    </row>
    <row r="38" spans="1:9" s="5" customFormat="1" ht="13.35" customHeight="1" x14ac:dyDescent="0.15">
      <c r="A38" s="22"/>
      <c r="B38" s="25" t="s">
        <v>62</v>
      </c>
      <c r="C38" s="28"/>
      <c r="D38" s="26">
        <v>14108000</v>
      </c>
      <c r="E38" s="27">
        <v>14024607</v>
      </c>
      <c r="F38" s="27">
        <v>83393</v>
      </c>
      <c r="G38" s="6"/>
      <c r="I38" s="7"/>
    </row>
    <row r="39" spans="1:9" s="5" customFormat="1" ht="13.35" customHeight="1" x14ac:dyDescent="0.15">
      <c r="A39" s="22"/>
      <c r="B39" s="25" t="s">
        <v>39</v>
      </c>
      <c r="C39" s="28"/>
      <c r="D39" s="26">
        <v>1241988227</v>
      </c>
      <c r="E39" s="27">
        <v>650598029</v>
      </c>
      <c r="F39" s="27">
        <v>591390198</v>
      </c>
      <c r="G39" s="6"/>
      <c r="I39" s="7"/>
    </row>
    <row r="40" spans="1:9" s="5" customFormat="1" ht="15.3" customHeight="1" x14ac:dyDescent="0.15">
      <c r="A40" s="21"/>
      <c r="B40" s="25" t="s">
        <v>12</v>
      </c>
      <c r="C40" s="21"/>
      <c r="D40" s="26">
        <v>14816392229</v>
      </c>
      <c r="E40" s="27">
        <v>13207599623</v>
      </c>
      <c r="F40" s="27">
        <v>1608792606</v>
      </c>
      <c r="G40" s="6"/>
      <c r="I40" s="7"/>
    </row>
    <row r="41" spans="1:9" s="5" customFormat="1" ht="13.35" customHeight="1" x14ac:dyDescent="0.15">
      <c r="A41" s="21"/>
      <c r="B41" s="25" t="s">
        <v>63</v>
      </c>
      <c r="C41" s="21"/>
      <c r="D41" s="26">
        <v>1108892888</v>
      </c>
      <c r="E41" s="27">
        <v>984657854</v>
      </c>
      <c r="F41" s="27">
        <v>124235034</v>
      </c>
      <c r="G41" s="6"/>
      <c r="I41" s="7"/>
    </row>
    <row r="42" spans="1:9" s="5" customFormat="1" ht="13.35" customHeight="1" x14ac:dyDescent="0.15">
      <c r="A42" s="21"/>
      <c r="B42" s="25" t="s">
        <v>43</v>
      </c>
      <c r="C42" s="21"/>
      <c r="D42" s="26">
        <v>270279719</v>
      </c>
      <c r="E42" s="27">
        <v>260139838</v>
      </c>
      <c r="F42" s="27">
        <v>10139881</v>
      </c>
      <c r="G42" s="6"/>
      <c r="I42" s="7"/>
    </row>
    <row r="43" spans="1:9" s="5" customFormat="1" ht="13.35" customHeight="1" x14ac:dyDescent="0.15">
      <c r="A43" s="21"/>
      <c r="B43" s="25" t="s">
        <v>72</v>
      </c>
      <c r="C43" s="21"/>
      <c r="D43" s="26">
        <v>670693515</v>
      </c>
      <c r="E43" s="27">
        <v>670652516</v>
      </c>
      <c r="F43" s="27">
        <v>40998</v>
      </c>
      <c r="G43" s="6"/>
      <c r="I43" s="7"/>
    </row>
    <row r="44" spans="1:9" s="5" customFormat="1" ht="13.35" customHeight="1" x14ac:dyDescent="0.15">
      <c r="A44" s="21"/>
      <c r="B44" s="25" t="s">
        <v>64</v>
      </c>
      <c r="C44" s="21"/>
      <c r="D44" s="26">
        <v>264824080</v>
      </c>
      <c r="E44" s="27">
        <v>261494151</v>
      </c>
      <c r="F44" s="27">
        <v>3329928</v>
      </c>
      <c r="G44" s="6"/>
      <c r="I44" s="7"/>
    </row>
    <row r="45" spans="1:9" s="5" customFormat="1" ht="13.35" customHeight="1" x14ac:dyDescent="0.15">
      <c r="A45" s="21"/>
      <c r="B45" s="25" t="s">
        <v>84</v>
      </c>
      <c r="C45" s="21"/>
      <c r="D45" s="26">
        <v>172541000</v>
      </c>
      <c r="E45" s="27">
        <v>162584219</v>
      </c>
      <c r="F45" s="27">
        <v>9956780</v>
      </c>
      <c r="G45" s="6"/>
      <c r="I45" s="7"/>
    </row>
    <row r="46" spans="1:9" s="5" customFormat="1" ht="13.35" customHeight="1" x14ac:dyDescent="0.15">
      <c r="A46" s="21"/>
      <c r="B46" s="25" t="s">
        <v>50</v>
      </c>
      <c r="C46" s="21"/>
      <c r="D46" s="26">
        <v>5373558439</v>
      </c>
      <c r="E46" s="27">
        <v>5099922649</v>
      </c>
      <c r="F46" s="27">
        <v>273635790</v>
      </c>
      <c r="G46" s="6"/>
      <c r="I46" s="7"/>
    </row>
    <row r="47" spans="1:9" s="5" customFormat="1" ht="13.35" customHeight="1" x14ac:dyDescent="0.15">
      <c r="A47" s="21"/>
      <c r="B47" s="25" t="s">
        <v>51</v>
      </c>
      <c r="C47" s="21"/>
      <c r="D47" s="26">
        <v>1421170</v>
      </c>
      <c r="E47" s="27" t="s">
        <v>15</v>
      </c>
      <c r="F47" s="27">
        <v>1421170</v>
      </c>
      <c r="G47" s="6"/>
      <c r="I47" s="7"/>
    </row>
    <row r="48" spans="1:9" s="5" customFormat="1" ht="18" customHeight="1" x14ac:dyDescent="0.15">
      <c r="A48" s="21"/>
      <c r="B48" s="31" t="s">
        <v>52</v>
      </c>
      <c r="C48" s="21"/>
      <c r="D48" s="32">
        <v>74508771188</v>
      </c>
      <c r="E48" s="8">
        <v>72068836886</v>
      </c>
      <c r="F48" s="8">
        <v>2439934302</v>
      </c>
      <c r="G48" s="6"/>
      <c r="I48" s="7"/>
    </row>
    <row r="49" spans="1:9" s="5" customFormat="1" ht="13.35" customHeight="1" x14ac:dyDescent="0.15">
      <c r="A49" s="49"/>
      <c r="B49" s="25" t="s">
        <v>93</v>
      </c>
      <c r="C49" s="21"/>
      <c r="D49" s="26">
        <v>1544768513</v>
      </c>
      <c r="E49" s="27">
        <v>1544768513</v>
      </c>
      <c r="F49" s="27" t="s">
        <v>15</v>
      </c>
      <c r="G49" s="6"/>
      <c r="I49" s="7"/>
    </row>
    <row r="50" spans="1:9" s="5" customFormat="1" ht="18" customHeight="1" x14ac:dyDescent="0.15">
      <c r="A50" s="33"/>
      <c r="B50" s="34" t="s">
        <v>79</v>
      </c>
      <c r="C50" s="33"/>
      <c r="D50" s="35">
        <v>76053539701</v>
      </c>
      <c r="E50" s="36">
        <v>73613605398</v>
      </c>
      <c r="F50" s="36">
        <v>2439934302</v>
      </c>
      <c r="G50" s="6"/>
      <c r="I50" s="7"/>
    </row>
    <row r="51" spans="1:9" ht="10.5" customHeight="1" x14ac:dyDescent="0.15">
      <c r="A51" s="129" t="s">
        <v>165</v>
      </c>
      <c r="B51" s="129"/>
      <c r="C51" s="129"/>
      <c r="D51" s="129"/>
      <c r="E51" s="129"/>
      <c r="F51" s="129"/>
    </row>
    <row r="52" spans="1:9" ht="10.5" customHeight="1" x14ac:dyDescent="0.15">
      <c r="A52" s="133"/>
      <c r="B52" s="133"/>
      <c r="C52" s="133"/>
      <c r="D52" s="133"/>
      <c r="E52" s="133"/>
      <c r="F52" s="133"/>
    </row>
    <row r="53" spans="1:9" ht="10.5" customHeight="1" x14ac:dyDescent="0.15">
      <c r="A53" s="133"/>
      <c r="B53" s="133"/>
      <c r="C53" s="133"/>
      <c r="D53" s="133"/>
      <c r="E53" s="133"/>
      <c r="F53" s="133"/>
    </row>
    <row r="54" spans="1:9" ht="10.5" customHeight="1" x14ac:dyDescent="0.15">
      <c r="A54" s="133"/>
      <c r="B54" s="133"/>
      <c r="C54" s="133"/>
      <c r="D54" s="133"/>
      <c r="E54" s="133"/>
      <c r="F54" s="133"/>
    </row>
    <row r="55" spans="1:9"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07" firstPageNumber="274" orientation="portrait" useFirstPageNumber="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94</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35" customHeight="1" x14ac:dyDescent="0.15">
      <c r="A6" s="24"/>
      <c r="B6" s="25" t="s">
        <v>6</v>
      </c>
      <c r="C6" s="22"/>
      <c r="D6" s="26"/>
      <c r="E6" s="27"/>
      <c r="F6" s="27"/>
    </row>
    <row r="7" spans="1:9" ht="13.35" customHeight="1" x14ac:dyDescent="0.15">
      <c r="A7" s="22"/>
      <c r="B7" s="25" t="s">
        <v>7</v>
      </c>
      <c r="C7" s="21"/>
      <c r="D7" s="26">
        <v>1164528975</v>
      </c>
      <c r="E7" s="27">
        <v>1164528975</v>
      </c>
      <c r="F7" s="27" t="s">
        <v>15</v>
      </c>
    </row>
    <row r="8" spans="1:9" ht="13.35" customHeight="1" x14ac:dyDescent="0.15">
      <c r="A8" s="21"/>
      <c r="B8" s="25" t="s">
        <v>8</v>
      </c>
      <c r="C8" s="21"/>
      <c r="D8" s="26">
        <v>3773052657</v>
      </c>
      <c r="E8" s="27">
        <v>3692228308</v>
      </c>
      <c r="F8" s="27">
        <v>80824349</v>
      </c>
    </row>
    <row r="9" spans="1:9" ht="13.35" customHeight="1" x14ac:dyDescent="0.15">
      <c r="A9" s="21"/>
      <c r="B9" s="25" t="s">
        <v>9</v>
      </c>
      <c r="C9" s="21"/>
      <c r="D9" s="26">
        <v>8649828179</v>
      </c>
      <c r="E9" s="27">
        <v>8640024722</v>
      </c>
      <c r="F9" s="27">
        <v>9803457</v>
      </c>
    </row>
    <row r="10" spans="1:9" ht="13.35" customHeight="1" x14ac:dyDescent="0.15">
      <c r="A10" s="22"/>
      <c r="B10" s="25" t="s">
        <v>10</v>
      </c>
      <c r="C10" s="25"/>
      <c r="D10" s="26">
        <v>684538781</v>
      </c>
      <c r="E10" s="27">
        <v>670248452</v>
      </c>
      <c r="F10" s="27">
        <v>14290329</v>
      </c>
    </row>
    <row r="11" spans="1:9" ht="13.35" customHeight="1" x14ac:dyDescent="0.15">
      <c r="A11" s="22"/>
      <c r="B11" s="25" t="s">
        <v>11</v>
      </c>
      <c r="C11" s="21"/>
      <c r="D11" s="26">
        <v>376842869</v>
      </c>
      <c r="E11" s="27">
        <v>375860619</v>
      </c>
      <c r="F11" s="27">
        <v>982250</v>
      </c>
    </row>
    <row r="12" spans="1:9" ht="15.6" customHeight="1" x14ac:dyDescent="0.15">
      <c r="A12" s="22"/>
      <c r="B12" s="25" t="s">
        <v>12</v>
      </c>
      <c r="C12" s="22"/>
      <c r="D12" s="26">
        <v>14648791461</v>
      </c>
      <c r="E12" s="27">
        <v>14542891078</v>
      </c>
      <c r="F12" s="27">
        <v>105900383</v>
      </c>
    </row>
    <row r="13" spans="1:9" ht="13.35" customHeight="1" x14ac:dyDescent="0.15">
      <c r="A13" s="22"/>
      <c r="B13" s="25" t="s">
        <v>122</v>
      </c>
      <c r="C13" s="22"/>
      <c r="D13" s="29"/>
      <c r="E13" s="37"/>
      <c r="F13" s="37"/>
    </row>
    <row r="14" spans="1:9" ht="13.35" customHeight="1" x14ac:dyDescent="0.15">
      <c r="A14" s="28"/>
      <c r="B14" s="25" t="s">
        <v>13</v>
      </c>
      <c r="C14" s="28"/>
      <c r="D14" s="26">
        <v>2761873255</v>
      </c>
      <c r="E14" s="27">
        <v>2737934255</v>
      </c>
      <c r="F14" s="27">
        <v>23939000</v>
      </c>
    </row>
    <row r="15" spans="1:9" ht="13.35" customHeight="1" x14ac:dyDescent="0.15">
      <c r="A15" s="28"/>
      <c r="B15" s="25" t="s">
        <v>14</v>
      </c>
      <c r="C15" s="28"/>
      <c r="D15" s="26">
        <v>1888873980</v>
      </c>
      <c r="E15" s="27">
        <v>1888873980</v>
      </c>
      <c r="F15" s="27" t="s">
        <v>15</v>
      </c>
    </row>
    <row r="16" spans="1:9" ht="13.35" customHeight="1" x14ac:dyDescent="0.15">
      <c r="A16" s="28"/>
      <c r="B16" s="25" t="s">
        <v>16</v>
      </c>
      <c r="C16" s="28"/>
      <c r="D16" s="26">
        <v>953681721</v>
      </c>
      <c r="E16" s="27">
        <v>891516794</v>
      </c>
      <c r="F16" s="27">
        <v>62164927</v>
      </c>
    </row>
    <row r="17" spans="1:6" ht="13.35" customHeight="1" x14ac:dyDescent="0.15">
      <c r="A17" s="28"/>
      <c r="B17" s="25" t="s">
        <v>17</v>
      </c>
      <c r="C17" s="28"/>
      <c r="D17" s="26">
        <v>370181921</v>
      </c>
      <c r="E17" s="27">
        <v>315220543</v>
      </c>
      <c r="F17" s="27">
        <v>54961378</v>
      </c>
    </row>
    <row r="18" spans="1:6" ht="13.35" customHeight="1" x14ac:dyDescent="0.15">
      <c r="A18" s="28"/>
      <c r="B18" s="25" t="s">
        <v>18</v>
      </c>
      <c r="C18" s="28"/>
      <c r="D18" s="26">
        <v>749917040</v>
      </c>
      <c r="E18" s="27">
        <v>731043498</v>
      </c>
      <c r="F18" s="27">
        <v>18873542</v>
      </c>
    </row>
    <row r="19" spans="1:6" ht="13.35" customHeight="1" x14ac:dyDescent="0.15">
      <c r="A19" s="28"/>
      <c r="B19" s="25" t="s">
        <v>19</v>
      </c>
      <c r="C19" s="28"/>
      <c r="D19" s="26">
        <v>102171637</v>
      </c>
      <c r="E19" s="27">
        <v>102024043</v>
      </c>
      <c r="F19" s="27">
        <v>147594</v>
      </c>
    </row>
    <row r="20" spans="1:6" ht="15.6" customHeight="1" x14ac:dyDescent="0.15">
      <c r="A20" s="28"/>
      <c r="B20" s="25" t="s">
        <v>12</v>
      </c>
      <c r="C20" s="28"/>
      <c r="D20" s="26">
        <v>6826699554</v>
      </c>
      <c r="E20" s="27">
        <v>6666613114</v>
      </c>
      <c r="F20" s="27">
        <v>160086440</v>
      </c>
    </row>
    <row r="21" spans="1:6" ht="13.35" customHeight="1" x14ac:dyDescent="0.15">
      <c r="A21" s="28"/>
      <c r="B21" s="25" t="s">
        <v>20</v>
      </c>
      <c r="C21" s="28"/>
      <c r="D21" s="26">
        <v>12856803336</v>
      </c>
      <c r="E21" s="27">
        <v>12820431738</v>
      </c>
      <c r="F21" s="27">
        <v>36371598</v>
      </c>
    </row>
    <row r="22" spans="1:6" ht="13.35" customHeight="1" x14ac:dyDescent="0.15">
      <c r="A22" s="28"/>
      <c r="B22" s="25" t="s">
        <v>21</v>
      </c>
      <c r="C22" s="28"/>
      <c r="D22" s="29"/>
      <c r="E22" s="30"/>
      <c r="F22" s="30"/>
    </row>
    <row r="23" spans="1:6" ht="13.35" customHeight="1" x14ac:dyDescent="0.15">
      <c r="A23" s="28"/>
      <c r="B23" s="25" t="s">
        <v>22</v>
      </c>
      <c r="C23" s="28"/>
      <c r="D23" s="26">
        <v>89862414</v>
      </c>
      <c r="E23" s="27">
        <v>89559358</v>
      </c>
      <c r="F23" s="27">
        <v>303056</v>
      </c>
    </row>
    <row r="24" spans="1:6" ht="13.35" customHeight="1" x14ac:dyDescent="0.15">
      <c r="A24" s="22"/>
      <c r="B24" s="25" t="s">
        <v>23</v>
      </c>
      <c r="C24" s="28"/>
      <c r="D24" s="26">
        <v>1544349996</v>
      </c>
      <c r="E24" s="27">
        <v>1496717553</v>
      </c>
      <c r="F24" s="27">
        <v>47632443</v>
      </c>
    </row>
    <row r="25" spans="1:6" ht="13.35" customHeight="1" x14ac:dyDescent="0.15">
      <c r="A25" s="22"/>
      <c r="B25" s="25" t="s">
        <v>24</v>
      </c>
      <c r="D25" s="26">
        <v>5401315</v>
      </c>
      <c r="E25" s="27">
        <v>5345991</v>
      </c>
      <c r="F25" s="27">
        <v>55324</v>
      </c>
    </row>
    <row r="26" spans="1:6" ht="13.35" customHeight="1" x14ac:dyDescent="0.15">
      <c r="A26" s="22"/>
      <c r="B26" s="25" t="s">
        <v>25</v>
      </c>
      <c r="C26" s="25"/>
      <c r="D26" s="26">
        <v>124803917</v>
      </c>
      <c r="E26" s="27">
        <v>115697019</v>
      </c>
      <c r="F26" s="27">
        <v>9106898</v>
      </c>
    </row>
    <row r="27" spans="1:6" ht="15.6" customHeight="1" x14ac:dyDescent="0.15">
      <c r="A27" s="22"/>
      <c r="B27" s="25" t="s">
        <v>12</v>
      </c>
      <c r="C27" s="28"/>
      <c r="D27" s="26">
        <v>1764417642</v>
      </c>
      <c r="E27" s="27">
        <v>1707319921</v>
      </c>
      <c r="F27" s="27">
        <v>57097721</v>
      </c>
    </row>
    <row r="28" spans="1:6" ht="13.35" customHeight="1" x14ac:dyDescent="0.15">
      <c r="A28" s="22"/>
      <c r="B28" s="25" t="s">
        <v>26</v>
      </c>
      <c r="C28" s="28"/>
      <c r="D28" s="26">
        <v>12302114753</v>
      </c>
      <c r="E28" s="27">
        <v>12302114753</v>
      </c>
      <c r="F28" s="27" t="s">
        <v>15</v>
      </c>
    </row>
    <row r="29" spans="1:6" ht="13.35" customHeight="1" x14ac:dyDescent="0.15">
      <c r="A29" s="22"/>
      <c r="B29" s="25" t="s">
        <v>28</v>
      </c>
      <c r="C29" s="28"/>
      <c r="D29" s="26">
        <v>4770313761</v>
      </c>
      <c r="E29" s="27">
        <v>4719971257</v>
      </c>
      <c r="F29" s="27">
        <v>50342504</v>
      </c>
    </row>
    <row r="30" spans="1:6" ht="13.35" customHeight="1" x14ac:dyDescent="0.15">
      <c r="A30" s="22"/>
      <c r="B30" s="25" t="s">
        <v>30</v>
      </c>
      <c r="C30" s="28"/>
      <c r="D30" s="29"/>
      <c r="E30" s="30"/>
      <c r="F30" s="30"/>
    </row>
    <row r="31" spans="1:6" ht="13.35" customHeight="1" x14ac:dyDescent="0.15">
      <c r="A31" s="22"/>
      <c r="B31" s="25" t="s">
        <v>31</v>
      </c>
      <c r="C31" s="28"/>
      <c r="D31" s="26">
        <v>2214738408</v>
      </c>
      <c r="E31" s="27">
        <v>1955819039</v>
      </c>
      <c r="F31" s="27">
        <v>258919369</v>
      </c>
    </row>
    <row r="32" spans="1:6" ht="13.35" customHeight="1" x14ac:dyDescent="0.15">
      <c r="A32" s="22"/>
      <c r="B32" s="25" t="s">
        <v>32</v>
      </c>
      <c r="C32" s="28"/>
      <c r="D32" s="26">
        <v>3822666001</v>
      </c>
      <c r="E32" s="27">
        <v>3292224873</v>
      </c>
      <c r="F32" s="27">
        <v>530441128</v>
      </c>
    </row>
    <row r="33" spans="1:6" ht="13.35" customHeight="1" x14ac:dyDescent="0.15">
      <c r="A33" s="22"/>
      <c r="B33" s="25" t="s">
        <v>33</v>
      </c>
      <c r="C33" s="28"/>
      <c r="D33" s="26">
        <v>968883434</v>
      </c>
      <c r="E33" s="27">
        <v>896673961</v>
      </c>
      <c r="F33" s="27">
        <v>72209473</v>
      </c>
    </row>
    <row r="34" spans="1:6" ht="13.35" customHeight="1" x14ac:dyDescent="0.15">
      <c r="A34" s="22"/>
      <c r="B34" s="25" t="s">
        <v>95</v>
      </c>
      <c r="C34" s="28"/>
      <c r="D34" s="26">
        <v>2054191873</v>
      </c>
      <c r="E34" s="27">
        <v>1586423409</v>
      </c>
      <c r="F34" s="27">
        <v>467768464</v>
      </c>
    </row>
    <row r="35" spans="1:6" ht="13.35" customHeight="1" x14ac:dyDescent="0.15">
      <c r="A35" s="22"/>
      <c r="B35" s="25" t="s">
        <v>70</v>
      </c>
      <c r="C35" s="28"/>
      <c r="D35" s="26">
        <v>2288614525</v>
      </c>
      <c r="E35" s="27">
        <v>1971395928</v>
      </c>
      <c r="F35" s="27">
        <v>317218597</v>
      </c>
    </row>
    <row r="36" spans="1:6" ht="13.35" customHeight="1" x14ac:dyDescent="0.15">
      <c r="A36" s="22"/>
      <c r="B36" s="25" t="s">
        <v>89</v>
      </c>
      <c r="C36" s="28"/>
      <c r="D36" s="26">
        <v>2052495267</v>
      </c>
      <c r="E36" s="27">
        <v>1618489236</v>
      </c>
      <c r="F36" s="27">
        <v>434006031</v>
      </c>
    </row>
    <row r="37" spans="1:6" ht="13.35" customHeight="1" x14ac:dyDescent="0.15">
      <c r="A37" s="22"/>
      <c r="B37" s="25" t="s">
        <v>37</v>
      </c>
      <c r="C37" s="28"/>
      <c r="D37" s="26">
        <v>450086958</v>
      </c>
      <c r="E37" s="27">
        <v>418425669</v>
      </c>
      <c r="F37" s="27">
        <v>31661289</v>
      </c>
    </row>
    <row r="38" spans="1:6" ht="13.35" customHeight="1" x14ac:dyDescent="0.15">
      <c r="A38" s="22"/>
      <c r="B38" s="25" t="s">
        <v>62</v>
      </c>
      <c r="C38" s="28"/>
      <c r="D38" s="26">
        <v>17642665</v>
      </c>
      <c r="E38" s="27">
        <v>17590001</v>
      </c>
      <c r="F38" s="27">
        <v>52664</v>
      </c>
    </row>
    <row r="39" spans="1:6" ht="13.35" customHeight="1" x14ac:dyDescent="0.15">
      <c r="A39" s="22"/>
      <c r="B39" s="25" t="s">
        <v>39</v>
      </c>
      <c r="C39" s="28"/>
      <c r="D39" s="26">
        <v>1947686358</v>
      </c>
      <c r="E39" s="27">
        <v>1037945187</v>
      </c>
      <c r="F39" s="27">
        <v>909741171</v>
      </c>
    </row>
    <row r="40" spans="1:6" ht="15.3" customHeight="1" x14ac:dyDescent="0.15">
      <c r="A40" s="21"/>
      <c r="B40" s="25" t="s">
        <v>12</v>
      </c>
      <c r="C40" s="21"/>
      <c r="D40" s="26">
        <v>15817005493</v>
      </c>
      <c r="E40" s="27">
        <v>12794987308</v>
      </c>
      <c r="F40" s="27">
        <v>3022018185</v>
      </c>
    </row>
    <row r="41" spans="1:6" ht="13.35" customHeight="1" x14ac:dyDescent="0.15">
      <c r="A41" s="21"/>
      <c r="B41" s="25" t="s">
        <v>63</v>
      </c>
      <c r="C41" s="21"/>
      <c r="D41" s="26">
        <v>1148408014</v>
      </c>
      <c r="E41" s="27">
        <v>1034135776</v>
      </c>
      <c r="F41" s="27">
        <v>114272238</v>
      </c>
    </row>
    <row r="42" spans="1:6" ht="13.35" customHeight="1" x14ac:dyDescent="0.15">
      <c r="A42" s="21"/>
      <c r="B42" s="25" t="s">
        <v>43</v>
      </c>
      <c r="C42" s="21"/>
      <c r="D42" s="26">
        <v>639730726</v>
      </c>
      <c r="E42" s="27">
        <v>622778329</v>
      </c>
      <c r="F42" s="27">
        <v>16952397</v>
      </c>
    </row>
    <row r="43" spans="1:6" ht="13.35" customHeight="1" x14ac:dyDescent="0.15">
      <c r="A43" s="21"/>
      <c r="B43" s="25" t="s">
        <v>72</v>
      </c>
      <c r="C43" s="21"/>
      <c r="D43" s="26">
        <v>711897649</v>
      </c>
      <c r="E43" s="27">
        <v>707843872</v>
      </c>
      <c r="F43" s="27">
        <v>4053777</v>
      </c>
    </row>
    <row r="44" spans="1:6" ht="13.35" customHeight="1" x14ac:dyDescent="0.15">
      <c r="A44" s="21"/>
      <c r="B44" s="25" t="s">
        <v>64</v>
      </c>
      <c r="C44" s="21"/>
      <c r="D44" s="26">
        <v>272259727</v>
      </c>
      <c r="E44" s="27">
        <v>268673763</v>
      </c>
      <c r="F44" s="27">
        <v>3585964</v>
      </c>
    </row>
    <row r="45" spans="1:6" ht="13.35" customHeight="1" x14ac:dyDescent="0.15">
      <c r="A45" s="21"/>
      <c r="B45" s="25" t="s">
        <v>84</v>
      </c>
      <c r="C45" s="21"/>
      <c r="D45" s="26">
        <v>1281225820</v>
      </c>
      <c r="E45" s="27">
        <v>1240576427</v>
      </c>
      <c r="F45" s="27">
        <v>40649393</v>
      </c>
    </row>
    <row r="46" spans="1:6" ht="13.35" customHeight="1" x14ac:dyDescent="0.15">
      <c r="A46" s="21"/>
      <c r="B46" s="25" t="s">
        <v>50</v>
      </c>
      <c r="C46" s="21"/>
      <c r="D46" s="26">
        <v>6382396807</v>
      </c>
      <c r="E46" s="27">
        <v>5943843930</v>
      </c>
      <c r="F46" s="27">
        <v>438552877</v>
      </c>
    </row>
    <row r="47" spans="1:6" ht="13.35" customHeight="1" x14ac:dyDescent="0.15">
      <c r="A47" s="21"/>
      <c r="B47" s="25" t="s">
        <v>51</v>
      </c>
      <c r="C47" s="21"/>
      <c r="D47" s="26">
        <v>142197943</v>
      </c>
      <c r="E47" s="27" t="s">
        <v>15</v>
      </c>
      <c r="F47" s="27">
        <v>142197943</v>
      </c>
    </row>
    <row r="48" spans="1:6" ht="18" customHeight="1" x14ac:dyDescent="0.15">
      <c r="A48" s="21"/>
      <c r="B48" s="31" t="s">
        <v>52</v>
      </c>
      <c r="C48" s="21"/>
      <c r="D48" s="32">
        <v>79564262690</v>
      </c>
      <c r="E48" s="8">
        <v>75372181270</v>
      </c>
      <c r="F48" s="8">
        <v>4192081420</v>
      </c>
    </row>
    <row r="49" spans="1:6" ht="13.35" customHeight="1" x14ac:dyDescent="0.15">
      <c r="A49" s="49"/>
      <c r="B49" s="25" t="s">
        <v>96</v>
      </c>
      <c r="C49" s="21"/>
      <c r="D49" s="26">
        <v>566334868</v>
      </c>
      <c r="E49" s="27">
        <v>566334867</v>
      </c>
      <c r="F49" s="27">
        <v>1</v>
      </c>
    </row>
    <row r="50" spans="1:6" ht="18" customHeight="1" x14ac:dyDescent="0.15">
      <c r="A50" s="33"/>
      <c r="B50" s="34" t="s">
        <v>79</v>
      </c>
      <c r="C50" s="33"/>
      <c r="D50" s="35">
        <v>80130597558</v>
      </c>
      <c r="E50" s="36">
        <v>75938516137</v>
      </c>
      <c r="F50" s="36">
        <v>4192081421</v>
      </c>
    </row>
    <row r="51" spans="1:6" ht="10.5" customHeight="1" x14ac:dyDescent="0.15">
      <c r="A51" s="129" t="s">
        <v>166</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07" firstPageNumber="274"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66"/>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5" width="21.140625" style="14" customWidth="1"/>
    <col min="6"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55</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1.85" customHeight="1" x14ac:dyDescent="0.15">
      <c r="A6" s="24"/>
      <c r="B6" s="25" t="s">
        <v>6</v>
      </c>
      <c r="C6" s="22"/>
      <c r="D6" s="26"/>
      <c r="E6" s="27"/>
      <c r="F6" s="27"/>
    </row>
    <row r="7" spans="1:9" ht="11.85" customHeight="1" x14ac:dyDescent="0.15">
      <c r="A7" s="22"/>
      <c r="B7" s="25" t="s">
        <v>7</v>
      </c>
      <c r="C7" s="21"/>
      <c r="D7" s="26">
        <v>183501189</v>
      </c>
      <c r="E7" s="27">
        <v>183501189</v>
      </c>
      <c r="F7" s="27" t="s">
        <v>15</v>
      </c>
    </row>
    <row r="8" spans="1:9" ht="11.85" customHeight="1" x14ac:dyDescent="0.15">
      <c r="A8" s="21"/>
      <c r="B8" s="25" t="s">
        <v>8</v>
      </c>
      <c r="C8" s="21"/>
      <c r="D8" s="26">
        <v>93511794</v>
      </c>
      <c r="E8" s="27">
        <v>90385845</v>
      </c>
      <c r="F8" s="27">
        <v>3125949</v>
      </c>
    </row>
    <row r="9" spans="1:9" ht="11.85" customHeight="1" x14ac:dyDescent="0.15">
      <c r="A9" s="21"/>
      <c r="B9" s="25" t="s">
        <v>9</v>
      </c>
      <c r="C9" s="21"/>
      <c r="D9" s="26">
        <v>495864042</v>
      </c>
      <c r="E9" s="27">
        <v>495759404</v>
      </c>
      <c r="F9" s="27">
        <v>104638</v>
      </c>
    </row>
    <row r="10" spans="1:9" ht="11.85" customHeight="1" x14ac:dyDescent="0.15">
      <c r="A10" s="22"/>
      <c r="B10" s="25" t="s">
        <v>10</v>
      </c>
      <c r="C10" s="25"/>
      <c r="D10" s="26">
        <v>124374146</v>
      </c>
      <c r="E10" s="27">
        <v>121687393</v>
      </c>
      <c r="F10" s="27">
        <v>2686753</v>
      </c>
    </row>
    <row r="11" spans="1:9" ht="11.85" customHeight="1" x14ac:dyDescent="0.15">
      <c r="A11" s="22"/>
      <c r="B11" s="25" t="s">
        <v>11</v>
      </c>
      <c r="C11" s="21"/>
      <c r="D11" s="26">
        <v>80732915</v>
      </c>
      <c r="E11" s="27">
        <v>79921521</v>
      </c>
      <c r="F11" s="27">
        <v>811394</v>
      </c>
    </row>
    <row r="12" spans="1:9" ht="14.1" customHeight="1" x14ac:dyDescent="0.15">
      <c r="A12" s="22"/>
      <c r="B12" s="25" t="s">
        <v>12</v>
      </c>
      <c r="C12" s="22"/>
      <c r="D12" s="26">
        <v>977984087</v>
      </c>
      <c r="E12" s="27">
        <v>971255354</v>
      </c>
      <c r="F12" s="27">
        <v>6728733</v>
      </c>
    </row>
    <row r="13" spans="1:9" ht="11.85" customHeight="1" x14ac:dyDescent="0.15">
      <c r="A13" s="22"/>
      <c r="B13" s="25" t="s">
        <v>122</v>
      </c>
      <c r="C13" s="22"/>
      <c r="D13" s="29"/>
      <c r="E13" s="37"/>
      <c r="F13" s="37"/>
    </row>
    <row r="14" spans="1:9" ht="11.85" customHeight="1" x14ac:dyDescent="0.15">
      <c r="A14" s="28"/>
      <c r="B14" s="25" t="s">
        <v>13</v>
      </c>
      <c r="C14" s="28"/>
      <c r="D14" s="26">
        <v>400005000</v>
      </c>
      <c r="E14" s="27">
        <v>400003675</v>
      </c>
      <c r="F14" s="27">
        <v>1325</v>
      </c>
    </row>
    <row r="15" spans="1:9" ht="11.85" customHeight="1" x14ac:dyDescent="0.15">
      <c r="A15" s="28"/>
      <c r="B15" s="25" t="s">
        <v>14</v>
      </c>
      <c r="C15" s="28"/>
      <c r="D15" s="26">
        <v>228536450</v>
      </c>
      <c r="E15" s="27">
        <v>228536450</v>
      </c>
      <c r="F15" s="27" t="s">
        <v>15</v>
      </c>
    </row>
    <row r="16" spans="1:9" ht="11.85" customHeight="1" x14ac:dyDescent="0.15">
      <c r="A16" s="28"/>
      <c r="B16" s="25" t="s">
        <v>16</v>
      </c>
      <c r="C16" s="28"/>
      <c r="D16" s="26">
        <v>93425661</v>
      </c>
      <c r="E16" s="27">
        <v>93135712</v>
      </c>
      <c r="F16" s="27">
        <v>289949</v>
      </c>
    </row>
    <row r="17" spans="1:6" ht="11.85" customHeight="1" x14ac:dyDescent="0.15">
      <c r="A17" s="28"/>
      <c r="B17" s="25" t="s">
        <v>17</v>
      </c>
      <c r="C17" s="28"/>
      <c r="D17" s="26">
        <v>38500634</v>
      </c>
      <c r="E17" s="27">
        <v>37307710</v>
      </c>
      <c r="F17" s="27">
        <v>1192924</v>
      </c>
    </row>
    <row r="18" spans="1:6" ht="11.85" customHeight="1" x14ac:dyDescent="0.15">
      <c r="A18" s="28"/>
      <c r="B18" s="25" t="s">
        <v>18</v>
      </c>
      <c r="C18" s="28"/>
      <c r="D18" s="26">
        <v>48285176</v>
      </c>
      <c r="E18" s="27">
        <v>47395601</v>
      </c>
      <c r="F18" s="27">
        <v>889575</v>
      </c>
    </row>
    <row r="19" spans="1:6" ht="11.85" customHeight="1" x14ac:dyDescent="0.15">
      <c r="A19" s="28"/>
      <c r="B19" s="25" t="s">
        <v>19</v>
      </c>
      <c r="C19" s="28"/>
      <c r="D19" s="26">
        <v>15199668</v>
      </c>
      <c r="E19" s="27">
        <v>15199668</v>
      </c>
      <c r="F19" s="27" t="s">
        <v>15</v>
      </c>
    </row>
    <row r="20" spans="1:6" ht="14.1" customHeight="1" x14ac:dyDescent="0.15">
      <c r="A20" s="28"/>
      <c r="B20" s="25" t="s">
        <v>12</v>
      </c>
      <c r="C20" s="28"/>
      <c r="D20" s="26">
        <v>823952590</v>
      </c>
      <c r="E20" s="27">
        <v>820578817</v>
      </c>
      <c r="F20" s="27">
        <v>3373773</v>
      </c>
    </row>
    <row r="21" spans="1:6" ht="11.85" customHeight="1" x14ac:dyDescent="0.15">
      <c r="A21" s="28"/>
      <c r="B21" s="25" t="s">
        <v>20</v>
      </c>
      <c r="C21" s="28"/>
      <c r="D21" s="26">
        <v>275701035</v>
      </c>
      <c r="E21" s="27">
        <v>275333422</v>
      </c>
      <c r="F21" s="27">
        <v>367613</v>
      </c>
    </row>
    <row r="22" spans="1:6" ht="11.85" customHeight="1" x14ac:dyDescent="0.15">
      <c r="A22" s="28"/>
      <c r="B22" s="25" t="s">
        <v>21</v>
      </c>
      <c r="C22" s="28"/>
      <c r="D22" s="29"/>
      <c r="E22" s="30"/>
      <c r="F22" s="30"/>
    </row>
    <row r="23" spans="1:6" ht="11.85" customHeight="1" x14ac:dyDescent="0.15">
      <c r="A23" s="28"/>
      <c r="B23" s="25" t="s">
        <v>22</v>
      </c>
      <c r="C23" s="28"/>
      <c r="D23" s="26">
        <v>29540316</v>
      </c>
      <c r="E23" s="27">
        <v>29540065</v>
      </c>
      <c r="F23" s="27">
        <v>251</v>
      </c>
    </row>
    <row r="24" spans="1:6" ht="11.85" customHeight="1" x14ac:dyDescent="0.15">
      <c r="A24" s="22"/>
      <c r="B24" s="25" t="s">
        <v>23</v>
      </c>
      <c r="C24" s="28"/>
      <c r="D24" s="26">
        <v>211994059</v>
      </c>
      <c r="E24" s="27">
        <v>211257299</v>
      </c>
      <c r="F24" s="27">
        <v>736760</v>
      </c>
    </row>
    <row r="25" spans="1:6" ht="11.85" customHeight="1" x14ac:dyDescent="0.15">
      <c r="A25" s="22"/>
      <c r="B25" s="25" t="s">
        <v>24</v>
      </c>
      <c r="D25" s="26">
        <v>3068350</v>
      </c>
      <c r="E25" s="27">
        <v>3066502</v>
      </c>
      <c r="F25" s="27">
        <v>1848</v>
      </c>
    </row>
    <row r="26" spans="1:6" ht="11.85" customHeight="1" x14ac:dyDescent="0.15">
      <c r="A26" s="22"/>
      <c r="B26" s="25" t="s">
        <v>25</v>
      </c>
      <c r="C26" s="25"/>
      <c r="D26" s="26">
        <v>22589553</v>
      </c>
      <c r="E26" s="27">
        <v>22289372</v>
      </c>
      <c r="F26" s="27">
        <v>296</v>
      </c>
    </row>
    <row r="27" spans="1:6" ht="14.1" customHeight="1" x14ac:dyDescent="0.15">
      <c r="A27" s="22"/>
      <c r="B27" s="25" t="s">
        <v>12</v>
      </c>
      <c r="C27" s="28"/>
      <c r="D27" s="26">
        <v>267192278</v>
      </c>
      <c r="E27" s="27">
        <v>266153239</v>
      </c>
      <c r="F27" s="27">
        <v>300181</v>
      </c>
    </row>
    <row r="28" spans="1:6" ht="11.85" customHeight="1" x14ac:dyDescent="0.15">
      <c r="A28" s="22"/>
      <c r="B28" s="25" t="s">
        <v>26</v>
      </c>
      <c r="C28" s="28"/>
      <c r="D28" s="26">
        <v>1432823592</v>
      </c>
      <c r="E28" s="27">
        <v>1432823592</v>
      </c>
      <c r="F28" s="27" t="s">
        <v>15</v>
      </c>
    </row>
    <row r="29" spans="1:6" ht="11.85" customHeight="1" x14ac:dyDescent="0.15">
      <c r="A29" s="22"/>
      <c r="B29" s="25" t="s">
        <v>28</v>
      </c>
      <c r="C29" s="28"/>
      <c r="D29" s="26">
        <v>499955806</v>
      </c>
      <c r="E29" s="27">
        <v>496720700</v>
      </c>
      <c r="F29" s="27">
        <v>3235106</v>
      </c>
    </row>
    <row r="30" spans="1:6" ht="11.85" customHeight="1" x14ac:dyDescent="0.15">
      <c r="A30" s="22"/>
      <c r="B30" s="25" t="s">
        <v>30</v>
      </c>
      <c r="C30" s="28"/>
      <c r="D30" s="29"/>
      <c r="E30" s="30"/>
      <c r="F30" s="30"/>
    </row>
    <row r="31" spans="1:6" ht="11.85" customHeight="1" x14ac:dyDescent="0.15">
      <c r="A31" s="22"/>
      <c r="B31" s="126" t="s">
        <v>31</v>
      </c>
      <c r="C31" s="28"/>
      <c r="D31" s="26">
        <v>-209090760</v>
      </c>
      <c r="E31" s="27">
        <v>-204321782</v>
      </c>
      <c r="F31" s="27">
        <v>-4768978</v>
      </c>
    </row>
    <row r="32" spans="1:6" ht="11.85" customHeight="1" x14ac:dyDescent="0.15">
      <c r="A32" s="22"/>
      <c r="B32" s="126"/>
      <c r="C32" s="28"/>
      <c r="D32" s="26">
        <v>208078760</v>
      </c>
      <c r="E32" s="27">
        <v>203312282</v>
      </c>
      <c r="F32" s="27">
        <v>4757478</v>
      </c>
    </row>
    <row r="33" spans="1:6" ht="11.85" customHeight="1" x14ac:dyDescent="0.15">
      <c r="A33" s="22"/>
      <c r="B33" s="126" t="s">
        <v>32</v>
      </c>
      <c r="C33" s="28"/>
      <c r="D33" s="26">
        <v>-506372533</v>
      </c>
      <c r="E33" s="27">
        <v>-499881648</v>
      </c>
      <c r="F33" s="27">
        <v>-6490885</v>
      </c>
    </row>
    <row r="34" spans="1:6" ht="11.85" customHeight="1" x14ac:dyDescent="0.15">
      <c r="A34" s="22"/>
      <c r="B34" s="126"/>
      <c r="C34" s="28"/>
      <c r="D34" s="26">
        <v>504737533</v>
      </c>
      <c r="E34" s="27">
        <v>498246648</v>
      </c>
      <c r="F34" s="27">
        <v>6490885</v>
      </c>
    </row>
    <row r="35" spans="1:6" ht="11.85" customHeight="1" x14ac:dyDescent="0.15">
      <c r="A35" s="22"/>
      <c r="B35" s="126" t="s">
        <v>33</v>
      </c>
      <c r="C35" s="28"/>
      <c r="D35" s="26">
        <v>-102658576</v>
      </c>
      <c r="E35" s="27">
        <v>-99045276</v>
      </c>
      <c r="F35" s="27">
        <v>-3613300</v>
      </c>
    </row>
    <row r="36" spans="1:6" ht="11.85" customHeight="1" x14ac:dyDescent="0.15">
      <c r="A36" s="22"/>
      <c r="B36" s="126"/>
      <c r="C36" s="28"/>
      <c r="D36" s="26">
        <v>102110576</v>
      </c>
      <c r="E36" s="27">
        <v>98497276</v>
      </c>
      <c r="F36" s="27">
        <v>3613300</v>
      </c>
    </row>
    <row r="37" spans="1:6" ht="11.85" customHeight="1" x14ac:dyDescent="0.15">
      <c r="A37" s="22"/>
      <c r="B37" s="25" t="s">
        <v>34</v>
      </c>
      <c r="C37" s="28"/>
      <c r="D37" s="26">
        <v>91516150</v>
      </c>
      <c r="E37" s="27">
        <v>72109727</v>
      </c>
      <c r="F37" s="27">
        <v>19406423</v>
      </c>
    </row>
    <row r="38" spans="1:6" ht="11.85" customHeight="1" x14ac:dyDescent="0.15">
      <c r="A38" s="22"/>
      <c r="B38" s="126" t="s">
        <v>35</v>
      </c>
      <c r="C38" s="28"/>
      <c r="D38" s="26">
        <v>-49901830</v>
      </c>
      <c r="E38" s="27">
        <v>-48640597</v>
      </c>
      <c r="F38" s="27" t="s">
        <v>15</v>
      </c>
    </row>
    <row r="39" spans="1:6" ht="11.85" customHeight="1" x14ac:dyDescent="0.15">
      <c r="A39" s="22"/>
      <c r="B39" s="126"/>
      <c r="C39" s="28"/>
      <c r="D39" s="26">
        <v>49051830</v>
      </c>
      <c r="E39" s="27">
        <v>47790597</v>
      </c>
      <c r="F39" s="27"/>
    </row>
    <row r="40" spans="1:6" ht="11.85" customHeight="1" x14ac:dyDescent="0.15">
      <c r="A40" s="22"/>
      <c r="B40" s="25" t="s">
        <v>36</v>
      </c>
      <c r="C40" s="28"/>
      <c r="D40" s="26">
        <v>166987484</v>
      </c>
      <c r="E40" s="27">
        <v>162413465</v>
      </c>
      <c r="F40" s="27" t="s">
        <v>15</v>
      </c>
    </row>
    <row r="41" spans="1:6" ht="11.85" customHeight="1" x14ac:dyDescent="0.15">
      <c r="A41" s="22"/>
      <c r="B41" s="25" t="s">
        <v>37</v>
      </c>
      <c r="C41" s="28"/>
      <c r="D41" s="26">
        <v>28751340</v>
      </c>
      <c r="E41" s="27">
        <v>28583974</v>
      </c>
      <c r="F41" s="27" t="s">
        <v>15</v>
      </c>
    </row>
    <row r="42" spans="1:6" ht="11.85" customHeight="1" x14ac:dyDescent="0.15">
      <c r="A42" s="22"/>
      <c r="B42" s="25" t="s">
        <v>38</v>
      </c>
      <c r="C42" s="28"/>
      <c r="D42" s="26">
        <v>6900000</v>
      </c>
      <c r="E42" s="27">
        <v>6899523</v>
      </c>
      <c r="F42" s="27">
        <v>477</v>
      </c>
    </row>
    <row r="43" spans="1:6" ht="11.85" customHeight="1" x14ac:dyDescent="0.15">
      <c r="A43" s="22"/>
      <c r="B43" s="126" t="s">
        <v>39</v>
      </c>
      <c r="C43" s="28"/>
      <c r="D43" s="26">
        <v>-115099045</v>
      </c>
      <c r="E43" s="27">
        <v>-112959685</v>
      </c>
      <c r="F43" s="27">
        <v>-1241233</v>
      </c>
    </row>
    <row r="44" spans="1:6" ht="11.85" customHeight="1" x14ac:dyDescent="0.15">
      <c r="A44" s="22"/>
      <c r="B44" s="126"/>
      <c r="C44" s="28"/>
      <c r="D44" s="26">
        <v>115044045</v>
      </c>
      <c r="E44" s="27">
        <v>112904685</v>
      </c>
      <c r="F44" s="27">
        <v>-2139360</v>
      </c>
    </row>
    <row r="45" spans="1:6" ht="12.6" customHeight="1" x14ac:dyDescent="0.15">
      <c r="A45" s="21"/>
      <c r="B45" s="126" t="s">
        <v>12</v>
      </c>
      <c r="C45" s="21"/>
      <c r="D45" s="50">
        <v>-1277277721</v>
      </c>
      <c r="E45" s="51">
        <v>-1234855681</v>
      </c>
      <c r="F45" s="27">
        <v>-42422040</v>
      </c>
    </row>
    <row r="46" spans="1:6" ht="12.6" customHeight="1" x14ac:dyDescent="0.15">
      <c r="A46" s="21"/>
      <c r="B46" s="126"/>
      <c r="C46" s="21"/>
      <c r="D46" s="26">
        <v>1273177721</v>
      </c>
      <c r="E46" s="27">
        <v>1230758181</v>
      </c>
      <c r="F46" s="27">
        <v>42419540</v>
      </c>
    </row>
    <row r="47" spans="1:6" ht="11.85" customHeight="1" x14ac:dyDescent="0.15">
      <c r="A47" s="21"/>
      <c r="B47" s="25" t="s">
        <v>41</v>
      </c>
      <c r="C47" s="21"/>
      <c r="D47" s="26">
        <v>112937328</v>
      </c>
      <c r="E47" s="27">
        <v>99148888</v>
      </c>
      <c r="F47" s="27">
        <v>13788440</v>
      </c>
    </row>
    <row r="48" spans="1:6" ht="11.85" customHeight="1" x14ac:dyDescent="0.15">
      <c r="A48" s="21"/>
      <c r="B48" s="25" t="s">
        <v>42</v>
      </c>
      <c r="C48" s="21"/>
      <c r="D48" s="26">
        <v>14576238</v>
      </c>
      <c r="E48" s="27">
        <v>14573488</v>
      </c>
      <c r="F48" s="27">
        <v>2740</v>
      </c>
    </row>
    <row r="49" spans="1:6" ht="11.85" customHeight="1" x14ac:dyDescent="0.15">
      <c r="A49" s="49"/>
      <c r="B49" s="25" t="s">
        <v>43</v>
      </c>
      <c r="C49" s="21"/>
      <c r="D49" s="26">
        <v>42837131</v>
      </c>
      <c r="E49" s="27">
        <v>42781745</v>
      </c>
      <c r="F49" s="27">
        <v>55386</v>
      </c>
    </row>
    <row r="50" spans="1:6" ht="11.85" customHeight="1" x14ac:dyDescent="0.15">
      <c r="A50" s="21"/>
      <c r="B50" s="25" t="s">
        <v>45</v>
      </c>
      <c r="C50" s="21"/>
      <c r="D50" s="26">
        <v>43980833</v>
      </c>
      <c r="E50" s="27">
        <v>43962972</v>
      </c>
      <c r="F50" s="27">
        <v>17861</v>
      </c>
    </row>
    <row r="51" spans="1:6" ht="11.85" customHeight="1" x14ac:dyDescent="0.15">
      <c r="A51" s="21"/>
      <c r="B51" s="25" t="s">
        <v>47</v>
      </c>
      <c r="C51" s="21"/>
      <c r="D51" s="26">
        <v>353000000</v>
      </c>
      <c r="E51" s="27">
        <v>353000000</v>
      </c>
      <c r="F51" s="27" t="s">
        <v>15</v>
      </c>
    </row>
    <row r="52" spans="1:6" ht="11.85" customHeight="1" x14ac:dyDescent="0.15">
      <c r="A52" s="21"/>
      <c r="B52" s="25" t="s">
        <v>48</v>
      </c>
      <c r="C52" s="21"/>
      <c r="D52" s="26">
        <v>78100000</v>
      </c>
      <c r="E52" s="27">
        <v>78100000</v>
      </c>
      <c r="F52" s="27" t="s">
        <v>15</v>
      </c>
    </row>
    <row r="53" spans="1:6" ht="11.85" customHeight="1" x14ac:dyDescent="0.15">
      <c r="A53" s="21"/>
      <c r="B53" s="31" t="s">
        <v>49</v>
      </c>
      <c r="C53" s="21"/>
      <c r="D53" s="32">
        <v>6196218640</v>
      </c>
      <c r="E53" s="8">
        <v>6125190403</v>
      </c>
      <c r="F53" s="8">
        <v>71028237</v>
      </c>
    </row>
    <row r="54" spans="1:6" ht="11.85" customHeight="1" x14ac:dyDescent="0.15">
      <c r="A54" s="21"/>
      <c r="B54" s="25" t="s">
        <v>50</v>
      </c>
      <c r="C54" s="21"/>
      <c r="D54" s="26">
        <v>806926243</v>
      </c>
      <c r="E54" s="27">
        <v>792647579</v>
      </c>
      <c r="F54" s="27">
        <v>14278664</v>
      </c>
    </row>
    <row r="55" spans="1:6" ht="11.85" customHeight="1" x14ac:dyDescent="0.15">
      <c r="A55" s="21"/>
      <c r="B55" s="25" t="s">
        <v>51</v>
      </c>
      <c r="C55" s="21"/>
      <c r="D55" s="26">
        <v>5402</v>
      </c>
      <c r="E55" s="27" t="s">
        <v>15</v>
      </c>
      <c r="F55" s="27">
        <v>5402</v>
      </c>
    </row>
    <row r="56" spans="1:6" ht="18" customHeight="1" x14ac:dyDescent="0.15">
      <c r="A56" s="33"/>
      <c r="B56" s="34" t="s">
        <v>52</v>
      </c>
      <c r="C56" s="33"/>
      <c r="D56" s="35">
        <v>7003150286</v>
      </c>
      <c r="E56" s="36">
        <v>6917837983</v>
      </c>
      <c r="F56" s="36">
        <v>85312303</v>
      </c>
    </row>
    <row r="57" spans="1:6" ht="10.5" customHeight="1" x14ac:dyDescent="0.15">
      <c r="A57" s="129" t="s">
        <v>160</v>
      </c>
      <c r="B57" s="130"/>
      <c r="C57" s="130"/>
      <c r="D57" s="130"/>
      <c r="E57" s="130"/>
      <c r="F57" s="130"/>
    </row>
    <row r="58" spans="1:6" ht="10.5" customHeight="1" x14ac:dyDescent="0.15">
      <c r="A58" s="131"/>
      <c r="B58" s="131"/>
      <c r="C58" s="131"/>
      <c r="D58" s="131"/>
      <c r="E58" s="131"/>
      <c r="F58" s="131"/>
    </row>
    <row r="59" spans="1:6" ht="10.5" customHeight="1" x14ac:dyDescent="0.15">
      <c r="A59" s="131"/>
      <c r="B59" s="131"/>
      <c r="C59" s="131"/>
      <c r="D59" s="131"/>
      <c r="E59" s="131"/>
      <c r="F59" s="131"/>
    </row>
    <row r="60" spans="1:6" ht="10.5" customHeight="1" x14ac:dyDescent="0.15">
      <c r="A60" s="131"/>
      <c r="B60" s="131"/>
      <c r="C60" s="131"/>
      <c r="D60" s="131"/>
      <c r="E60" s="131"/>
      <c r="F60" s="131"/>
    </row>
    <row r="61" spans="1:6" ht="10.5" customHeight="1" x14ac:dyDescent="0.15">
      <c r="A61" s="131"/>
      <c r="B61" s="131"/>
      <c r="C61" s="131"/>
      <c r="D61" s="131"/>
      <c r="E61" s="131"/>
      <c r="F61" s="131"/>
    </row>
    <row r="62" spans="1:6" ht="10.5" customHeight="1" x14ac:dyDescent="0.15">
      <c r="A62" s="131"/>
      <c r="B62" s="131"/>
      <c r="C62" s="131"/>
      <c r="D62" s="131"/>
      <c r="E62" s="131"/>
      <c r="F62" s="131"/>
    </row>
    <row r="63" spans="1:6" ht="10.5" customHeight="1" x14ac:dyDescent="0.15">
      <c r="A63" s="131"/>
      <c r="B63" s="131"/>
      <c r="C63" s="131"/>
      <c r="D63" s="131"/>
      <c r="E63" s="131"/>
      <c r="F63" s="131"/>
    </row>
    <row r="64" spans="1:6" ht="10.5" customHeight="1" x14ac:dyDescent="0.15">
      <c r="A64" s="131"/>
      <c r="B64" s="131"/>
      <c r="C64" s="131"/>
      <c r="D64" s="131"/>
      <c r="E64" s="131"/>
      <c r="F64" s="131"/>
    </row>
    <row r="65" spans="1:6" ht="10.5" customHeight="1" x14ac:dyDescent="0.15">
      <c r="A65" s="131"/>
      <c r="B65" s="131"/>
      <c r="C65" s="131"/>
      <c r="D65" s="131"/>
      <c r="E65" s="131"/>
      <c r="F65" s="131"/>
    </row>
    <row r="66" spans="1:6" ht="10.5" customHeight="1" x14ac:dyDescent="0.15">
      <c r="A66" s="131"/>
      <c r="B66" s="131"/>
      <c r="C66" s="131"/>
      <c r="D66" s="131"/>
      <c r="E66" s="131"/>
      <c r="F66" s="131"/>
    </row>
  </sheetData>
  <mergeCells count="8">
    <mergeCell ref="A57:F66"/>
    <mergeCell ref="B38:B39"/>
    <mergeCell ref="B43:B44"/>
    <mergeCell ref="B45:B46"/>
    <mergeCell ref="A3:F3"/>
    <mergeCell ref="B31:B32"/>
    <mergeCell ref="B33:B34"/>
    <mergeCell ref="B35:B36"/>
  </mergeCells>
  <phoneticPr fontId="7"/>
  <pageMargins left="0.78740157480314965" right="0.39370078740157483" top="0.86614173228346458" bottom="0.86614173228346458" header="0.62992125984251968" footer="0.39370078740157483"/>
  <pageSetup paperSize="9" scale="102" firstPageNumber="274" orientation="portrait" useFirstPageNumber="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I54"/>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97</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1170381311</v>
      </c>
      <c r="E7" s="27">
        <v>1170381311</v>
      </c>
      <c r="F7" s="27" t="s">
        <v>15</v>
      </c>
    </row>
    <row r="8" spans="1:9" ht="14.1" customHeight="1" x14ac:dyDescent="0.15">
      <c r="A8" s="21"/>
      <c r="B8" s="25" t="s">
        <v>8</v>
      </c>
      <c r="C8" s="21"/>
      <c r="D8" s="26">
        <v>4187851961</v>
      </c>
      <c r="E8" s="27">
        <v>4068782838</v>
      </c>
      <c r="F8" s="27">
        <v>119069122</v>
      </c>
    </row>
    <row r="9" spans="1:9" ht="14.1" customHeight="1" x14ac:dyDescent="0.15">
      <c r="A9" s="21"/>
      <c r="B9" s="25" t="s">
        <v>9</v>
      </c>
      <c r="C9" s="21"/>
      <c r="D9" s="26">
        <v>8807275682</v>
      </c>
      <c r="E9" s="27">
        <v>8804318240</v>
      </c>
      <c r="F9" s="27">
        <v>2957441</v>
      </c>
    </row>
    <row r="10" spans="1:9" ht="14.1" customHeight="1" x14ac:dyDescent="0.15">
      <c r="A10" s="22"/>
      <c r="B10" s="25" t="s">
        <v>10</v>
      </c>
      <c r="C10" s="25"/>
      <c r="D10" s="26">
        <v>635087707</v>
      </c>
      <c r="E10" s="27">
        <v>624666558</v>
      </c>
      <c r="F10" s="27">
        <v>10421148</v>
      </c>
    </row>
    <row r="11" spans="1:9" ht="14.1" customHeight="1" x14ac:dyDescent="0.15">
      <c r="A11" s="22"/>
      <c r="B11" s="25" t="s">
        <v>11</v>
      </c>
      <c r="C11" s="21"/>
      <c r="D11" s="26">
        <v>365241503</v>
      </c>
      <c r="E11" s="27">
        <v>364197205</v>
      </c>
      <c r="F11" s="27">
        <v>1044297</v>
      </c>
    </row>
    <row r="12" spans="1:9" ht="14.55" customHeight="1" x14ac:dyDescent="0.15">
      <c r="A12" s="22"/>
      <c r="B12" s="25" t="s">
        <v>12</v>
      </c>
      <c r="C12" s="22"/>
      <c r="D12" s="26">
        <v>15165838164</v>
      </c>
      <c r="E12" s="27">
        <v>15032346153</v>
      </c>
      <c r="F12" s="27">
        <v>133492010</v>
      </c>
    </row>
    <row r="13" spans="1:9" ht="14.1" customHeight="1" x14ac:dyDescent="0.15">
      <c r="A13" s="22"/>
      <c r="B13" s="25" t="s">
        <v>122</v>
      </c>
      <c r="C13" s="22"/>
      <c r="D13" s="29"/>
      <c r="E13" s="37"/>
      <c r="F13" s="37"/>
    </row>
    <row r="14" spans="1:9" ht="14.1" customHeight="1" x14ac:dyDescent="0.15">
      <c r="A14" s="28"/>
      <c r="B14" s="25" t="s">
        <v>13</v>
      </c>
      <c r="C14" s="28"/>
      <c r="D14" s="26">
        <v>2842290266</v>
      </c>
      <c r="E14" s="27">
        <v>2842290266</v>
      </c>
      <c r="F14" s="27" t="s">
        <v>15</v>
      </c>
    </row>
    <row r="15" spans="1:9" ht="14.1" customHeight="1" x14ac:dyDescent="0.15">
      <c r="A15" s="28"/>
      <c r="B15" s="25" t="s">
        <v>14</v>
      </c>
      <c r="C15" s="28"/>
      <c r="D15" s="26">
        <v>1605283297</v>
      </c>
      <c r="E15" s="27">
        <v>1605283297</v>
      </c>
      <c r="F15" s="27" t="s">
        <v>15</v>
      </c>
    </row>
    <row r="16" spans="1:9" ht="14.1" customHeight="1" x14ac:dyDescent="0.15">
      <c r="A16" s="28"/>
      <c r="B16" s="25" t="s">
        <v>16</v>
      </c>
      <c r="C16" s="28"/>
      <c r="D16" s="26">
        <v>851283286</v>
      </c>
      <c r="E16" s="27">
        <v>813033341</v>
      </c>
      <c r="F16" s="27">
        <v>38249944</v>
      </c>
    </row>
    <row r="17" spans="1:6" ht="14.1" customHeight="1" x14ac:dyDescent="0.15">
      <c r="A17" s="28"/>
      <c r="B17" s="25" t="s">
        <v>17</v>
      </c>
      <c r="C17" s="28"/>
      <c r="D17" s="26">
        <v>298791903</v>
      </c>
      <c r="E17" s="27">
        <v>275551616</v>
      </c>
      <c r="F17" s="27">
        <v>23240286</v>
      </c>
    </row>
    <row r="18" spans="1:6" ht="14.1" customHeight="1" x14ac:dyDescent="0.15">
      <c r="A18" s="28"/>
      <c r="B18" s="25" t="s">
        <v>18</v>
      </c>
      <c r="C18" s="28"/>
      <c r="D18" s="26">
        <v>734615348</v>
      </c>
      <c r="E18" s="27">
        <v>723298992</v>
      </c>
      <c r="F18" s="27">
        <v>11316356</v>
      </c>
    </row>
    <row r="19" spans="1:6" ht="14.1" customHeight="1" x14ac:dyDescent="0.15">
      <c r="A19" s="28"/>
      <c r="B19" s="25" t="s">
        <v>19</v>
      </c>
      <c r="C19" s="28"/>
      <c r="D19" s="26">
        <v>104136442</v>
      </c>
      <c r="E19" s="27">
        <v>104078160</v>
      </c>
      <c r="F19" s="27">
        <v>58281</v>
      </c>
    </row>
    <row r="20" spans="1:6" ht="14.55" customHeight="1" x14ac:dyDescent="0.15">
      <c r="A20" s="28"/>
      <c r="B20" s="25" t="s">
        <v>12</v>
      </c>
      <c r="C20" s="28"/>
      <c r="D20" s="26">
        <v>6436400543</v>
      </c>
      <c r="E20" s="27">
        <v>6363535673</v>
      </c>
      <c r="F20" s="27">
        <v>72864869</v>
      </c>
    </row>
    <row r="21" spans="1:6" ht="14.1" customHeight="1" x14ac:dyDescent="0.15">
      <c r="A21" s="28"/>
      <c r="B21" s="25" t="s">
        <v>20</v>
      </c>
      <c r="C21" s="28"/>
      <c r="D21" s="26">
        <v>16083850997</v>
      </c>
      <c r="E21" s="27">
        <v>16083850997</v>
      </c>
      <c r="F21" s="27" t="s">
        <v>15</v>
      </c>
    </row>
    <row r="22" spans="1:6" ht="14.1" customHeight="1" x14ac:dyDescent="0.15">
      <c r="A22" s="28"/>
      <c r="B22" s="25" t="s">
        <v>21</v>
      </c>
      <c r="C22" s="28"/>
      <c r="D22" s="29"/>
      <c r="E22" s="30"/>
      <c r="F22" s="30"/>
    </row>
    <row r="23" spans="1:6" ht="14.1" customHeight="1" x14ac:dyDescent="0.15">
      <c r="A23" s="28"/>
      <c r="B23" s="25" t="s">
        <v>22</v>
      </c>
      <c r="C23" s="28"/>
      <c r="D23" s="26">
        <v>82652392</v>
      </c>
      <c r="E23" s="27">
        <v>82648892</v>
      </c>
      <c r="F23" s="27">
        <v>3500</v>
      </c>
    </row>
    <row r="24" spans="1:6" ht="14.1" customHeight="1" x14ac:dyDescent="0.15">
      <c r="A24" s="22"/>
      <c r="B24" s="25" t="s">
        <v>23</v>
      </c>
      <c r="C24" s="28"/>
      <c r="D24" s="26">
        <v>1504094214</v>
      </c>
      <c r="E24" s="27">
        <v>1451780929</v>
      </c>
      <c r="F24" s="27">
        <v>52313285</v>
      </c>
    </row>
    <row r="25" spans="1:6" ht="14.1" customHeight="1" x14ac:dyDescent="0.15">
      <c r="A25" s="22"/>
      <c r="B25" s="25" t="s">
        <v>24</v>
      </c>
      <c r="D25" s="26">
        <v>5242568</v>
      </c>
      <c r="E25" s="27">
        <v>5184412</v>
      </c>
      <c r="F25" s="27">
        <v>58155</v>
      </c>
    </row>
    <row r="26" spans="1:6" ht="14.1" customHeight="1" x14ac:dyDescent="0.15">
      <c r="A26" s="22"/>
      <c r="B26" s="25" t="s">
        <v>25</v>
      </c>
      <c r="C26" s="25"/>
      <c r="D26" s="26">
        <v>123484219</v>
      </c>
      <c r="E26" s="27">
        <v>112989540</v>
      </c>
      <c r="F26" s="27">
        <v>10494679</v>
      </c>
    </row>
    <row r="27" spans="1:6" ht="14.55" customHeight="1" x14ac:dyDescent="0.15">
      <c r="A27" s="22"/>
      <c r="B27" s="25" t="s">
        <v>12</v>
      </c>
      <c r="C27" s="28"/>
      <c r="D27" s="26">
        <v>1715473393</v>
      </c>
      <c r="E27" s="27">
        <v>1652603774</v>
      </c>
      <c r="F27" s="27">
        <v>62869619</v>
      </c>
    </row>
    <row r="28" spans="1:6" ht="14.1" customHeight="1" x14ac:dyDescent="0.15">
      <c r="A28" s="22"/>
      <c r="B28" s="25" t="s">
        <v>26</v>
      </c>
      <c r="C28" s="28"/>
      <c r="D28" s="26">
        <v>13944993337</v>
      </c>
      <c r="E28" s="27">
        <v>13944993337</v>
      </c>
      <c r="F28" s="27" t="s">
        <v>15</v>
      </c>
    </row>
    <row r="29" spans="1:6" ht="14.1" customHeight="1" x14ac:dyDescent="0.15">
      <c r="A29" s="22"/>
      <c r="B29" s="25" t="s">
        <v>28</v>
      </c>
      <c r="C29" s="28"/>
      <c r="D29" s="26">
        <v>4876062917</v>
      </c>
      <c r="E29" s="27">
        <v>4815200790</v>
      </c>
      <c r="F29" s="27">
        <v>60862126</v>
      </c>
    </row>
    <row r="30" spans="1:6" ht="14.1" customHeight="1" x14ac:dyDescent="0.15">
      <c r="A30" s="22"/>
      <c r="B30" s="25" t="s">
        <v>30</v>
      </c>
      <c r="C30" s="28"/>
      <c r="D30" s="29"/>
      <c r="E30" s="30"/>
      <c r="F30" s="30"/>
    </row>
    <row r="31" spans="1:6" ht="14.1" customHeight="1" x14ac:dyDescent="0.15">
      <c r="A31" s="22"/>
      <c r="B31" s="25" t="s">
        <v>31</v>
      </c>
      <c r="C31" s="28"/>
      <c r="D31" s="26">
        <v>2037582499</v>
      </c>
      <c r="E31" s="27">
        <v>1841368159</v>
      </c>
      <c r="F31" s="27">
        <v>196214339</v>
      </c>
    </row>
    <row r="32" spans="1:6" ht="14.1" customHeight="1" x14ac:dyDescent="0.15">
      <c r="A32" s="22"/>
      <c r="B32" s="25" t="s">
        <v>32</v>
      </c>
      <c r="C32" s="28"/>
      <c r="D32" s="26">
        <v>3474818116</v>
      </c>
      <c r="E32" s="27">
        <v>3207774792</v>
      </c>
      <c r="F32" s="27">
        <v>267043324</v>
      </c>
    </row>
    <row r="33" spans="1:6" ht="14.1" customHeight="1" x14ac:dyDescent="0.15">
      <c r="A33" s="22"/>
      <c r="B33" s="25" t="s">
        <v>33</v>
      </c>
      <c r="C33" s="28"/>
      <c r="D33" s="26">
        <v>843384128</v>
      </c>
      <c r="E33" s="27">
        <v>764074337</v>
      </c>
      <c r="F33" s="27">
        <v>79309790</v>
      </c>
    </row>
    <row r="34" spans="1:6" ht="14.1" customHeight="1" x14ac:dyDescent="0.15">
      <c r="A34" s="22"/>
      <c r="B34" s="25" t="s">
        <v>95</v>
      </c>
      <c r="C34" s="28"/>
      <c r="D34" s="26">
        <v>2124886374</v>
      </c>
      <c r="E34" s="27">
        <v>1679415408</v>
      </c>
      <c r="F34" s="27">
        <v>445470965</v>
      </c>
    </row>
    <row r="35" spans="1:6" ht="14.1" customHeight="1" x14ac:dyDescent="0.15">
      <c r="A35" s="22"/>
      <c r="B35" s="25" t="s">
        <v>70</v>
      </c>
      <c r="C35" s="28"/>
      <c r="D35" s="26">
        <v>2155106658</v>
      </c>
      <c r="E35" s="27">
        <v>1922643656</v>
      </c>
      <c r="F35" s="27">
        <v>232463001</v>
      </c>
    </row>
    <row r="36" spans="1:6" ht="14.1" customHeight="1" x14ac:dyDescent="0.15">
      <c r="A36" s="22"/>
      <c r="B36" s="25" t="s">
        <v>89</v>
      </c>
      <c r="C36" s="28"/>
      <c r="D36" s="26">
        <v>1979142427</v>
      </c>
      <c r="E36" s="27">
        <v>1597373845</v>
      </c>
      <c r="F36" s="27">
        <v>381768581</v>
      </c>
    </row>
    <row r="37" spans="1:6" ht="14.1" customHeight="1" x14ac:dyDescent="0.15">
      <c r="A37" s="22"/>
      <c r="B37" s="25" t="s">
        <v>37</v>
      </c>
      <c r="C37" s="28"/>
      <c r="D37" s="26">
        <v>397803738</v>
      </c>
      <c r="E37" s="27">
        <v>365291609</v>
      </c>
      <c r="F37" s="27">
        <v>32512128</v>
      </c>
    </row>
    <row r="38" spans="1:6" ht="14.1" customHeight="1" x14ac:dyDescent="0.15">
      <c r="A38" s="22"/>
      <c r="B38" s="25" t="s">
        <v>62</v>
      </c>
      <c r="C38" s="28"/>
      <c r="D38" s="26">
        <v>15667740</v>
      </c>
      <c r="E38" s="27">
        <v>15600674</v>
      </c>
      <c r="F38" s="27">
        <v>67065</v>
      </c>
    </row>
    <row r="39" spans="1:6" ht="14.1" customHeight="1" x14ac:dyDescent="0.15">
      <c r="A39" s="22"/>
      <c r="B39" s="25" t="s">
        <v>39</v>
      </c>
      <c r="C39" s="28"/>
      <c r="D39" s="26">
        <v>1162144538</v>
      </c>
      <c r="E39" s="27">
        <v>946683822</v>
      </c>
      <c r="F39" s="27">
        <v>215460715</v>
      </c>
    </row>
    <row r="40" spans="1:6" ht="14.25" customHeight="1" x14ac:dyDescent="0.15">
      <c r="A40" s="21"/>
      <c r="B40" s="25" t="s">
        <v>12</v>
      </c>
      <c r="C40" s="21"/>
      <c r="D40" s="26">
        <v>14190536222</v>
      </c>
      <c r="E40" s="27">
        <v>12340226304</v>
      </c>
      <c r="F40" s="27">
        <v>1850309917</v>
      </c>
    </row>
    <row r="41" spans="1:6" ht="14.1" customHeight="1" x14ac:dyDescent="0.15">
      <c r="A41" s="21"/>
      <c r="B41" s="25" t="s">
        <v>63</v>
      </c>
      <c r="C41" s="21"/>
      <c r="D41" s="26">
        <v>1190577670</v>
      </c>
      <c r="E41" s="27">
        <v>1060629597</v>
      </c>
      <c r="F41" s="27">
        <v>129948072</v>
      </c>
    </row>
    <row r="42" spans="1:6" ht="14.1" customHeight="1" x14ac:dyDescent="0.15">
      <c r="A42" s="21"/>
      <c r="B42" s="25" t="s">
        <v>43</v>
      </c>
      <c r="C42" s="21"/>
      <c r="D42" s="26">
        <v>204535566</v>
      </c>
      <c r="E42" s="27">
        <v>194384918</v>
      </c>
      <c r="F42" s="27">
        <v>10150647</v>
      </c>
    </row>
    <row r="43" spans="1:6" ht="14.1" customHeight="1" x14ac:dyDescent="0.15">
      <c r="A43" s="21"/>
      <c r="B43" s="25" t="s">
        <v>72</v>
      </c>
      <c r="C43" s="21"/>
      <c r="D43" s="26">
        <v>696206072</v>
      </c>
      <c r="E43" s="27">
        <v>696103078</v>
      </c>
      <c r="F43" s="27">
        <v>102993</v>
      </c>
    </row>
    <row r="44" spans="1:6" ht="14.1" customHeight="1" x14ac:dyDescent="0.15">
      <c r="A44" s="21"/>
      <c r="B44" s="25" t="s">
        <v>98</v>
      </c>
      <c r="C44" s="21"/>
      <c r="D44" s="26">
        <v>310380155</v>
      </c>
      <c r="E44" s="27">
        <v>308250653</v>
      </c>
      <c r="F44" s="27">
        <v>2129501</v>
      </c>
    </row>
    <row r="45" spans="1:6" ht="14.1" customHeight="1" x14ac:dyDescent="0.15">
      <c r="A45" s="21"/>
      <c r="B45" s="25" t="s">
        <v>84</v>
      </c>
      <c r="C45" s="21"/>
      <c r="D45" s="26">
        <v>171541000</v>
      </c>
      <c r="E45" s="27">
        <v>161334059</v>
      </c>
      <c r="F45" s="27">
        <v>10206940</v>
      </c>
    </row>
    <row r="46" spans="1:6" ht="14.1" customHeight="1" x14ac:dyDescent="0.15">
      <c r="A46" s="21"/>
      <c r="B46" s="25" t="s">
        <v>99</v>
      </c>
      <c r="C46" s="21"/>
      <c r="D46" s="26">
        <v>685000000</v>
      </c>
      <c r="E46" s="27">
        <v>685000000</v>
      </c>
      <c r="F46" s="27" t="s">
        <v>15</v>
      </c>
    </row>
    <row r="47" spans="1:6" ht="14.1" customHeight="1" x14ac:dyDescent="0.15">
      <c r="A47" s="21"/>
      <c r="B47" s="25" t="s">
        <v>50</v>
      </c>
      <c r="C47" s="21"/>
      <c r="D47" s="26">
        <v>5775781527</v>
      </c>
      <c r="E47" s="27">
        <v>5509408066</v>
      </c>
      <c r="F47" s="27">
        <v>266373460</v>
      </c>
    </row>
    <row r="48" spans="1:6" ht="14.1" customHeight="1" x14ac:dyDescent="0.15">
      <c r="A48" s="21"/>
      <c r="B48" s="25" t="s">
        <v>51</v>
      </c>
      <c r="C48" s="21"/>
      <c r="D48" s="26">
        <v>1376109</v>
      </c>
      <c r="E48" s="27" t="s">
        <v>15</v>
      </c>
      <c r="F48" s="27">
        <v>1376109</v>
      </c>
    </row>
    <row r="49" spans="1:6" ht="18" customHeight="1" x14ac:dyDescent="0.15">
      <c r="A49" s="48"/>
      <c r="B49" s="34" t="s">
        <v>52</v>
      </c>
      <c r="C49" s="33"/>
      <c r="D49" s="35">
        <v>81448553675</v>
      </c>
      <c r="E49" s="36">
        <v>78847867404</v>
      </c>
      <c r="F49" s="36">
        <v>2600686270</v>
      </c>
    </row>
    <row r="50" spans="1:6" ht="10.5" customHeight="1" x14ac:dyDescent="0.15">
      <c r="A50" s="129" t="s">
        <v>166</v>
      </c>
      <c r="B50" s="129"/>
      <c r="C50" s="129"/>
      <c r="D50" s="129"/>
      <c r="E50" s="129"/>
      <c r="F50" s="129"/>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sheetData>
  <mergeCells count="2">
    <mergeCell ref="A3:F3"/>
    <mergeCell ref="A50:F54"/>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I53"/>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100</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1248688178</v>
      </c>
      <c r="E7" s="27">
        <v>1248688174</v>
      </c>
      <c r="F7" s="27">
        <v>4</v>
      </c>
    </row>
    <row r="8" spans="1:9" ht="14.1" customHeight="1" x14ac:dyDescent="0.15">
      <c r="A8" s="21"/>
      <c r="B8" s="25" t="s">
        <v>8</v>
      </c>
      <c r="C8" s="21"/>
      <c r="D8" s="26">
        <v>4430999210</v>
      </c>
      <c r="E8" s="27">
        <v>4268970408</v>
      </c>
      <c r="F8" s="27">
        <v>162028801</v>
      </c>
    </row>
    <row r="9" spans="1:9" ht="14.1" customHeight="1" x14ac:dyDescent="0.15">
      <c r="A9" s="21"/>
      <c r="B9" s="25" t="s">
        <v>9</v>
      </c>
      <c r="C9" s="21"/>
      <c r="D9" s="26">
        <v>8823919402</v>
      </c>
      <c r="E9" s="27">
        <v>8819188108</v>
      </c>
      <c r="F9" s="27">
        <v>4731293</v>
      </c>
    </row>
    <row r="10" spans="1:9" ht="14.1" customHeight="1" x14ac:dyDescent="0.15">
      <c r="A10" s="22"/>
      <c r="B10" s="25" t="s">
        <v>10</v>
      </c>
      <c r="C10" s="25"/>
      <c r="D10" s="26">
        <v>588898324</v>
      </c>
      <c r="E10" s="27">
        <v>575964246</v>
      </c>
      <c r="F10" s="27">
        <v>12934076</v>
      </c>
    </row>
    <row r="11" spans="1:9" ht="14.1" customHeight="1" x14ac:dyDescent="0.15">
      <c r="A11" s="22"/>
      <c r="B11" s="25" t="s">
        <v>11</v>
      </c>
      <c r="C11" s="21"/>
      <c r="D11" s="26">
        <v>474370998</v>
      </c>
      <c r="E11" s="27">
        <v>472664527</v>
      </c>
      <c r="F11" s="27">
        <v>1706470</v>
      </c>
    </row>
    <row r="12" spans="1:9" ht="15.6" customHeight="1" x14ac:dyDescent="0.15">
      <c r="A12" s="22"/>
      <c r="B12" s="25" t="s">
        <v>12</v>
      </c>
      <c r="C12" s="22"/>
      <c r="D12" s="26">
        <v>15566876112</v>
      </c>
      <c r="E12" s="27">
        <v>15385475465</v>
      </c>
      <c r="F12" s="27">
        <v>181400646</v>
      </c>
    </row>
    <row r="13" spans="1:9" ht="14.1" customHeight="1" x14ac:dyDescent="0.15">
      <c r="A13" s="22"/>
      <c r="B13" s="25" t="s">
        <v>122</v>
      </c>
      <c r="C13" s="22"/>
      <c r="D13" s="29"/>
      <c r="E13" s="37"/>
      <c r="F13" s="37"/>
    </row>
    <row r="14" spans="1:9" ht="14.1" customHeight="1" x14ac:dyDescent="0.15">
      <c r="A14" s="28"/>
      <c r="B14" s="25" t="s">
        <v>13</v>
      </c>
      <c r="C14" s="28"/>
      <c r="D14" s="26">
        <v>2890160445</v>
      </c>
      <c r="E14" s="27">
        <v>2879693445</v>
      </c>
      <c r="F14" s="27">
        <v>10467000</v>
      </c>
    </row>
    <row r="15" spans="1:9" ht="14.1" customHeight="1" x14ac:dyDescent="0.15">
      <c r="A15" s="28"/>
      <c r="B15" s="25" t="s">
        <v>14</v>
      </c>
      <c r="C15" s="28"/>
      <c r="D15" s="26">
        <v>1535107870</v>
      </c>
      <c r="E15" s="27">
        <v>1535107870</v>
      </c>
      <c r="F15" s="27" t="s">
        <v>15</v>
      </c>
    </row>
    <row r="16" spans="1:9" ht="14.1" customHeight="1" x14ac:dyDescent="0.15">
      <c r="A16" s="28"/>
      <c r="B16" s="25" t="s">
        <v>16</v>
      </c>
      <c r="C16" s="28"/>
      <c r="D16" s="26">
        <v>853375701</v>
      </c>
      <c r="E16" s="27">
        <v>843666902</v>
      </c>
      <c r="F16" s="27">
        <v>9708798</v>
      </c>
    </row>
    <row r="17" spans="1:6" ht="14.1" customHeight="1" x14ac:dyDescent="0.15">
      <c r="A17" s="28"/>
      <c r="B17" s="25" t="s">
        <v>17</v>
      </c>
      <c r="C17" s="28"/>
      <c r="D17" s="26">
        <v>230655515</v>
      </c>
      <c r="E17" s="27">
        <v>214808748</v>
      </c>
      <c r="F17" s="27">
        <v>15846767</v>
      </c>
    </row>
    <row r="18" spans="1:6" ht="14.1" customHeight="1" x14ac:dyDescent="0.15">
      <c r="A18" s="28"/>
      <c r="B18" s="25" t="s">
        <v>18</v>
      </c>
      <c r="C18" s="28"/>
      <c r="D18" s="26">
        <v>739260846</v>
      </c>
      <c r="E18" s="27">
        <v>732408459</v>
      </c>
      <c r="F18" s="27">
        <v>6852386</v>
      </c>
    </row>
    <row r="19" spans="1:6" ht="14.1" customHeight="1" x14ac:dyDescent="0.15">
      <c r="A19" s="28"/>
      <c r="B19" s="25" t="s">
        <v>19</v>
      </c>
      <c r="C19" s="28"/>
      <c r="D19" s="26">
        <v>104981202</v>
      </c>
      <c r="E19" s="27">
        <v>104635447</v>
      </c>
      <c r="F19" s="27">
        <v>345754</v>
      </c>
    </row>
    <row r="20" spans="1:6" ht="15.6" customHeight="1" x14ac:dyDescent="0.15">
      <c r="A20" s="28"/>
      <c r="B20" s="25" t="s">
        <v>12</v>
      </c>
      <c r="C20" s="28"/>
      <c r="D20" s="26">
        <v>6353541579</v>
      </c>
      <c r="E20" s="27">
        <v>6310320872</v>
      </c>
      <c r="F20" s="27">
        <v>43220706</v>
      </c>
    </row>
    <row r="21" spans="1:6" ht="14.1" customHeight="1" x14ac:dyDescent="0.15">
      <c r="A21" s="28"/>
      <c r="B21" s="25" t="s">
        <v>20</v>
      </c>
      <c r="C21" s="28"/>
      <c r="D21" s="26">
        <v>16268093296</v>
      </c>
      <c r="E21" s="27">
        <v>15925814652</v>
      </c>
      <c r="F21" s="27">
        <v>342278643</v>
      </c>
    </row>
    <row r="22" spans="1:6" ht="14.1" customHeight="1" x14ac:dyDescent="0.15">
      <c r="A22" s="28"/>
      <c r="B22" s="25" t="s">
        <v>21</v>
      </c>
      <c r="C22" s="28"/>
      <c r="D22" s="29"/>
      <c r="E22" s="30"/>
      <c r="F22" s="30"/>
    </row>
    <row r="23" spans="1:6" ht="14.1" customHeight="1" x14ac:dyDescent="0.15">
      <c r="A23" s="28"/>
      <c r="B23" s="25" t="s">
        <v>22</v>
      </c>
      <c r="C23" s="28"/>
      <c r="D23" s="26">
        <v>78424542</v>
      </c>
      <c r="E23" s="27">
        <v>78421042</v>
      </c>
      <c r="F23" s="27">
        <v>3500</v>
      </c>
    </row>
    <row r="24" spans="1:6" ht="14.1" customHeight="1" x14ac:dyDescent="0.15">
      <c r="A24" s="22"/>
      <c r="B24" s="25" t="s">
        <v>23</v>
      </c>
      <c r="C24" s="28"/>
      <c r="D24" s="26">
        <v>1455393895</v>
      </c>
      <c r="E24" s="27">
        <v>1405830065</v>
      </c>
      <c r="F24" s="27">
        <v>49563830</v>
      </c>
    </row>
    <row r="25" spans="1:6" ht="14.1" customHeight="1" x14ac:dyDescent="0.15">
      <c r="A25" s="22"/>
      <c r="B25" s="25" t="s">
        <v>24</v>
      </c>
      <c r="D25" s="26">
        <v>5141174</v>
      </c>
      <c r="E25" s="27">
        <v>5021569</v>
      </c>
      <c r="F25" s="27">
        <v>119604</v>
      </c>
    </row>
    <row r="26" spans="1:6" ht="14.1" customHeight="1" x14ac:dyDescent="0.15">
      <c r="A26" s="22"/>
      <c r="B26" s="25" t="s">
        <v>25</v>
      </c>
      <c r="C26" s="25"/>
      <c r="D26" s="26">
        <v>115355597</v>
      </c>
      <c r="E26" s="27">
        <v>107291202</v>
      </c>
      <c r="F26" s="27">
        <v>8064393</v>
      </c>
    </row>
    <row r="27" spans="1:6" ht="15.6" customHeight="1" x14ac:dyDescent="0.15">
      <c r="A27" s="22"/>
      <c r="B27" s="25" t="s">
        <v>12</v>
      </c>
      <c r="C27" s="28"/>
      <c r="D27" s="26">
        <v>1654315208</v>
      </c>
      <c r="E27" s="27">
        <v>1596563879</v>
      </c>
      <c r="F27" s="27">
        <v>57751327</v>
      </c>
    </row>
    <row r="28" spans="1:6" ht="14.1" customHeight="1" x14ac:dyDescent="0.15">
      <c r="A28" s="22"/>
      <c r="B28" s="25" t="s">
        <v>26</v>
      </c>
      <c r="C28" s="28"/>
      <c r="D28" s="26">
        <v>15480975000</v>
      </c>
      <c r="E28" s="27">
        <v>15480975000</v>
      </c>
      <c r="F28" s="27" t="s">
        <v>15</v>
      </c>
    </row>
    <row r="29" spans="1:6" ht="14.1" customHeight="1" x14ac:dyDescent="0.15">
      <c r="A29" s="22"/>
      <c r="B29" s="25" t="s">
        <v>28</v>
      </c>
      <c r="C29" s="28"/>
      <c r="D29" s="26">
        <v>5006444153</v>
      </c>
      <c r="E29" s="27">
        <v>4950150603</v>
      </c>
      <c r="F29" s="27">
        <v>56293549</v>
      </c>
    </row>
    <row r="30" spans="1:6" ht="14.1" customHeight="1" x14ac:dyDescent="0.15">
      <c r="A30" s="22"/>
      <c r="B30" s="25" t="s">
        <v>30</v>
      </c>
      <c r="C30" s="28"/>
      <c r="D30" s="29"/>
      <c r="E30" s="30"/>
      <c r="F30" s="30"/>
    </row>
    <row r="31" spans="1:6" ht="14.1" customHeight="1" x14ac:dyDescent="0.15">
      <c r="A31" s="22"/>
      <c r="B31" s="25" t="s">
        <v>31</v>
      </c>
      <c r="C31" s="28"/>
      <c r="D31" s="26">
        <v>1802676527</v>
      </c>
      <c r="E31" s="27">
        <v>1672051332</v>
      </c>
      <c r="F31" s="27">
        <v>130625193</v>
      </c>
    </row>
    <row r="32" spans="1:6" ht="14.1" customHeight="1" x14ac:dyDescent="0.15">
      <c r="A32" s="22"/>
      <c r="B32" s="25" t="s">
        <v>32</v>
      </c>
      <c r="C32" s="28"/>
      <c r="D32" s="26">
        <v>3056551338</v>
      </c>
      <c r="E32" s="27">
        <v>2832698376</v>
      </c>
      <c r="F32" s="27">
        <v>223852961</v>
      </c>
    </row>
    <row r="33" spans="1:6" ht="14.1" customHeight="1" x14ac:dyDescent="0.15">
      <c r="A33" s="22"/>
      <c r="B33" s="25" t="s">
        <v>33</v>
      </c>
      <c r="C33" s="28"/>
      <c r="D33" s="26">
        <v>813225675</v>
      </c>
      <c r="E33" s="27">
        <v>755544841</v>
      </c>
      <c r="F33" s="27">
        <v>57680832</v>
      </c>
    </row>
    <row r="34" spans="1:6" ht="14.1" customHeight="1" x14ac:dyDescent="0.15">
      <c r="A34" s="22"/>
      <c r="B34" s="25" t="s">
        <v>95</v>
      </c>
      <c r="C34" s="28"/>
      <c r="D34" s="26">
        <v>1874001458</v>
      </c>
      <c r="E34" s="27">
        <v>1617765897</v>
      </c>
      <c r="F34" s="27">
        <v>256235561</v>
      </c>
    </row>
    <row r="35" spans="1:6" ht="14.1" customHeight="1" x14ac:dyDescent="0.15">
      <c r="A35" s="22"/>
      <c r="B35" s="25" t="s">
        <v>70</v>
      </c>
      <c r="C35" s="28"/>
      <c r="D35" s="26">
        <v>1994584957</v>
      </c>
      <c r="E35" s="27">
        <v>1842135594</v>
      </c>
      <c r="F35" s="27">
        <v>152449362</v>
      </c>
    </row>
    <row r="36" spans="1:6" ht="14.1" customHeight="1" x14ac:dyDescent="0.15">
      <c r="A36" s="22"/>
      <c r="B36" s="25" t="s">
        <v>89</v>
      </c>
      <c r="C36" s="28"/>
      <c r="D36" s="26">
        <v>1730022985</v>
      </c>
      <c r="E36" s="27">
        <v>1532975075</v>
      </c>
      <c r="F36" s="27">
        <v>197047909</v>
      </c>
    </row>
    <row r="37" spans="1:6" ht="14.1" customHeight="1" x14ac:dyDescent="0.15">
      <c r="A37" s="22"/>
      <c r="B37" s="25" t="s">
        <v>101</v>
      </c>
      <c r="C37" s="28"/>
      <c r="D37" s="26">
        <v>420128464</v>
      </c>
      <c r="E37" s="27">
        <v>381040983</v>
      </c>
      <c r="F37" s="27">
        <v>39087480</v>
      </c>
    </row>
    <row r="38" spans="1:6" ht="14.1" customHeight="1" x14ac:dyDescent="0.15">
      <c r="A38" s="22"/>
      <c r="B38" s="25" t="s">
        <v>62</v>
      </c>
      <c r="C38" s="28"/>
      <c r="D38" s="26">
        <v>34917000</v>
      </c>
      <c r="E38" s="27">
        <v>34618435</v>
      </c>
      <c r="F38" s="27">
        <v>298564</v>
      </c>
    </row>
    <row r="39" spans="1:6" ht="14.1" customHeight="1" x14ac:dyDescent="0.15">
      <c r="A39" s="22"/>
      <c r="B39" s="25" t="s">
        <v>39</v>
      </c>
      <c r="C39" s="28"/>
      <c r="D39" s="26">
        <v>574623159</v>
      </c>
      <c r="E39" s="27">
        <v>398242912</v>
      </c>
      <c r="F39" s="27">
        <v>176380246</v>
      </c>
    </row>
    <row r="40" spans="1:6" ht="15.6" customHeight="1" x14ac:dyDescent="0.15">
      <c r="A40" s="21"/>
      <c r="B40" s="25" t="s">
        <v>12</v>
      </c>
      <c r="C40" s="21"/>
      <c r="D40" s="26">
        <v>12300731566</v>
      </c>
      <c r="E40" s="27">
        <v>11067073450</v>
      </c>
      <c r="F40" s="27">
        <v>1233658115</v>
      </c>
    </row>
    <row r="41" spans="1:6" ht="14.1" customHeight="1" x14ac:dyDescent="0.15">
      <c r="A41" s="21"/>
      <c r="B41" s="25" t="s">
        <v>63</v>
      </c>
      <c r="C41" s="21"/>
      <c r="D41" s="26">
        <v>1220677651</v>
      </c>
      <c r="E41" s="27">
        <v>1083320395</v>
      </c>
      <c r="F41" s="27">
        <v>137357255</v>
      </c>
    </row>
    <row r="42" spans="1:6" ht="14.1" customHeight="1" x14ac:dyDescent="0.15">
      <c r="A42" s="21"/>
      <c r="B42" s="25" t="s">
        <v>43</v>
      </c>
      <c r="C42" s="21"/>
      <c r="D42" s="26">
        <v>255978882</v>
      </c>
      <c r="E42" s="27">
        <v>247229740</v>
      </c>
      <c r="F42" s="27">
        <v>8749141</v>
      </c>
    </row>
    <row r="43" spans="1:6" ht="14.1" customHeight="1" x14ac:dyDescent="0.15">
      <c r="A43" s="21"/>
      <c r="B43" s="25" t="s">
        <v>72</v>
      </c>
      <c r="C43" s="21"/>
      <c r="D43" s="26">
        <v>680664810</v>
      </c>
      <c r="E43" s="27">
        <v>680586827</v>
      </c>
      <c r="F43" s="27">
        <v>77982</v>
      </c>
    </row>
    <row r="44" spans="1:6" ht="14.1" customHeight="1" x14ac:dyDescent="0.15">
      <c r="A44" s="21"/>
      <c r="B44" s="25" t="s">
        <v>98</v>
      </c>
      <c r="C44" s="21"/>
      <c r="D44" s="26">
        <v>307966660</v>
      </c>
      <c r="E44" s="27">
        <v>305575205</v>
      </c>
      <c r="F44" s="27">
        <v>2391454</v>
      </c>
    </row>
    <row r="45" spans="1:6" ht="14.1" customHeight="1" x14ac:dyDescent="0.15">
      <c r="A45" s="21"/>
      <c r="B45" s="25" t="s">
        <v>84</v>
      </c>
      <c r="C45" s="21"/>
      <c r="D45" s="26">
        <v>171541000</v>
      </c>
      <c r="E45" s="27">
        <v>164913770</v>
      </c>
      <c r="F45" s="27">
        <v>6627229</v>
      </c>
    </row>
    <row r="46" spans="1:6" ht="14.1" customHeight="1" x14ac:dyDescent="0.15">
      <c r="A46" s="21"/>
      <c r="B46" s="25" t="s">
        <v>50</v>
      </c>
      <c r="C46" s="21"/>
      <c r="D46" s="26">
        <v>5487007054</v>
      </c>
      <c r="E46" s="27">
        <v>5272310319</v>
      </c>
      <c r="F46" s="27">
        <v>214696734</v>
      </c>
    </row>
    <row r="47" spans="1:6" ht="14.1" customHeight="1" x14ac:dyDescent="0.15">
      <c r="A47" s="21"/>
      <c r="B47" s="25" t="s">
        <v>51</v>
      </c>
      <c r="C47" s="21"/>
      <c r="D47" s="26">
        <v>127869325</v>
      </c>
      <c r="E47" s="27" t="s">
        <v>15</v>
      </c>
      <c r="F47" s="27">
        <v>127869325</v>
      </c>
    </row>
    <row r="48" spans="1:6" ht="18" customHeight="1" x14ac:dyDescent="0.15">
      <c r="A48" s="33"/>
      <c r="B48" s="34" t="s">
        <v>52</v>
      </c>
      <c r="C48" s="33"/>
      <c r="D48" s="35">
        <v>80882682300</v>
      </c>
      <c r="E48" s="36">
        <v>78470310184</v>
      </c>
      <c r="F48" s="36">
        <v>2412372115</v>
      </c>
    </row>
    <row r="49" spans="1:6" ht="10.5" customHeight="1" x14ac:dyDescent="0.15">
      <c r="A49" s="132" t="s">
        <v>165</v>
      </c>
      <c r="B49" s="129"/>
      <c r="C49" s="129"/>
      <c r="D49" s="129"/>
      <c r="E49" s="129"/>
      <c r="F49" s="129"/>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I53"/>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102</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1298591201</v>
      </c>
      <c r="E7" s="27">
        <v>1297706827</v>
      </c>
      <c r="F7" s="27">
        <f>D7-E7</f>
        <v>884374</v>
      </c>
    </row>
    <row r="8" spans="1:9" ht="14.1" customHeight="1" x14ac:dyDescent="0.15">
      <c r="A8" s="21"/>
      <c r="B8" s="25" t="s">
        <v>8</v>
      </c>
      <c r="C8" s="21"/>
      <c r="D8" s="26">
        <v>4983058319</v>
      </c>
      <c r="E8" s="27">
        <v>4654903121</v>
      </c>
      <c r="F8" s="27">
        <f>D8-E8</f>
        <v>328155198</v>
      </c>
    </row>
    <row r="9" spans="1:9" ht="14.1" customHeight="1" x14ac:dyDescent="0.15">
      <c r="A9" s="21"/>
      <c r="B9" s="25" t="s">
        <v>9</v>
      </c>
      <c r="C9" s="21"/>
      <c r="D9" s="26">
        <v>8707927028</v>
      </c>
      <c r="E9" s="27">
        <v>8703955744</v>
      </c>
      <c r="F9" s="27">
        <v>3971283</v>
      </c>
    </row>
    <row r="10" spans="1:9" ht="14.1" customHeight="1" x14ac:dyDescent="0.15">
      <c r="A10" s="22"/>
      <c r="B10" s="25" t="s">
        <v>10</v>
      </c>
      <c r="C10" s="25"/>
      <c r="D10" s="26">
        <v>661228344</v>
      </c>
      <c r="E10" s="27">
        <v>599776803</v>
      </c>
      <c r="F10" s="27">
        <f>D10-E10</f>
        <v>61451541</v>
      </c>
    </row>
    <row r="11" spans="1:9" ht="14.1" customHeight="1" x14ac:dyDescent="0.15">
      <c r="A11" s="22"/>
      <c r="B11" s="25" t="s">
        <v>11</v>
      </c>
      <c r="C11" s="21"/>
      <c r="D11" s="26">
        <v>440729339</v>
      </c>
      <c r="E11" s="27">
        <v>401897532</v>
      </c>
      <c r="F11" s="27">
        <v>38831806</v>
      </c>
    </row>
    <row r="12" spans="1:9" ht="15.6" customHeight="1" x14ac:dyDescent="0.15">
      <c r="A12" s="22"/>
      <c r="B12" s="25" t="s">
        <v>12</v>
      </c>
      <c r="C12" s="22"/>
      <c r="D12" s="26">
        <v>16091534232</v>
      </c>
      <c r="E12" s="27">
        <v>15658240028</v>
      </c>
      <c r="F12" s="27">
        <v>433294203</v>
      </c>
    </row>
    <row r="13" spans="1:9" ht="14.1" customHeight="1" x14ac:dyDescent="0.15">
      <c r="A13" s="22"/>
      <c r="B13" s="25" t="s">
        <v>122</v>
      </c>
      <c r="C13" s="22"/>
      <c r="D13" s="29"/>
      <c r="E13" s="37"/>
      <c r="F13" s="27"/>
    </row>
    <row r="14" spans="1:9" ht="14.1" customHeight="1" x14ac:dyDescent="0.15">
      <c r="A14" s="28"/>
      <c r="B14" s="25" t="s">
        <v>13</v>
      </c>
      <c r="C14" s="28"/>
      <c r="D14" s="26">
        <v>2893558057</v>
      </c>
      <c r="E14" s="27">
        <v>2877853057</v>
      </c>
      <c r="F14" s="27">
        <f>D14-E14</f>
        <v>15705000</v>
      </c>
    </row>
    <row r="15" spans="1:9" ht="14.1" customHeight="1" x14ac:dyDescent="0.15">
      <c r="A15" s="28"/>
      <c r="B15" s="25" t="s">
        <v>14</v>
      </c>
      <c r="C15" s="28"/>
      <c r="D15" s="26">
        <v>1994153166</v>
      </c>
      <c r="E15" s="27">
        <v>1994153166</v>
      </c>
      <c r="F15" s="27" t="s">
        <v>15</v>
      </c>
    </row>
    <row r="16" spans="1:9" ht="14.1" customHeight="1" x14ac:dyDescent="0.15">
      <c r="A16" s="28"/>
      <c r="B16" s="25" t="s">
        <v>16</v>
      </c>
      <c r="C16" s="28"/>
      <c r="D16" s="26">
        <v>1249849869</v>
      </c>
      <c r="E16" s="27">
        <v>1143745401</v>
      </c>
      <c r="F16" s="27">
        <f>D16-E16</f>
        <v>106104468</v>
      </c>
    </row>
    <row r="17" spans="1:6" ht="14.1" customHeight="1" x14ac:dyDescent="0.15">
      <c r="A17" s="28"/>
      <c r="B17" s="25" t="s">
        <v>17</v>
      </c>
      <c r="C17" s="28"/>
      <c r="D17" s="26">
        <v>295576948</v>
      </c>
      <c r="E17" s="27">
        <v>242160708</v>
      </c>
      <c r="F17" s="27">
        <v>53416239</v>
      </c>
    </row>
    <row r="18" spans="1:6" ht="14.1" customHeight="1" x14ac:dyDescent="0.15">
      <c r="A18" s="28"/>
      <c r="B18" s="25" t="s">
        <v>18</v>
      </c>
      <c r="C18" s="28"/>
      <c r="D18" s="26">
        <v>780115135</v>
      </c>
      <c r="E18" s="27">
        <v>760246913</v>
      </c>
      <c r="F18" s="27">
        <v>19868221</v>
      </c>
    </row>
    <row r="19" spans="1:6" ht="14.1" customHeight="1" x14ac:dyDescent="0.15">
      <c r="A19" s="28"/>
      <c r="B19" s="25" t="s">
        <v>19</v>
      </c>
      <c r="C19" s="28"/>
      <c r="D19" s="26">
        <v>106510350</v>
      </c>
      <c r="E19" s="27">
        <v>106448451</v>
      </c>
      <c r="F19" s="27">
        <v>61898</v>
      </c>
    </row>
    <row r="20" spans="1:6" ht="15.6" customHeight="1" x14ac:dyDescent="0.15">
      <c r="A20" s="28"/>
      <c r="B20" s="25" t="s">
        <v>12</v>
      </c>
      <c r="C20" s="28"/>
      <c r="D20" s="26">
        <v>7319763525</v>
      </c>
      <c r="E20" s="27">
        <v>7124607698</v>
      </c>
      <c r="F20" s="27">
        <f>D20-E20</f>
        <v>195155827</v>
      </c>
    </row>
    <row r="21" spans="1:6" ht="14.1" customHeight="1" x14ac:dyDescent="0.15">
      <c r="A21" s="28"/>
      <c r="B21" s="25" t="s">
        <v>20</v>
      </c>
      <c r="C21" s="28"/>
      <c r="D21" s="26">
        <v>18150013065</v>
      </c>
      <c r="E21" s="27">
        <v>17698532948</v>
      </c>
      <c r="F21" s="27">
        <v>451480116</v>
      </c>
    </row>
    <row r="22" spans="1:6" ht="14.1" customHeight="1" x14ac:dyDescent="0.15">
      <c r="A22" s="28"/>
      <c r="B22" s="25" t="s">
        <v>21</v>
      </c>
      <c r="C22" s="28"/>
      <c r="D22" s="29"/>
      <c r="E22" s="30"/>
      <c r="F22" s="27"/>
    </row>
    <row r="23" spans="1:6" ht="14.1" customHeight="1" x14ac:dyDescent="0.15">
      <c r="A23" s="28"/>
      <c r="B23" s="25" t="s">
        <v>22</v>
      </c>
      <c r="C23" s="28"/>
      <c r="D23" s="26">
        <v>72253361</v>
      </c>
      <c r="E23" s="27">
        <v>72249861</v>
      </c>
      <c r="F23" s="27">
        <f>D23-E23</f>
        <v>3500</v>
      </c>
    </row>
    <row r="24" spans="1:6" ht="14.1" customHeight="1" x14ac:dyDescent="0.15">
      <c r="A24" s="22"/>
      <c r="B24" s="25" t="s">
        <v>23</v>
      </c>
      <c r="C24" s="28"/>
      <c r="D24" s="26">
        <v>1403718960</v>
      </c>
      <c r="E24" s="27">
        <v>1367620046</v>
      </c>
      <c r="F24" s="27">
        <f>D24-E24</f>
        <v>36098914</v>
      </c>
    </row>
    <row r="25" spans="1:6" ht="14.1" customHeight="1" x14ac:dyDescent="0.15">
      <c r="A25" s="22"/>
      <c r="B25" s="25" t="s">
        <v>24</v>
      </c>
      <c r="D25" s="26">
        <v>4971001</v>
      </c>
      <c r="E25" s="27">
        <v>4853397</v>
      </c>
      <c r="F25" s="27">
        <v>117603</v>
      </c>
    </row>
    <row r="26" spans="1:6" ht="14.1" customHeight="1" x14ac:dyDescent="0.15">
      <c r="A26" s="22"/>
      <c r="B26" s="25" t="s">
        <v>25</v>
      </c>
      <c r="C26" s="25"/>
      <c r="D26" s="26">
        <v>105680882</v>
      </c>
      <c r="E26" s="27">
        <v>103166799</v>
      </c>
      <c r="F26" s="27">
        <f>D26-E26</f>
        <v>2514083</v>
      </c>
    </row>
    <row r="27" spans="1:6" ht="15.6" customHeight="1" x14ac:dyDescent="0.15">
      <c r="A27" s="22"/>
      <c r="B27" s="25" t="s">
        <v>12</v>
      </c>
      <c r="C27" s="28"/>
      <c r="D27" s="26">
        <v>1586624204</v>
      </c>
      <c r="E27" s="27">
        <v>1547890103</v>
      </c>
      <c r="F27" s="27">
        <v>38734100</v>
      </c>
    </row>
    <row r="28" spans="1:6" ht="14.1" customHeight="1" x14ac:dyDescent="0.15">
      <c r="A28" s="22"/>
      <c r="B28" s="25" t="s">
        <v>26</v>
      </c>
      <c r="C28" s="28"/>
      <c r="D28" s="26">
        <v>14304580000</v>
      </c>
      <c r="E28" s="27">
        <v>14304580000</v>
      </c>
      <c r="F28" s="27" t="s">
        <v>15</v>
      </c>
    </row>
    <row r="29" spans="1:6" ht="14.1" customHeight="1" x14ac:dyDescent="0.15">
      <c r="A29" s="22"/>
      <c r="B29" s="25" t="s">
        <v>28</v>
      </c>
      <c r="C29" s="28"/>
      <c r="D29" s="26">
        <v>5006817760</v>
      </c>
      <c r="E29" s="27">
        <v>4956118958</v>
      </c>
      <c r="F29" s="27">
        <f>D29-E29</f>
        <v>50698802</v>
      </c>
    </row>
    <row r="30" spans="1:6" ht="14.1" customHeight="1" x14ac:dyDescent="0.15">
      <c r="A30" s="22"/>
      <c r="B30" s="25" t="s">
        <v>30</v>
      </c>
      <c r="C30" s="28"/>
      <c r="D30" s="29"/>
      <c r="E30" s="30"/>
      <c r="F30" s="27"/>
    </row>
    <row r="31" spans="1:6" ht="14.1" customHeight="1" x14ac:dyDescent="0.15">
      <c r="A31" s="22"/>
      <c r="B31" s="25" t="s">
        <v>31</v>
      </c>
      <c r="C31" s="28"/>
      <c r="D31" s="26">
        <v>2346378042</v>
      </c>
      <c r="E31" s="27">
        <v>1989503484</v>
      </c>
      <c r="F31" s="27">
        <f>D31-E31</f>
        <v>356874558</v>
      </c>
    </row>
    <row r="32" spans="1:6" ht="14.1" customHeight="1" x14ac:dyDescent="0.15">
      <c r="A32" s="22"/>
      <c r="B32" s="25" t="s">
        <v>32</v>
      </c>
      <c r="C32" s="28"/>
      <c r="D32" s="26">
        <v>4385644808</v>
      </c>
      <c r="E32" s="27">
        <v>3654654293</v>
      </c>
      <c r="F32" s="27">
        <v>730990514</v>
      </c>
    </row>
    <row r="33" spans="1:6" ht="14.1" customHeight="1" x14ac:dyDescent="0.15">
      <c r="A33" s="22"/>
      <c r="B33" s="25" t="s">
        <v>33</v>
      </c>
      <c r="C33" s="28"/>
      <c r="D33" s="26">
        <v>1082803863</v>
      </c>
      <c r="E33" s="27">
        <v>918678132</v>
      </c>
      <c r="F33" s="27">
        <f>D33-E33</f>
        <v>164125731</v>
      </c>
    </row>
    <row r="34" spans="1:6" ht="14.1" customHeight="1" x14ac:dyDescent="0.15">
      <c r="A34" s="22"/>
      <c r="B34" s="25" t="s">
        <v>95</v>
      </c>
      <c r="C34" s="28"/>
      <c r="D34" s="26">
        <v>2271480125</v>
      </c>
      <c r="E34" s="27">
        <v>1969166430</v>
      </c>
      <c r="F34" s="27">
        <v>302313694</v>
      </c>
    </row>
    <row r="35" spans="1:6" ht="14.1" customHeight="1" x14ac:dyDescent="0.15">
      <c r="A35" s="22"/>
      <c r="B35" s="25" t="s">
        <v>70</v>
      </c>
      <c r="C35" s="28"/>
      <c r="D35" s="26">
        <v>2766898776</v>
      </c>
      <c r="E35" s="27">
        <v>2045550113</v>
      </c>
      <c r="F35" s="27">
        <f>D35-E35</f>
        <v>721348663</v>
      </c>
    </row>
    <row r="36" spans="1:6" ht="14.1" customHeight="1" x14ac:dyDescent="0.15">
      <c r="A36" s="22"/>
      <c r="B36" s="25" t="s">
        <v>89</v>
      </c>
      <c r="C36" s="28"/>
      <c r="D36" s="26">
        <v>1774895375</v>
      </c>
      <c r="E36" s="27">
        <v>1458566639</v>
      </c>
      <c r="F36" s="27">
        <f>D36-E36</f>
        <v>316328736</v>
      </c>
    </row>
    <row r="37" spans="1:6" ht="14.1" customHeight="1" x14ac:dyDescent="0.15">
      <c r="A37" s="22"/>
      <c r="B37" s="25" t="s">
        <v>101</v>
      </c>
      <c r="C37" s="28"/>
      <c r="D37" s="26">
        <v>533692146</v>
      </c>
      <c r="E37" s="27">
        <v>462362977</v>
      </c>
      <c r="F37" s="27">
        <f>D37-E37</f>
        <v>71329169</v>
      </c>
    </row>
    <row r="38" spans="1:6" ht="14.1" customHeight="1" x14ac:dyDescent="0.15">
      <c r="A38" s="22"/>
      <c r="B38" s="25" t="s">
        <v>62</v>
      </c>
      <c r="C38" s="28"/>
      <c r="D38" s="26">
        <v>35953000</v>
      </c>
      <c r="E38" s="27">
        <v>35365677</v>
      </c>
      <c r="F38" s="27">
        <v>587322</v>
      </c>
    </row>
    <row r="39" spans="1:6" ht="14.1" customHeight="1" x14ac:dyDescent="0.15">
      <c r="A39" s="22"/>
      <c r="B39" s="25" t="s">
        <v>39</v>
      </c>
      <c r="C39" s="28"/>
      <c r="D39" s="26">
        <v>872961707</v>
      </c>
      <c r="E39" s="27">
        <v>500386746</v>
      </c>
      <c r="F39" s="27">
        <f>D39-E39</f>
        <v>372574961</v>
      </c>
    </row>
    <row r="40" spans="1:6" ht="15.6" customHeight="1" x14ac:dyDescent="0.15">
      <c r="A40" s="21"/>
      <c r="B40" s="25" t="s">
        <v>12</v>
      </c>
      <c r="C40" s="21"/>
      <c r="D40" s="26">
        <v>16070707845</v>
      </c>
      <c r="E40" s="27">
        <v>13034234494</v>
      </c>
      <c r="F40" s="27">
        <v>3036473350</v>
      </c>
    </row>
    <row r="41" spans="1:6" ht="14.1" customHeight="1" x14ac:dyDescent="0.15">
      <c r="A41" s="21"/>
      <c r="B41" s="25" t="s">
        <v>63</v>
      </c>
      <c r="C41" s="21"/>
      <c r="D41" s="26">
        <v>1246955037</v>
      </c>
      <c r="E41" s="27">
        <v>1081609147</v>
      </c>
      <c r="F41" s="27">
        <v>165345889</v>
      </c>
    </row>
    <row r="42" spans="1:6" ht="14.1" customHeight="1" x14ac:dyDescent="0.15">
      <c r="A42" s="21"/>
      <c r="B42" s="25" t="s">
        <v>43</v>
      </c>
      <c r="C42" s="21"/>
      <c r="D42" s="26">
        <v>1015211840</v>
      </c>
      <c r="E42" s="27">
        <v>979078464</v>
      </c>
      <c r="F42" s="27">
        <v>36133375</v>
      </c>
    </row>
    <row r="43" spans="1:6" ht="14.1" customHeight="1" x14ac:dyDescent="0.15">
      <c r="A43" s="21"/>
      <c r="B43" s="25" t="s">
        <v>72</v>
      </c>
      <c r="C43" s="21"/>
      <c r="D43" s="26">
        <v>723088728</v>
      </c>
      <c r="E43" s="27">
        <v>718684658</v>
      </c>
      <c r="F43" s="27">
        <v>4404069</v>
      </c>
    </row>
    <row r="44" spans="1:6" ht="14.1" customHeight="1" x14ac:dyDescent="0.15">
      <c r="A44" s="21"/>
      <c r="B44" s="25" t="s">
        <v>98</v>
      </c>
      <c r="C44" s="21"/>
      <c r="D44" s="26">
        <v>267651795</v>
      </c>
      <c r="E44" s="27">
        <v>267352708</v>
      </c>
      <c r="F44" s="27">
        <v>299086</v>
      </c>
    </row>
    <row r="45" spans="1:6" ht="14.1" customHeight="1" x14ac:dyDescent="0.15">
      <c r="A45" s="21"/>
      <c r="B45" s="25" t="s">
        <v>84</v>
      </c>
      <c r="C45" s="21"/>
      <c r="D45" s="26">
        <v>159533000</v>
      </c>
      <c r="E45" s="27">
        <v>159044000</v>
      </c>
      <c r="F45" s="27">
        <f>D45-E45</f>
        <v>489000</v>
      </c>
    </row>
    <row r="46" spans="1:6" ht="14.1" customHeight="1" x14ac:dyDescent="0.15">
      <c r="A46" s="21"/>
      <c r="B46" s="25" t="s">
        <v>50</v>
      </c>
      <c r="C46" s="21"/>
      <c r="D46" s="26">
        <v>7602341290</v>
      </c>
      <c r="E46" s="27">
        <v>6861824974</v>
      </c>
      <c r="F46" s="27">
        <f>D46-E46</f>
        <v>740516316</v>
      </c>
    </row>
    <row r="47" spans="1:6" ht="14.1" customHeight="1" x14ac:dyDescent="0.15">
      <c r="A47" s="21"/>
      <c r="B47" s="25" t="s">
        <v>51</v>
      </c>
      <c r="C47" s="21"/>
      <c r="D47" s="26">
        <v>146011517</v>
      </c>
      <c r="E47" s="27" t="s">
        <v>15</v>
      </c>
      <c r="F47" s="27">
        <f>D47</f>
        <v>146011517</v>
      </c>
    </row>
    <row r="48" spans="1:6" ht="18" customHeight="1" x14ac:dyDescent="0.15">
      <c r="A48" s="33"/>
      <c r="B48" s="34" t="s">
        <v>52</v>
      </c>
      <c r="C48" s="33"/>
      <c r="D48" s="35">
        <v>89690833842</v>
      </c>
      <c r="E48" s="36">
        <v>84391798185</v>
      </c>
      <c r="F48" s="36">
        <v>5299035656</v>
      </c>
    </row>
    <row r="49" spans="1:6" ht="10.5" customHeight="1" x14ac:dyDescent="0.15">
      <c r="A49" s="132" t="s">
        <v>167</v>
      </c>
      <c r="B49" s="129"/>
      <c r="C49" s="129"/>
      <c r="D49" s="129"/>
      <c r="E49" s="129"/>
      <c r="F49" s="129"/>
    </row>
    <row r="50" spans="1:6" ht="10.5"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I56"/>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103</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s="5" customFormat="1" ht="13.35" customHeight="1" x14ac:dyDescent="0.15">
      <c r="A6" s="24"/>
      <c r="B6" s="25" t="s">
        <v>6</v>
      </c>
      <c r="C6" s="22"/>
      <c r="D6" s="26"/>
      <c r="E6" s="27"/>
      <c r="F6" s="27"/>
      <c r="G6" s="6"/>
      <c r="I6" s="7"/>
    </row>
    <row r="7" spans="1:9" s="5" customFormat="1" ht="13.35" customHeight="1" x14ac:dyDescent="0.15">
      <c r="A7" s="22"/>
      <c r="B7" s="25" t="s">
        <v>7</v>
      </c>
      <c r="C7" s="21"/>
      <c r="D7" s="26">
        <v>1397923647</v>
      </c>
      <c r="E7" s="27">
        <v>1397921379</v>
      </c>
      <c r="F7" s="27">
        <v>2268</v>
      </c>
      <c r="G7" s="6"/>
      <c r="I7" s="7"/>
    </row>
    <row r="8" spans="1:9" s="5" customFormat="1" ht="13.35" customHeight="1" x14ac:dyDescent="0.15">
      <c r="A8" s="21"/>
      <c r="B8" s="25" t="s">
        <v>8</v>
      </c>
      <c r="C8" s="21"/>
      <c r="D8" s="26">
        <v>6071599162</v>
      </c>
      <c r="E8" s="27">
        <v>5853853805</v>
      </c>
      <c r="F8" s="27">
        <v>217745357</v>
      </c>
      <c r="G8" s="6"/>
      <c r="I8" s="7"/>
    </row>
    <row r="9" spans="1:9" s="5" customFormat="1" ht="13.35" customHeight="1" x14ac:dyDescent="0.15">
      <c r="A9" s="21"/>
      <c r="B9" s="25" t="s">
        <v>9</v>
      </c>
      <c r="C9" s="21"/>
      <c r="D9" s="26">
        <v>10442860174</v>
      </c>
      <c r="E9" s="27">
        <v>10437200825</v>
      </c>
      <c r="F9" s="27">
        <v>5659349</v>
      </c>
      <c r="G9" s="6"/>
      <c r="I9" s="7"/>
    </row>
    <row r="10" spans="1:9" s="5" customFormat="1" ht="13.35" customHeight="1" x14ac:dyDescent="0.15">
      <c r="A10" s="22"/>
      <c r="B10" s="25" t="s">
        <v>10</v>
      </c>
      <c r="C10" s="25"/>
      <c r="D10" s="26">
        <v>653856242</v>
      </c>
      <c r="E10" s="27">
        <v>588124005</v>
      </c>
      <c r="F10" s="27">
        <v>65732237</v>
      </c>
      <c r="G10" s="6"/>
      <c r="I10" s="7"/>
    </row>
    <row r="11" spans="1:9" s="5" customFormat="1" ht="13.35" customHeight="1" x14ac:dyDescent="0.15">
      <c r="A11" s="22"/>
      <c r="B11" s="25" t="s">
        <v>11</v>
      </c>
      <c r="C11" s="21"/>
      <c r="D11" s="26">
        <v>881954427</v>
      </c>
      <c r="E11" s="27">
        <v>745316755</v>
      </c>
      <c r="F11" s="27">
        <v>136637672</v>
      </c>
      <c r="G11" s="6"/>
      <c r="I11" s="7"/>
    </row>
    <row r="12" spans="1:9" s="5" customFormat="1" ht="13.35" customHeight="1" x14ac:dyDescent="0.15">
      <c r="A12" s="22"/>
      <c r="B12" s="25" t="s">
        <v>12</v>
      </c>
      <c r="C12" s="22"/>
      <c r="D12" s="26">
        <v>19448193652</v>
      </c>
      <c r="E12" s="27">
        <v>19022416769</v>
      </c>
      <c r="F12" s="27">
        <v>425776882</v>
      </c>
      <c r="G12" s="6"/>
      <c r="I12" s="7"/>
    </row>
    <row r="13" spans="1:9" s="5" customFormat="1" ht="13.35" customHeight="1" x14ac:dyDescent="0.15">
      <c r="A13" s="22"/>
      <c r="B13" s="25" t="s">
        <v>122</v>
      </c>
      <c r="C13" s="22"/>
      <c r="D13" s="38"/>
      <c r="E13" s="39"/>
      <c r="F13" s="39"/>
      <c r="G13" s="6"/>
      <c r="I13" s="7"/>
    </row>
    <row r="14" spans="1:9" s="5" customFormat="1" ht="13.35" customHeight="1" x14ac:dyDescent="0.15">
      <c r="A14" s="28"/>
      <c r="B14" s="25" t="s">
        <v>13</v>
      </c>
      <c r="C14" s="28"/>
      <c r="D14" s="26">
        <v>2860589256</v>
      </c>
      <c r="E14" s="27">
        <v>2860589256</v>
      </c>
      <c r="F14" s="27" t="s">
        <v>15</v>
      </c>
      <c r="G14" s="6"/>
      <c r="I14" s="7"/>
    </row>
    <row r="15" spans="1:9" s="5" customFormat="1" ht="13.35" customHeight="1" x14ac:dyDescent="0.15">
      <c r="A15" s="28"/>
      <c r="B15" s="25" t="s">
        <v>14</v>
      </c>
      <c r="C15" s="28"/>
      <c r="D15" s="26">
        <v>1731279063</v>
      </c>
      <c r="E15" s="27">
        <v>1731279063</v>
      </c>
      <c r="F15" s="27" t="s">
        <v>15</v>
      </c>
      <c r="G15" s="6"/>
      <c r="I15" s="7"/>
    </row>
    <row r="16" spans="1:9" s="5" customFormat="1" ht="13.35" customHeight="1" x14ac:dyDescent="0.15">
      <c r="A16" s="28"/>
      <c r="B16" s="25" t="s">
        <v>16</v>
      </c>
      <c r="C16" s="28"/>
      <c r="D16" s="26">
        <v>1218283317</v>
      </c>
      <c r="E16" s="27">
        <v>1102553096</v>
      </c>
      <c r="F16" s="27">
        <v>115730221</v>
      </c>
      <c r="G16" s="6"/>
      <c r="I16" s="7"/>
    </row>
    <row r="17" spans="1:9" s="5" customFormat="1" ht="13.35" customHeight="1" x14ac:dyDescent="0.15">
      <c r="A17" s="28"/>
      <c r="B17" s="25" t="s">
        <v>17</v>
      </c>
      <c r="C17" s="28"/>
      <c r="D17" s="26">
        <v>252799114</v>
      </c>
      <c r="E17" s="27">
        <v>222725077</v>
      </c>
      <c r="F17" s="27">
        <v>30074037</v>
      </c>
      <c r="G17" s="6"/>
      <c r="I17" s="7"/>
    </row>
    <row r="18" spans="1:9" s="5" customFormat="1" ht="13.35" customHeight="1" x14ac:dyDescent="0.15">
      <c r="A18" s="28"/>
      <c r="B18" s="25" t="s">
        <v>18</v>
      </c>
      <c r="C18" s="28"/>
      <c r="D18" s="26">
        <v>771260182</v>
      </c>
      <c r="E18" s="27">
        <v>760839245</v>
      </c>
      <c r="F18" s="27">
        <v>10420937</v>
      </c>
      <c r="G18" s="6"/>
      <c r="I18" s="7"/>
    </row>
    <row r="19" spans="1:9" s="5" customFormat="1" ht="13.35" customHeight="1" x14ac:dyDescent="0.15">
      <c r="A19" s="28"/>
      <c r="B19" s="25" t="s">
        <v>19</v>
      </c>
      <c r="C19" s="28"/>
      <c r="D19" s="26">
        <v>121338391</v>
      </c>
      <c r="E19" s="27">
        <v>121086523</v>
      </c>
      <c r="F19" s="27">
        <v>251868</v>
      </c>
      <c r="G19" s="6"/>
      <c r="I19" s="7"/>
    </row>
    <row r="20" spans="1:9" s="5" customFormat="1" ht="13.35" customHeight="1" x14ac:dyDescent="0.15">
      <c r="A20" s="28"/>
      <c r="B20" s="25" t="s">
        <v>12</v>
      </c>
      <c r="C20" s="28"/>
      <c r="D20" s="26">
        <v>6955549323</v>
      </c>
      <c r="E20" s="27">
        <v>6799072261</v>
      </c>
      <c r="F20" s="27">
        <v>156477062</v>
      </c>
      <c r="G20" s="6"/>
      <c r="I20" s="7"/>
    </row>
    <row r="21" spans="1:9" s="5" customFormat="1" ht="13.35" customHeight="1" x14ac:dyDescent="0.15">
      <c r="A21" s="28"/>
      <c r="B21" s="25" t="s">
        <v>20</v>
      </c>
      <c r="C21" s="28"/>
      <c r="D21" s="26">
        <v>20271924397</v>
      </c>
      <c r="E21" s="27">
        <v>20271924397</v>
      </c>
      <c r="F21" s="27" t="s">
        <v>15</v>
      </c>
      <c r="G21" s="6"/>
      <c r="I21" s="7"/>
    </row>
    <row r="22" spans="1:9" s="5" customFormat="1" ht="13.35" customHeight="1" x14ac:dyDescent="0.15">
      <c r="A22" s="28"/>
      <c r="B22" s="25" t="s">
        <v>21</v>
      </c>
      <c r="C22" s="28"/>
      <c r="D22" s="38"/>
      <c r="E22" s="40"/>
      <c r="F22" s="40"/>
      <c r="G22" s="6"/>
      <c r="I22" s="7"/>
    </row>
    <row r="23" spans="1:9" s="5" customFormat="1" ht="13.35" customHeight="1" x14ac:dyDescent="0.15">
      <c r="A23" s="28"/>
      <c r="B23" s="25" t="s">
        <v>22</v>
      </c>
      <c r="C23" s="28"/>
      <c r="D23" s="26">
        <v>66562056</v>
      </c>
      <c r="E23" s="27">
        <v>66555056</v>
      </c>
      <c r="F23" s="27">
        <v>7000</v>
      </c>
      <c r="G23" s="6"/>
      <c r="I23" s="7"/>
    </row>
    <row r="24" spans="1:9" s="5" customFormat="1" ht="13.35" customHeight="1" x14ac:dyDescent="0.15">
      <c r="A24" s="22"/>
      <c r="B24" s="25" t="s">
        <v>23</v>
      </c>
      <c r="C24" s="28"/>
      <c r="D24" s="26">
        <v>1350198408</v>
      </c>
      <c r="E24" s="27">
        <v>1320679417</v>
      </c>
      <c r="F24" s="27">
        <v>29518991</v>
      </c>
      <c r="G24" s="6"/>
      <c r="I24" s="7"/>
    </row>
    <row r="25" spans="1:9" s="5" customFormat="1" ht="13.35" customHeight="1" x14ac:dyDescent="0.15">
      <c r="A25" s="22"/>
      <c r="B25" s="25" t="s">
        <v>24</v>
      </c>
      <c r="C25" s="41"/>
      <c r="D25" s="26">
        <v>4649477</v>
      </c>
      <c r="E25" s="27">
        <v>4613644</v>
      </c>
      <c r="F25" s="27">
        <v>35833</v>
      </c>
      <c r="G25" s="6"/>
      <c r="I25" s="7"/>
    </row>
    <row r="26" spans="1:9" s="5" customFormat="1" ht="13.35" customHeight="1" x14ac:dyDescent="0.15">
      <c r="A26" s="22"/>
      <c r="B26" s="25" t="s">
        <v>25</v>
      </c>
      <c r="C26" s="25"/>
      <c r="D26" s="26">
        <v>94681074</v>
      </c>
      <c r="E26" s="27">
        <v>92693818</v>
      </c>
      <c r="F26" s="27">
        <v>1987256</v>
      </c>
      <c r="G26" s="6"/>
      <c r="I26" s="7"/>
    </row>
    <row r="27" spans="1:9" s="5" customFormat="1" ht="13.35" customHeight="1" x14ac:dyDescent="0.15">
      <c r="A27" s="22"/>
      <c r="B27" s="25" t="s">
        <v>12</v>
      </c>
      <c r="C27" s="28"/>
      <c r="D27" s="26">
        <v>1516091015</v>
      </c>
      <c r="E27" s="27">
        <v>1484541936</v>
      </c>
      <c r="F27" s="27">
        <v>31549078</v>
      </c>
      <c r="G27" s="6"/>
      <c r="I27" s="7"/>
    </row>
    <row r="28" spans="1:9" s="5" customFormat="1" ht="13.35" customHeight="1" x14ac:dyDescent="0.15">
      <c r="A28" s="22"/>
      <c r="B28" s="25" t="s">
        <v>26</v>
      </c>
      <c r="C28" s="28"/>
      <c r="D28" s="26">
        <v>12444475000</v>
      </c>
      <c r="E28" s="27">
        <v>12444475000</v>
      </c>
      <c r="F28" s="27" t="s">
        <v>15</v>
      </c>
      <c r="G28" s="6"/>
      <c r="I28" s="7"/>
    </row>
    <row r="29" spans="1:9" s="5" customFormat="1" ht="13.35" customHeight="1" x14ac:dyDescent="0.15">
      <c r="A29" s="22"/>
      <c r="B29" s="25" t="s">
        <v>104</v>
      </c>
      <c r="C29" s="28"/>
      <c r="D29" s="26">
        <v>639860000</v>
      </c>
      <c r="E29" s="27">
        <v>639860000</v>
      </c>
      <c r="F29" s="27" t="s">
        <v>15</v>
      </c>
      <c r="G29" s="6"/>
      <c r="I29" s="7"/>
    </row>
    <row r="30" spans="1:9" s="5" customFormat="1" ht="13.35" customHeight="1" x14ac:dyDescent="0.15">
      <c r="A30" s="22"/>
      <c r="B30" s="25" t="s">
        <v>28</v>
      </c>
      <c r="C30" s="28"/>
      <c r="D30" s="26">
        <v>4955876963</v>
      </c>
      <c r="E30" s="27">
        <v>4897257620</v>
      </c>
      <c r="F30" s="27">
        <v>58619342</v>
      </c>
      <c r="G30" s="6"/>
      <c r="I30" s="7"/>
    </row>
    <row r="31" spans="1:9" s="5" customFormat="1" ht="13.35" customHeight="1" x14ac:dyDescent="0.15">
      <c r="A31" s="22"/>
      <c r="B31" s="25" t="s">
        <v>30</v>
      </c>
      <c r="C31" s="28"/>
      <c r="D31" s="38"/>
      <c r="E31" s="40"/>
      <c r="F31" s="40"/>
      <c r="G31" s="6"/>
      <c r="I31" s="7"/>
    </row>
    <row r="32" spans="1:9" s="5" customFormat="1" ht="13.35" customHeight="1" x14ac:dyDescent="0.15">
      <c r="A32" s="22"/>
      <c r="B32" s="25" t="s">
        <v>31</v>
      </c>
      <c r="C32" s="28"/>
      <c r="D32" s="26">
        <v>2256225208</v>
      </c>
      <c r="E32" s="27">
        <v>1952922308</v>
      </c>
      <c r="F32" s="27">
        <v>303302900</v>
      </c>
      <c r="G32" s="6"/>
      <c r="I32" s="7"/>
    </row>
    <row r="33" spans="1:9" s="5" customFormat="1" ht="13.35" customHeight="1" x14ac:dyDescent="0.15">
      <c r="A33" s="22"/>
      <c r="B33" s="25" t="s">
        <v>32</v>
      </c>
      <c r="C33" s="28"/>
      <c r="D33" s="26">
        <v>4214974564</v>
      </c>
      <c r="E33" s="27">
        <v>3565279157</v>
      </c>
      <c r="F33" s="27">
        <v>649695407</v>
      </c>
      <c r="G33" s="6"/>
      <c r="I33" s="7"/>
    </row>
    <row r="34" spans="1:9" s="5" customFormat="1" ht="13.35" customHeight="1" x14ac:dyDescent="0.15">
      <c r="A34" s="22"/>
      <c r="B34" s="25" t="s">
        <v>33</v>
      </c>
      <c r="C34" s="28"/>
      <c r="D34" s="26">
        <v>1023771818</v>
      </c>
      <c r="E34" s="27">
        <v>870680063</v>
      </c>
      <c r="F34" s="27">
        <v>153091755</v>
      </c>
      <c r="G34" s="6"/>
      <c r="I34" s="7"/>
    </row>
    <row r="35" spans="1:9" s="5" customFormat="1" ht="13.35" customHeight="1" x14ac:dyDescent="0.15">
      <c r="A35" s="22"/>
      <c r="B35" s="25" t="s">
        <v>95</v>
      </c>
      <c r="C35" s="28"/>
      <c r="D35" s="26">
        <v>2016462588</v>
      </c>
      <c r="E35" s="27">
        <v>1772639884</v>
      </c>
      <c r="F35" s="27">
        <v>243822704</v>
      </c>
      <c r="G35" s="6"/>
      <c r="I35" s="7"/>
    </row>
    <row r="36" spans="1:9" s="5" customFormat="1" ht="13.35" customHeight="1" x14ac:dyDescent="0.15">
      <c r="A36" s="22"/>
      <c r="B36" s="25" t="s">
        <v>70</v>
      </c>
      <c r="C36" s="28"/>
      <c r="D36" s="26">
        <v>2658011391</v>
      </c>
      <c r="E36" s="27">
        <v>2091624271</v>
      </c>
      <c r="F36" s="27">
        <v>566387120</v>
      </c>
      <c r="G36" s="6"/>
      <c r="I36" s="7"/>
    </row>
    <row r="37" spans="1:9" s="5" customFormat="1" ht="13.35" customHeight="1" x14ac:dyDescent="0.15">
      <c r="A37" s="22"/>
      <c r="B37" s="25" t="s">
        <v>89</v>
      </c>
      <c r="C37" s="28"/>
      <c r="D37" s="26">
        <v>1703386068</v>
      </c>
      <c r="E37" s="27">
        <v>1338049504</v>
      </c>
      <c r="F37" s="27">
        <v>365336564</v>
      </c>
      <c r="G37" s="6"/>
      <c r="I37" s="7"/>
    </row>
    <row r="38" spans="1:9" s="5" customFormat="1" ht="13.35" customHeight="1" x14ac:dyDescent="0.15">
      <c r="A38" s="22"/>
      <c r="B38" s="25" t="s">
        <v>101</v>
      </c>
      <c r="C38" s="28"/>
      <c r="D38" s="26">
        <v>559309443</v>
      </c>
      <c r="E38" s="27">
        <v>465290417</v>
      </c>
      <c r="F38" s="27">
        <v>94019026</v>
      </c>
      <c r="G38" s="6"/>
      <c r="I38" s="7"/>
    </row>
    <row r="39" spans="1:9" s="5" customFormat="1" ht="13.35" customHeight="1" x14ac:dyDescent="0.15">
      <c r="A39" s="22"/>
      <c r="B39" s="25" t="s">
        <v>62</v>
      </c>
      <c r="C39" s="28"/>
      <c r="D39" s="26">
        <v>230928093</v>
      </c>
      <c r="E39" s="27">
        <v>224791216</v>
      </c>
      <c r="F39" s="27">
        <v>6136877</v>
      </c>
      <c r="G39" s="6"/>
      <c r="I39" s="7"/>
    </row>
    <row r="40" spans="1:9" s="5" customFormat="1" ht="13.35" customHeight="1" x14ac:dyDescent="0.15">
      <c r="A40" s="22"/>
      <c r="B40" s="25" t="s">
        <v>39</v>
      </c>
      <c r="C40" s="28"/>
      <c r="D40" s="26">
        <v>1015552364</v>
      </c>
      <c r="E40" s="27">
        <v>691019187</v>
      </c>
      <c r="F40" s="27">
        <v>324533177</v>
      </c>
      <c r="G40" s="6"/>
      <c r="I40" s="7"/>
    </row>
    <row r="41" spans="1:9" s="5" customFormat="1" ht="13.35" customHeight="1" x14ac:dyDescent="0.15">
      <c r="A41" s="21"/>
      <c r="B41" s="25" t="s">
        <v>12</v>
      </c>
      <c r="C41" s="21"/>
      <c r="D41" s="26">
        <v>15678621540</v>
      </c>
      <c r="E41" s="27">
        <v>12972296010</v>
      </c>
      <c r="F41" s="27">
        <v>2706325529</v>
      </c>
      <c r="G41" s="6"/>
      <c r="I41" s="7"/>
    </row>
    <row r="42" spans="1:9" s="5" customFormat="1" ht="13.35" customHeight="1" x14ac:dyDescent="0.15">
      <c r="A42" s="21"/>
      <c r="B42" s="25" t="s">
        <v>63</v>
      </c>
      <c r="C42" s="21"/>
      <c r="D42" s="26">
        <v>1157744030</v>
      </c>
      <c r="E42" s="27">
        <v>1018663457</v>
      </c>
      <c r="F42" s="27">
        <v>139080572</v>
      </c>
      <c r="G42" s="6"/>
      <c r="I42" s="7"/>
    </row>
    <row r="43" spans="1:9" s="5" customFormat="1" ht="13.35" customHeight="1" x14ac:dyDescent="0.15">
      <c r="A43" s="21"/>
      <c r="B43" s="25" t="s">
        <v>43</v>
      </c>
      <c r="C43" s="21"/>
      <c r="D43" s="26">
        <v>865932283</v>
      </c>
      <c r="E43" s="27">
        <v>818326487</v>
      </c>
      <c r="F43" s="27">
        <v>47605796</v>
      </c>
      <c r="G43" s="6"/>
      <c r="I43" s="7"/>
    </row>
    <row r="44" spans="1:9" s="5" customFormat="1" ht="13.35" customHeight="1" x14ac:dyDescent="0.15">
      <c r="A44" s="21"/>
      <c r="B44" s="25" t="s">
        <v>72</v>
      </c>
      <c r="C44" s="21"/>
      <c r="D44" s="26">
        <v>740192123</v>
      </c>
      <c r="E44" s="27">
        <v>676378614</v>
      </c>
      <c r="F44" s="27">
        <v>63813509</v>
      </c>
      <c r="G44" s="6"/>
      <c r="I44" s="7"/>
    </row>
    <row r="45" spans="1:9" s="5" customFormat="1" ht="13.35" customHeight="1" x14ac:dyDescent="0.15">
      <c r="A45" s="21"/>
      <c r="B45" s="25" t="s">
        <v>105</v>
      </c>
      <c r="C45" s="21"/>
      <c r="D45" s="26">
        <v>268681457</v>
      </c>
      <c r="E45" s="27">
        <v>265920001</v>
      </c>
      <c r="F45" s="27">
        <v>2761455</v>
      </c>
      <c r="G45" s="6"/>
      <c r="I45" s="7"/>
    </row>
    <row r="46" spans="1:9" s="5" customFormat="1" ht="13.35" customHeight="1" x14ac:dyDescent="0.15">
      <c r="A46" s="21"/>
      <c r="B46" s="25" t="s">
        <v>84</v>
      </c>
      <c r="C46" s="21"/>
      <c r="D46" s="26">
        <v>159533000</v>
      </c>
      <c r="E46" s="27">
        <v>112677952</v>
      </c>
      <c r="F46" s="27">
        <v>46855048</v>
      </c>
      <c r="G46" s="6"/>
      <c r="I46" s="7"/>
    </row>
    <row r="47" spans="1:9" s="5" customFormat="1" ht="13.35" customHeight="1" x14ac:dyDescent="0.15">
      <c r="A47" s="21"/>
      <c r="B47" s="25" t="s">
        <v>50</v>
      </c>
      <c r="C47" s="21"/>
      <c r="D47" s="26">
        <v>6540010990</v>
      </c>
      <c r="E47" s="27">
        <v>5996207637</v>
      </c>
      <c r="F47" s="27">
        <v>543803352</v>
      </c>
      <c r="G47" s="6"/>
      <c r="I47" s="7"/>
    </row>
    <row r="48" spans="1:9" s="5" customFormat="1" ht="13.35" customHeight="1" x14ac:dyDescent="0.15">
      <c r="A48" s="21"/>
      <c r="B48" s="25" t="s">
        <v>51</v>
      </c>
      <c r="C48" s="21"/>
      <c r="D48" s="26">
        <v>189394874</v>
      </c>
      <c r="E48" s="27" t="s">
        <v>15</v>
      </c>
      <c r="F48" s="27">
        <v>189394874</v>
      </c>
      <c r="G48" s="6"/>
      <c r="I48" s="7"/>
    </row>
    <row r="49" spans="1:9" s="5" customFormat="1" ht="18.3" customHeight="1" x14ac:dyDescent="0.15">
      <c r="A49" s="49"/>
      <c r="B49" s="31" t="s">
        <v>52</v>
      </c>
      <c r="C49" s="21"/>
      <c r="D49" s="32">
        <v>91832080653</v>
      </c>
      <c r="E49" s="8">
        <v>87420018146</v>
      </c>
      <c r="F49" s="8">
        <v>4412062505</v>
      </c>
      <c r="G49" s="6"/>
      <c r="I49" s="7"/>
    </row>
    <row r="50" spans="1:9" s="5" customFormat="1" ht="13.35" customHeight="1" x14ac:dyDescent="0.15">
      <c r="A50" s="21"/>
      <c r="B50" s="25" t="s">
        <v>106</v>
      </c>
      <c r="C50" s="21"/>
      <c r="D50" s="26">
        <v>1617413246</v>
      </c>
      <c r="E50" s="27">
        <v>1617413245</v>
      </c>
      <c r="F50" s="27">
        <v>0</v>
      </c>
      <c r="G50" s="6"/>
      <c r="I50" s="7"/>
    </row>
    <row r="51" spans="1:9" s="5" customFormat="1" ht="18.3" customHeight="1" x14ac:dyDescent="0.15">
      <c r="A51" s="33"/>
      <c r="B51" s="34" t="s">
        <v>79</v>
      </c>
      <c r="C51" s="33"/>
      <c r="D51" s="35">
        <v>93449493899</v>
      </c>
      <c r="E51" s="36">
        <v>89037431392</v>
      </c>
      <c r="F51" s="36">
        <v>4412062505</v>
      </c>
      <c r="G51" s="6"/>
      <c r="I51" s="7"/>
    </row>
    <row r="52" spans="1:9" ht="10.5" customHeight="1" x14ac:dyDescent="0.15">
      <c r="A52" s="129" t="s">
        <v>154</v>
      </c>
      <c r="B52" s="129"/>
      <c r="C52" s="129"/>
      <c r="D52" s="129"/>
      <c r="E52" s="129"/>
      <c r="F52" s="129"/>
    </row>
    <row r="53" spans="1:9" ht="10.5" customHeight="1" x14ac:dyDescent="0.15">
      <c r="A53" s="133"/>
      <c r="B53" s="133"/>
      <c r="C53" s="133"/>
      <c r="D53" s="133"/>
      <c r="E53" s="133"/>
      <c r="F53" s="133"/>
    </row>
    <row r="54" spans="1:9" ht="10.5" customHeight="1" x14ac:dyDescent="0.15">
      <c r="A54" s="133"/>
      <c r="B54" s="133"/>
      <c r="C54" s="133"/>
      <c r="D54" s="133"/>
      <c r="E54" s="133"/>
      <c r="F54" s="133"/>
    </row>
    <row r="55" spans="1:9" ht="10.5" customHeight="1" x14ac:dyDescent="0.15">
      <c r="A55" s="133"/>
      <c r="B55" s="133"/>
      <c r="C55" s="133"/>
      <c r="D55" s="133"/>
      <c r="E55" s="133"/>
      <c r="F55" s="133"/>
    </row>
    <row r="56" spans="1:9" ht="10.5" customHeight="1" x14ac:dyDescent="0.15">
      <c r="A56" s="133"/>
      <c r="B56" s="133"/>
      <c r="C56" s="133"/>
      <c r="D56" s="133"/>
      <c r="E56" s="133"/>
      <c r="F56" s="133"/>
    </row>
  </sheetData>
  <mergeCells count="2">
    <mergeCell ref="A3:F3"/>
    <mergeCell ref="A52:F56"/>
  </mergeCells>
  <phoneticPr fontId="7"/>
  <pageMargins left="0.78740157480314965" right="0.39370078740157483" top="0.86614173228346458" bottom="0.86614173228346458" header="0.62992125984251968" footer="0.39370078740157483"/>
  <pageSetup paperSize="9" scale="107" firstPageNumber="274" orientation="portrait" useFirstPageNumber="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107</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35" customHeight="1" x14ac:dyDescent="0.15">
      <c r="A6" s="24"/>
      <c r="B6" s="25" t="s">
        <v>6</v>
      </c>
      <c r="C6" s="22"/>
      <c r="D6" s="26"/>
      <c r="E6" s="27"/>
      <c r="F6" s="27"/>
    </row>
    <row r="7" spans="1:9" ht="13.35" customHeight="1" x14ac:dyDescent="0.15">
      <c r="A7" s="22"/>
      <c r="B7" s="25" t="s">
        <v>7</v>
      </c>
      <c r="C7" s="21"/>
      <c r="D7" s="26">
        <v>1483656288</v>
      </c>
      <c r="E7" s="27">
        <v>1483656288</v>
      </c>
      <c r="F7" s="27" t="s">
        <v>15</v>
      </c>
    </row>
    <row r="8" spans="1:9" ht="13.35" customHeight="1" x14ac:dyDescent="0.15">
      <c r="A8" s="21"/>
      <c r="B8" s="25" t="s">
        <v>8</v>
      </c>
      <c r="C8" s="21"/>
      <c r="D8" s="26">
        <v>4242328886</v>
      </c>
      <c r="E8" s="27">
        <v>4012930145</v>
      </c>
      <c r="F8" s="27">
        <v>229398741</v>
      </c>
    </row>
    <row r="9" spans="1:9" ht="13.35" customHeight="1" x14ac:dyDescent="0.15">
      <c r="A9" s="21"/>
      <c r="B9" s="25" t="s">
        <v>9</v>
      </c>
      <c r="C9" s="21"/>
      <c r="D9" s="26">
        <v>11240789480</v>
      </c>
      <c r="E9" s="27">
        <v>11133449987</v>
      </c>
      <c r="F9" s="27">
        <v>107339493</v>
      </c>
    </row>
    <row r="10" spans="1:9" ht="13.35" customHeight="1" x14ac:dyDescent="0.15">
      <c r="A10" s="22"/>
      <c r="B10" s="25" t="s">
        <v>10</v>
      </c>
      <c r="C10" s="25"/>
      <c r="D10" s="26">
        <v>641360244</v>
      </c>
      <c r="E10" s="27">
        <v>574880004</v>
      </c>
      <c r="F10" s="27">
        <v>66480240</v>
      </c>
    </row>
    <row r="11" spans="1:9" ht="13.35" customHeight="1" x14ac:dyDescent="0.15">
      <c r="A11" s="22"/>
      <c r="B11" s="25" t="s">
        <v>11</v>
      </c>
      <c r="C11" s="21"/>
      <c r="D11" s="26">
        <v>551014694</v>
      </c>
      <c r="E11" s="27">
        <v>431441488</v>
      </c>
      <c r="F11" s="27">
        <v>119573206</v>
      </c>
    </row>
    <row r="12" spans="1:9" ht="15.75" customHeight="1" x14ac:dyDescent="0.15">
      <c r="A12" s="22"/>
      <c r="B12" s="25" t="s">
        <v>12</v>
      </c>
      <c r="C12" s="22"/>
      <c r="D12" s="26">
        <v>18159149593</v>
      </c>
      <c r="E12" s="27">
        <v>17636357913</v>
      </c>
      <c r="F12" s="27">
        <v>522791680</v>
      </c>
    </row>
    <row r="13" spans="1:9" ht="13.35" customHeight="1" x14ac:dyDescent="0.15">
      <c r="A13" s="22"/>
      <c r="B13" s="25" t="s">
        <v>122</v>
      </c>
      <c r="C13" s="22"/>
      <c r="D13" s="38"/>
      <c r="E13" s="39"/>
      <c r="F13" s="39"/>
    </row>
    <row r="14" spans="1:9" ht="13.35" customHeight="1" x14ac:dyDescent="0.15">
      <c r="A14" s="28"/>
      <c r="B14" s="25" t="s">
        <v>13</v>
      </c>
      <c r="C14" s="28"/>
      <c r="D14" s="26">
        <v>2980176156</v>
      </c>
      <c r="E14" s="27">
        <v>2980176156</v>
      </c>
      <c r="F14" s="27" t="s">
        <v>15</v>
      </c>
    </row>
    <row r="15" spans="1:9" ht="13.35" customHeight="1" x14ac:dyDescent="0.15">
      <c r="A15" s="28"/>
      <c r="B15" s="25" t="s">
        <v>14</v>
      </c>
      <c r="C15" s="28"/>
      <c r="D15" s="26">
        <v>1732689885</v>
      </c>
      <c r="E15" s="27">
        <v>1732689885</v>
      </c>
      <c r="F15" s="27" t="s">
        <v>15</v>
      </c>
    </row>
    <row r="16" spans="1:9" ht="13.35" customHeight="1" x14ac:dyDescent="0.15">
      <c r="A16" s="28"/>
      <c r="B16" s="25" t="s">
        <v>16</v>
      </c>
      <c r="C16" s="28"/>
      <c r="D16" s="26">
        <v>1267326553</v>
      </c>
      <c r="E16" s="27">
        <v>1185364306</v>
      </c>
      <c r="F16" s="27">
        <v>81962247</v>
      </c>
    </row>
    <row r="17" spans="1:6" ht="13.35" customHeight="1" x14ac:dyDescent="0.15">
      <c r="A17" s="28"/>
      <c r="B17" s="25" t="s">
        <v>17</v>
      </c>
      <c r="C17" s="28"/>
      <c r="D17" s="26">
        <v>227519125</v>
      </c>
      <c r="E17" s="27">
        <v>200753170</v>
      </c>
      <c r="F17" s="27">
        <v>26765955</v>
      </c>
    </row>
    <row r="18" spans="1:6" ht="13.35" customHeight="1" x14ac:dyDescent="0.15">
      <c r="A18" s="28"/>
      <c r="B18" s="25" t="s">
        <v>18</v>
      </c>
      <c r="C18" s="28"/>
      <c r="D18" s="26">
        <v>660290813</v>
      </c>
      <c r="E18" s="27">
        <v>646273402</v>
      </c>
      <c r="F18" s="27">
        <v>14017411</v>
      </c>
    </row>
    <row r="19" spans="1:6" ht="13.35" customHeight="1" x14ac:dyDescent="0.15">
      <c r="A19" s="28"/>
      <c r="B19" s="25" t="s">
        <v>19</v>
      </c>
      <c r="C19" s="28"/>
      <c r="D19" s="26">
        <v>126477791</v>
      </c>
      <c r="E19" s="27">
        <v>126433119</v>
      </c>
      <c r="F19" s="27">
        <v>44672</v>
      </c>
    </row>
    <row r="20" spans="1:6" ht="15.75" customHeight="1" x14ac:dyDescent="0.15">
      <c r="A20" s="28"/>
      <c r="B20" s="25" t="s">
        <v>12</v>
      </c>
      <c r="C20" s="28"/>
      <c r="D20" s="26">
        <v>6994480323</v>
      </c>
      <c r="E20" s="27">
        <v>6871690039</v>
      </c>
      <c r="F20" s="27">
        <v>122790284</v>
      </c>
    </row>
    <row r="21" spans="1:6" ht="13.35" customHeight="1" x14ac:dyDescent="0.15">
      <c r="A21" s="28"/>
      <c r="B21" s="25" t="s">
        <v>20</v>
      </c>
      <c r="C21" s="28"/>
      <c r="D21" s="26">
        <v>21446082307</v>
      </c>
      <c r="E21" s="27">
        <v>21446082307</v>
      </c>
      <c r="F21" s="27" t="s">
        <v>15</v>
      </c>
    </row>
    <row r="22" spans="1:6" ht="13.35" customHeight="1" x14ac:dyDescent="0.15">
      <c r="A22" s="28"/>
      <c r="B22" s="25" t="s">
        <v>21</v>
      </c>
      <c r="C22" s="28"/>
      <c r="D22" s="38"/>
      <c r="E22" s="40"/>
      <c r="F22" s="40"/>
    </row>
    <row r="23" spans="1:6" ht="13.35" customHeight="1" x14ac:dyDescent="0.15">
      <c r="A23" s="28"/>
      <c r="B23" s="25" t="s">
        <v>22</v>
      </c>
      <c r="C23" s="28"/>
      <c r="D23" s="26">
        <v>61373161</v>
      </c>
      <c r="E23" s="27">
        <v>61373161</v>
      </c>
      <c r="F23" s="27" t="s">
        <v>15</v>
      </c>
    </row>
    <row r="24" spans="1:6" ht="13.35" customHeight="1" x14ac:dyDescent="0.15">
      <c r="A24" s="22"/>
      <c r="B24" s="25" t="s">
        <v>23</v>
      </c>
      <c r="C24" s="28"/>
      <c r="D24" s="26">
        <v>1304838717</v>
      </c>
      <c r="E24" s="27">
        <v>1267923769</v>
      </c>
      <c r="F24" s="27">
        <v>36904948</v>
      </c>
    </row>
    <row r="25" spans="1:6" ht="13.35" customHeight="1" x14ac:dyDescent="0.15">
      <c r="A25" s="22"/>
      <c r="B25" s="25" t="s">
        <v>24</v>
      </c>
      <c r="C25" s="41"/>
      <c r="D25" s="26">
        <v>4354527</v>
      </c>
      <c r="E25" s="27">
        <v>4323392</v>
      </c>
      <c r="F25" s="27">
        <v>31135</v>
      </c>
    </row>
    <row r="26" spans="1:6" ht="13.35" customHeight="1" x14ac:dyDescent="0.15">
      <c r="A26" s="22"/>
      <c r="B26" s="25" t="s">
        <v>25</v>
      </c>
      <c r="C26" s="25"/>
      <c r="D26" s="26">
        <v>85831224</v>
      </c>
      <c r="E26" s="27">
        <v>84263378</v>
      </c>
      <c r="F26" s="27">
        <v>1567846</v>
      </c>
    </row>
    <row r="27" spans="1:6" ht="15.75" customHeight="1" x14ac:dyDescent="0.15">
      <c r="A27" s="22"/>
      <c r="B27" s="25" t="s">
        <v>12</v>
      </c>
      <c r="C27" s="28"/>
      <c r="D27" s="26">
        <v>1456397629</v>
      </c>
      <c r="E27" s="27">
        <v>1417883700</v>
      </c>
      <c r="F27" s="27">
        <v>38503929</v>
      </c>
    </row>
    <row r="28" spans="1:6" ht="13.35" customHeight="1" x14ac:dyDescent="0.15">
      <c r="A28" s="22"/>
      <c r="B28" s="25" t="s">
        <v>26</v>
      </c>
      <c r="C28" s="28"/>
      <c r="D28" s="26">
        <v>14914894673</v>
      </c>
      <c r="E28" s="27">
        <v>14914894673</v>
      </c>
      <c r="F28" s="27" t="s">
        <v>15</v>
      </c>
    </row>
    <row r="29" spans="1:6" ht="13.35" customHeight="1" x14ac:dyDescent="0.15">
      <c r="A29" s="22"/>
      <c r="B29" s="25" t="s">
        <v>108</v>
      </c>
      <c r="C29" s="28"/>
      <c r="D29" s="26">
        <v>914014000</v>
      </c>
      <c r="E29" s="27">
        <v>914014000</v>
      </c>
      <c r="F29" s="27" t="s">
        <v>15</v>
      </c>
    </row>
    <row r="30" spans="1:6" ht="13.35" customHeight="1" x14ac:dyDescent="0.15">
      <c r="A30" s="22"/>
      <c r="B30" s="25" t="s">
        <v>28</v>
      </c>
      <c r="C30" s="28"/>
      <c r="D30" s="26">
        <v>4975697513</v>
      </c>
      <c r="E30" s="27">
        <v>4906644882</v>
      </c>
      <c r="F30" s="27">
        <v>69052631</v>
      </c>
    </row>
    <row r="31" spans="1:6" ht="13.35" customHeight="1" x14ac:dyDescent="0.15">
      <c r="A31" s="22"/>
      <c r="B31" s="25" t="s">
        <v>30</v>
      </c>
      <c r="C31" s="28"/>
      <c r="D31" s="26"/>
      <c r="E31" s="27"/>
      <c r="F31" s="27"/>
    </row>
    <row r="32" spans="1:6" ht="13.35" customHeight="1" x14ac:dyDescent="0.15">
      <c r="A32" s="22"/>
      <c r="B32" s="25" t="s">
        <v>31</v>
      </c>
      <c r="C32" s="28"/>
      <c r="D32" s="44">
        <v>2202296768</v>
      </c>
      <c r="E32" s="45">
        <v>1842301595</v>
      </c>
      <c r="F32" s="45">
        <v>359995173</v>
      </c>
    </row>
    <row r="33" spans="1:6" ht="13.35" customHeight="1" x14ac:dyDescent="0.15">
      <c r="A33" s="22"/>
      <c r="B33" s="25" t="s">
        <v>32</v>
      </c>
      <c r="C33" s="28"/>
      <c r="D33" s="26">
        <v>4073764697</v>
      </c>
      <c r="E33" s="27">
        <v>3446457470</v>
      </c>
      <c r="F33" s="27">
        <v>627307227</v>
      </c>
    </row>
    <row r="34" spans="1:6" ht="13.35" customHeight="1" x14ac:dyDescent="0.15">
      <c r="A34" s="22"/>
      <c r="B34" s="25" t="s">
        <v>33</v>
      </c>
      <c r="C34" s="28"/>
      <c r="D34" s="26">
        <v>997783351</v>
      </c>
      <c r="E34" s="27">
        <v>850830588</v>
      </c>
      <c r="F34" s="27">
        <v>146952763</v>
      </c>
    </row>
    <row r="35" spans="1:6" ht="13.35" customHeight="1" x14ac:dyDescent="0.15">
      <c r="A35" s="22"/>
      <c r="B35" s="25" t="s">
        <v>95</v>
      </c>
      <c r="C35" s="28"/>
      <c r="D35" s="26">
        <v>1714021628</v>
      </c>
      <c r="E35" s="27">
        <v>1480959366</v>
      </c>
      <c r="F35" s="27">
        <v>233062262</v>
      </c>
    </row>
    <row r="36" spans="1:6" ht="13.35" customHeight="1" x14ac:dyDescent="0.15">
      <c r="A36" s="22"/>
      <c r="B36" s="25" t="s">
        <v>70</v>
      </c>
      <c r="C36" s="28"/>
      <c r="D36" s="26">
        <v>2465634497</v>
      </c>
      <c r="E36" s="27">
        <v>1930154202</v>
      </c>
      <c r="F36" s="27">
        <v>535480295</v>
      </c>
    </row>
    <row r="37" spans="1:6" ht="13.35" customHeight="1" x14ac:dyDescent="0.15">
      <c r="A37" s="22"/>
      <c r="B37" s="25" t="s">
        <v>89</v>
      </c>
      <c r="C37" s="28"/>
      <c r="D37" s="26">
        <v>1683731238</v>
      </c>
      <c r="E37" s="27">
        <v>1295956324</v>
      </c>
      <c r="F37" s="27">
        <v>387774914</v>
      </c>
    </row>
    <row r="38" spans="1:6" ht="13.35" customHeight="1" x14ac:dyDescent="0.15">
      <c r="A38" s="22"/>
      <c r="B38" s="25" t="s">
        <v>101</v>
      </c>
      <c r="C38" s="28"/>
      <c r="D38" s="26">
        <v>582726800</v>
      </c>
      <c r="E38" s="27">
        <v>486474961</v>
      </c>
      <c r="F38" s="27">
        <v>96251839</v>
      </c>
    </row>
    <row r="39" spans="1:6" ht="13.35" customHeight="1" x14ac:dyDescent="0.15">
      <c r="A39" s="22"/>
      <c r="B39" s="25" t="s">
        <v>62</v>
      </c>
      <c r="C39" s="28"/>
      <c r="D39" s="26">
        <v>42234915</v>
      </c>
      <c r="E39" s="27">
        <v>33315743</v>
      </c>
      <c r="F39" s="27">
        <v>8919172</v>
      </c>
    </row>
    <row r="40" spans="1:6" ht="15.75" customHeight="1" x14ac:dyDescent="0.15">
      <c r="A40" s="22"/>
      <c r="B40" s="22" t="s">
        <v>124</v>
      </c>
      <c r="C40" s="28"/>
      <c r="D40" s="26">
        <v>13762193899</v>
      </c>
      <c r="E40" s="27">
        <v>11366450252</v>
      </c>
      <c r="F40" s="27">
        <v>2395743647</v>
      </c>
    </row>
    <row r="41" spans="1:6" ht="13.35" customHeight="1" x14ac:dyDescent="0.15">
      <c r="A41" s="22"/>
      <c r="B41" s="25" t="s">
        <v>39</v>
      </c>
      <c r="C41" s="28"/>
      <c r="D41" s="26">
        <v>797008990</v>
      </c>
      <c r="E41" s="27">
        <v>543161031</v>
      </c>
      <c r="F41" s="27">
        <v>253847959</v>
      </c>
    </row>
    <row r="42" spans="1:6" ht="15.75" customHeight="1" x14ac:dyDescent="0.15">
      <c r="A42" s="22"/>
      <c r="B42" s="25" t="s">
        <v>12</v>
      </c>
      <c r="C42" s="28"/>
      <c r="D42" s="26">
        <v>14559202889</v>
      </c>
      <c r="E42" s="27">
        <v>11909611284</v>
      </c>
      <c r="F42" s="27">
        <v>2649591605</v>
      </c>
    </row>
    <row r="43" spans="1:6" ht="13.35" customHeight="1" x14ac:dyDescent="0.15">
      <c r="A43" s="21"/>
      <c r="B43" s="25" t="s">
        <v>63</v>
      </c>
      <c r="C43" s="21"/>
      <c r="D43" s="26">
        <v>1127021517</v>
      </c>
      <c r="E43" s="27">
        <v>1012433103</v>
      </c>
      <c r="F43" s="27">
        <v>114588414</v>
      </c>
    </row>
    <row r="44" spans="1:6" ht="13.35" customHeight="1" x14ac:dyDescent="0.15">
      <c r="A44" s="21"/>
      <c r="B44" s="25" t="s">
        <v>43</v>
      </c>
      <c r="C44" s="21"/>
      <c r="D44" s="26">
        <v>963152604</v>
      </c>
      <c r="E44" s="27">
        <v>933042283</v>
      </c>
      <c r="F44" s="27">
        <v>30110321</v>
      </c>
    </row>
    <row r="45" spans="1:6" ht="13.35" customHeight="1" x14ac:dyDescent="0.15">
      <c r="A45" s="21"/>
      <c r="B45" s="25" t="s">
        <v>72</v>
      </c>
      <c r="C45" s="21"/>
      <c r="D45" s="26">
        <v>709522717</v>
      </c>
      <c r="E45" s="27">
        <v>677358515</v>
      </c>
      <c r="F45" s="27">
        <v>32164202</v>
      </c>
    </row>
    <row r="46" spans="1:6" ht="13.35" customHeight="1" x14ac:dyDescent="0.15">
      <c r="A46" s="21"/>
      <c r="B46" s="25" t="s">
        <v>98</v>
      </c>
      <c r="C46" s="21"/>
      <c r="D46" s="26">
        <v>246737529</v>
      </c>
      <c r="E46" s="27">
        <v>246737529</v>
      </c>
      <c r="F46" s="27" t="s">
        <v>15</v>
      </c>
    </row>
    <row r="47" spans="1:6" ht="13.35" customHeight="1" x14ac:dyDescent="0.15">
      <c r="A47" s="21"/>
      <c r="B47" s="25" t="s">
        <v>84</v>
      </c>
      <c r="C47" s="21"/>
      <c r="D47" s="26">
        <v>159533000</v>
      </c>
      <c r="E47" s="27">
        <v>158560249</v>
      </c>
      <c r="F47" s="27">
        <v>972751</v>
      </c>
    </row>
    <row r="48" spans="1:6" ht="13.35" customHeight="1" x14ac:dyDescent="0.15">
      <c r="A48" s="21"/>
      <c r="B48" s="25" t="s">
        <v>50</v>
      </c>
      <c r="C48" s="21"/>
      <c r="D48" s="26">
        <v>6794955597</v>
      </c>
      <c r="E48" s="27">
        <v>6275739428</v>
      </c>
      <c r="F48" s="27">
        <v>519216169</v>
      </c>
    </row>
    <row r="49" spans="1:6" ht="13.35" customHeight="1" x14ac:dyDescent="0.15">
      <c r="A49" s="49"/>
      <c r="B49" s="25" t="s">
        <v>51</v>
      </c>
      <c r="C49" s="21"/>
      <c r="D49" s="26">
        <v>151301786</v>
      </c>
      <c r="E49" s="27" t="s">
        <v>15</v>
      </c>
      <c r="F49" s="27">
        <v>151301786</v>
      </c>
    </row>
    <row r="50" spans="1:6" ht="18" customHeight="1" x14ac:dyDescent="0.15">
      <c r="A50" s="33"/>
      <c r="B50" s="34" t="s">
        <v>52</v>
      </c>
      <c r="C50" s="33"/>
      <c r="D50" s="35">
        <v>93572143679</v>
      </c>
      <c r="E50" s="36">
        <v>89321049910</v>
      </c>
      <c r="F50" s="36">
        <v>4251083769</v>
      </c>
    </row>
    <row r="51" spans="1:6" ht="10.5" customHeight="1" x14ac:dyDescent="0.15">
      <c r="A51" s="129" t="s">
        <v>155</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10" firstPageNumber="274" orientation="portrait" useFirstPageNumber="1"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109</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35" customHeight="1" x14ac:dyDescent="0.15">
      <c r="A6" s="24"/>
      <c r="B6" s="25" t="s">
        <v>6</v>
      </c>
      <c r="C6" s="22"/>
      <c r="D6" s="26"/>
      <c r="E6" s="27"/>
      <c r="F6" s="27"/>
    </row>
    <row r="7" spans="1:9" ht="13.35" customHeight="1" x14ac:dyDescent="0.15">
      <c r="A7" s="22"/>
      <c r="B7" s="25" t="s">
        <v>7</v>
      </c>
      <c r="C7" s="21"/>
      <c r="D7" s="26">
        <v>1581977268</v>
      </c>
      <c r="E7" s="27">
        <v>1581977268</v>
      </c>
      <c r="F7" s="42" t="s">
        <v>110</v>
      </c>
    </row>
    <row r="8" spans="1:9" ht="13.35" customHeight="1" x14ac:dyDescent="0.15">
      <c r="A8" s="21"/>
      <c r="B8" s="25" t="s">
        <v>8</v>
      </c>
      <c r="C8" s="21"/>
      <c r="D8" s="26">
        <v>2005589928</v>
      </c>
      <c r="E8" s="27">
        <v>1906350530</v>
      </c>
      <c r="F8" s="43">
        <v>99239398</v>
      </c>
    </row>
    <row r="9" spans="1:9" ht="13.35" customHeight="1" x14ac:dyDescent="0.15">
      <c r="A9" s="21"/>
      <c r="B9" s="25" t="s">
        <v>9</v>
      </c>
      <c r="C9" s="21"/>
      <c r="D9" s="26">
        <v>14343119469</v>
      </c>
      <c r="E9" s="27">
        <v>14329709242</v>
      </c>
      <c r="F9" s="43">
        <v>13410227</v>
      </c>
    </row>
    <row r="10" spans="1:9" ht="13.35" customHeight="1" x14ac:dyDescent="0.15">
      <c r="A10" s="22"/>
      <c r="B10" s="25" t="s">
        <v>10</v>
      </c>
      <c r="C10" s="25"/>
      <c r="D10" s="26">
        <v>585313846</v>
      </c>
      <c r="E10" s="27">
        <v>550007693</v>
      </c>
      <c r="F10" s="43">
        <v>35306153</v>
      </c>
    </row>
    <row r="11" spans="1:9" ht="13.35" customHeight="1" x14ac:dyDescent="0.15">
      <c r="A11" s="22"/>
      <c r="B11" s="25" t="s">
        <v>11</v>
      </c>
      <c r="C11" s="21"/>
      <c r="D11" s="26">
        <v>935169224</v>
      </c>
      <c r="E11" s="27">
        <v>923400980</v>
      </c>
      <c r="F11" s="43">
        <v>11768244</v>
      </c>
    </row>
    <row r="12" spans="1:9" ht="15.75" customHeight="1" x14ac:dyDescent="0.15">
      <c r="A12" s="22"/>
      <c r="B12" s="25" t="s">
        <v>12</v>
      </c>
      <c r="C12" s="22"/>
      <c r="D12" s="26">
        <v>19451169735</v>
      </c>
      <c r="E12" s="27">
        <v>19291445714</v>
      </c>
      <c r="F12" s="43">
        <v>159724021</v>
      </c>
    </row>
    <row r="13" spans="1:9" ht="13.35" customHeight="1" x14ac:dyDescent="0.15">
      <c r="A13" s="22"/>
      <c r="B13" s="25" t="s">
        <v>126</v>
      </c>
      <c r="C13" s="22"/>
      <c r="D13" s="38"/>
      <c r="E13" s="39"/>
      <c r="F13" s="39"/>
    </row>
    <row r="14" spans="1:9" ht="13.35" customHeight="1" x14ac:dyDescent="0.15">
      <c r="A14" s="28"/>
      <c r="B14" s="25" t="s">
        <v>13</v>
      </c>
      <c r="C14" s="28"/>
      <c r="D14" s="26">
        <v>3012264780</v>
      </c>
      <c r="E14" s="27">
        <v>3012264780</v>
      </c>
      <c r="F14" s="42" t="s">
        <v>110</v>
      </c>
    </row>
    <row r="15" spans="1:9" ht="13.35" customHeight="1" x14ac:dyDescent="0.15">
      <c r="A15" s="28"/>
      <c r="B15" s="25" t="s">
        <v>14</v>
      </c>
      <c r="C15" s="28"/>
      <c r="D15" s="26">
        <v>1566904742</v>
      </c>
      <c r="E15" s="27">
        <v>1566404742</v>
      </c>
      <c r="F15" s="43">
        <v>500000</v>
      </c>
    </row>
    <row r="16" spans="1:9" ht="13.35" customHeight="1" x14ac:dyDescent="0.15">
      <c r="A16" s="28"/>
      <c r="B16" s="25" t="s">
        <v>16</v>
      </c>
      <c r="C16" s="28"/>
      <c r="D16" s="26">
        <v>1181924219</v>
      </c>
      <c r="E16" s="27">
        <v>1130331050</v>
      </c>
      <c r="F16" s="43">
        <v>51593169</v>
      </c>
    </row>
    <row r="17" spans="1:6" ht="13.35" customHeight="1" x14ac:dyDescent="0.15">
      <c r="A17" s="28"/>
      <c r="B17" s="25" t="s">
        <v>17</v>
      </c>
      <c r="C17" s="28"/>
      <c r="D17" s="26">
        <v>221671177</v>
      </c>
      <c r="E17" s="27">
        <v>194403606</v>
      </c>
      <c r="F17" s="43">
        <v>27267571</v>
      </c>
    </row>
    <row r="18" spans="1:6" ht="13.35" customHeight="1" x14ac:dyDescent="0.15">
      <c r="A18" s="28"/>
      <c r="B18" s="25" t="s">
        <v>18</v>
      </c>
      <c r="C18" s="28"/>
      <c r="D18" s="26">
        <v>655191262</v>
      </c>
      <c r="E18" s="27">
        <v>648711187</v>
      </c>
      <c r="F18" s="43">
        <v>6480075</v>
      </c>
    </row>
    <row r="19" spans="1:6" ht="13.35" customHeight="1" x14ac:dyDescent="0.15">
      <c r="A19" s="28"/>
      <c r="B19" s="25" t="s">
        <v>19</v>
      </c>
      <c r="C19" s="28"/>
      <c r="D19" s="26">
        <v>124918889</v>
      </c>
      <c r="E19" s="27">
        <v>124833877</v>
      </c>
      <c r="F19" s="43">
        <v>85012</v>
      </c>
    </row>
    <row r="20" spans="1:6" ht="15.75" customHeight="1" x14ac:dyDescent="0.15">
      <c r="A20" s="28"/>
      <c r="B20" s="25" t="s">
        <v>12</v>
      </c>
      <c r="C20" s="28"/>
      <c r="D20" s="26">
        <v>6762875069</v>
      </c>
      <c r="E20" s="27">
        <v>6676949244</v>
      </c>
      <c r="F20" s="43">
        <v>85925825</v>
      </c>
    </row>
    <row r="21" spans="1:6" ht="13.35" customHeight="1" x14ac:dyDescent="0.15">
      <c r="A21" s="28"/>
      <c r="B21" s="25" t="s">
        <v>133</v>
      </c>
      <c r="C21" s="28"/>
      <c r="D21" s="26">
        <v>16284001177</v>
      </c>
      <c r="E21" s="27">
        <v>15828895417</v>
      </c>
      <c r="F21" s="43">
        <v>455105760</v>
      </c>
    </row>
    <row r="22" spans="1:6" ht="13.35" customHeight="1" x14ac:dyDescent="0.15">
      <c r="A22" s="28"/>
      <c r="B22" s="25" t="s">
        <v>21</v>
      </c>
      <c r="C22" s="28"/>
      <c r="D22" s="38"/>
      <c r="E22" s="40"/>
      <c r="F22" s="40"/>
    </row>
    <row r="23" spans="1:6" ht="13.35" customHeight="1" x14ac:dyDescent="0.15">
      <c r="A23" s="28"/>
      <c r="B23" s="25" t="s">
        <v>22</v>
      </c>
      <c r="C23" s="28"/>
      <c r="D23" s="26">
        <v>56891011</v>
      </c>
      <c r="E23" s="27">
        <v>56887511</v>
      </c>
      <c r="F23" s="27" t="s">
        <v>15</v>
      </c>
    </row>
    <row r="24" spans="1:6" ht="13.35" customHeight="1" x14ac:dyDescent="0.15">
      <c r="A24" s="22"/>
      <c r="B24" s="25" t="s">
        <v>23</v>
      </c>
      <c r="C24" s="28"/>
      <c r="D24" s="26">
        <v>1254875142</v>
      </c>
      <c r="E24" s="27">
        <v>1211854232</v>
      </c>
      <c r="F24" s="27">
        <v>43020910</v>
      </c>
    </row>
    <row r="25" spans="1:6" ht="13.35" customHeight="1" x14ac:dyDescent="0.15">
      <c r="A25" s="22"/>
      <c r="B25" s="25" t="s">
        <v>134</v>
      </c>
      <c r="C25" s="41"/>
      <c r="D25" s="26">
        <v>4036808</v>
      </c>
      <c r="E25" s="27">
        <v>3993659</v>
      </c>
      <c r="F25" s="27">
        <v>43149</v>
      </c>
    </row>
    <row r="26" spans="1:6" ht="13.35" customHeight="1" x14ac:dyDescent="0.15">
      <c r="A26" s="22"/>
      <c r="B26" s="25" t="s">
        <v>25</v>
      </c>
      <c r="C26" s="25"/>
      <c r="D26" s="26">
        <v>77583988</v>
      </c>
      <c r="E26" s="27">
        <v>77281677</v>
      </c>
      <c r="F26" s="27">
        <v>302311</v>
      </c>
    </row>
    <row r="27" spans="1:6" ht="15.75" customHeight="1" x14ac:dyDescent="0.15">
      <c r="A27" s="22"/>
      <c r="B27" s="25" t="s">
        <v>12</v>
      </c>
      <c r="C27" s="28"/>
      <c r="D27" s="26">
        <v>1393386949</v>
      </c>
      <c r="E27" s="27">
        <v>1350017079</v>
      </c>
      <c r="F27" s="27">
        <v>43369870</v>
      </c>
    </row>
    <row r="28" spans="1:6" ht="13.35" customHeight="1" x14ac:dyDescent="0.15">
      <c r="A28" s="22"/>
      <c r="B28" s="25" t="s">
        <v>26</v>
      </c>
      <c r="C28" s="28"/>
      <c r="D28" s="26">
        <v>15803785842</v>
      </c>
      <c r="E28" s="27">
        <v>15803785842</v>
      </c>
      <c r="F28" s="27" t="s">
        <v>15</v>
      </c>
    </row>
    <row r="29" spans="1:6" ht="13.35" customHeight="1" x14ac:dyDescent="0.15">
      <c r="A29" s="22"/>
      <c r="B29" s="25" t="s">
        <v>135</v>
      </c>
      <c r="C29" s="28"/>
      <c r="D29" s="26">
        <v>901818000</v>
      </c>
      <c r="E29" s="27">
        <v>901818000</v>
      </c>
      <c r="F29" s="27" t="s">
        <v>15</v>
      </c>
    </row>
    <row r="30" spans="1:6" ht="13.35" customHeight="1" x14ac:dyDescent="0.15">
      <c r="A30" s="22"/>
      <c r="B30" s="25" t="s">
        <v>28</v>
      </c>
      <c r="C30" s="28"/>
      <c r="D30" s="26">
        <v>5049802354</v>
      </c>
      <c r="E30" s="27">
        <v>4968789316</v>
      </c>
      <c r="F30" s="27">
        <v>81013038</v>
      </c>
    </row>
    <row r="31" spans="1:6" ht="13.35" customHeight="1" x14ac:dyDescent="0.15">
      <c r="A31" s="22"/>
      <c r="B31" s="25" t="s">
        <v>30</v>
      </c>
      <c r="C31" s="28"/>
      <c r="D31" s="26"/>
      <c r="E31" s="27"/>
      <c r="F31" s="27"/>
    </row>
    <row r="32" spans="1:6" ht="13.35" customHeight="1" x14ac:dyDescent="0.15">
      <c r="A32" s="22"/>
      <c r="B32" s="25" t="s">
        <v>31</v>
      </c>
      <c r="C32" s="28"/>
      <c r="D32" s="44">
        <v>1832680671</v>
      </c>
      <c r="E32" s="45">
        <v>1631033652</v>
      </c>
      <c r="F32" s="45">
        <v>201647019</v>
      </c>
    </row>
    <row r="33" spans="1:6" ht="13.35" customHeight="1" x14ac:dyDescent="0.15">
      <c r="A33" s="22"/>
      <c r="B33" s="25" t="s">
        <v>32</v>
      </c>
      <c r="C33" s="28"/>
      <c r="D33" s="26">
        <v>3005449379</v>
      </c>
      <c r="E33" s="27">
        <v>2763200971</v>
      </c>
      <c r="F33" s="27">
        <v>242248408</v>
      </c>
    </row>
    <row r="34" spans="1:6" ht="13.35" customHeight="1" x14ac:dyDescent="0.15">
      <c r="A34" s="22"/>
      <c r="B34" s="25" t="s">
        <v>128</v>
      </c>
      <c r="C34" s="28"/>
      <c r="D34" s="26">
        <v>834404318</v>
      </c>
      <c r="E34" s="27">
        <v>761419907</v>
      </c>
      <c r="F34" s="27">
        <v>72984411</v>
      </c>
    </row>
    <row r="35" spans="1:6" ht="13.35" customHeight="1" x14ac:dyDescent="0.15">
      <c r="A35" s="22"/>
      <c r="B35" s="25" t="s">
        <v>129</v>
      </c>
      <c r="C35" s="28"/>
      <c r="D35" s="26">
        <v>1960085559</v>
      </c>
      <c r="E35" s="27">
        <v>1768979673</v>
      </c>
      <c r="F35" s="27">
        <v>191105886</v>
      </c>
    </row>
    <row r="36" spans="1:6" ht="13.35" customHeight="1" x14ac:dyDescent="0.15">
      <c r="A36" s="22"/>
      <c r="B36" s="25" t="s">
        <v>130</v>
      </c>
      <c r="C36" s="28"/>
      <c r="D36" s="26">
        <v>2249263691</v>
      </c>
      <c r="E36" s="27">
        <v>1878706954</v>
      </c>
      <c r="F36" s="27">
        <v>370556737</v>
      </c>
    </row>
    <row r="37" spans="1:6" ht="13.35" customHeight="1" x14ac:dyDescent="0.15">
      <c r="A37" s="22"/>
      <c r="B37" s="25" t="s">
        <v>131</v>
      </c>
      <c r="C37" s="28"/>
      <c r="D37" s="26">
        <v>1456307136</v>
      </c>
      <c r="E37" s="27">
        <v>1183142852</v>
      </c>
      <c r="F37" s="27">
        <v>273164284</v>
      </c>
    </row>
    <row r="38" spans="1:6" ht="13.35" customHeight="1" x14ac:dyDescent="0.15">
      <c r="A38" s="22"/>
      <c r="B38" s="25" t="s">
        <v>132</v>
      </c>
      <c r="C38" s="28"/>
      <c r="D38" s="26">
        <v>501572111</v>
      </c>
      <c r="E38" s="27">
        <v>442563381</v>
      </c>
      <c r="F38" s="27">
        <v>59008730</v>
      </c>
    </row>
    <row r="39" spans="1:6" ht="13.35" customHeight="1" x14ac:dyDescent="0.15">
      <c r="A39" s="22"/>
      <c r="B39" s="25" t="s">
        <v>136</v>
      </c>
      <c r="C39" s="28"/>
      <c r="D39" s="26">
        <v>37251000</v>
      </c>
      <c r="E39" s="27">
        <v>31952857</v>
      </c>
      <c r="F39" s="27">
        <v>5298143</v>
      </c>
    </row>
    <row r="40" spans="1:6" ht="15.75" customHeight="1" x14ac:dyDescent="0.15">
      <c r="A40" s="22"/>
      <c r="B40" s="22" t="s">
        <v>127</v>
      </c>
      <c r="C40" s="28"/>
      <c r="D40" s="26">
        <v>11877013865</v>
      </c>
      <c r="E40" s="27">
        <v>10461000251</v>
      </c>
      <c r="F40" s="27">
        <v>1416013614</v>
      </c>
    </row>
    <row r="41" spans="1:6" ht="13.35" customHeight="1" x14ac:dyDescent="0.15">
      <c r="A41" s="22"/>
      <c r="B41" s="25" t="s">
        <v>137</v>
      </c>
      <c r="C41" s="28"/>
      <c r="D41" s="26">
        <v>572720953</v>
      </c>
      <c r="E41" s="27">
        <v>359096505</v>
      </c>
      <c r="F41" s="27">
        <v>213624448</v>
      </c>
    </row>
    <row r="42" spans="1:6" ht="15.75" customHeight="1" x14ac:dyDescent="0.15">
      <c r="A42" s="22"/>
      <c r="B42" s="25" t="s">
        <v>12</v>
      </c>
      <c r="C42" s="28"/>
      <c r="D42" s="26">
        <v>12449734820</v>
      </c>
      <c r="E42" s="27">
        <v>10820096756</v>
      </c>
      <c r="F42" s="27">
        <v>1629638064</v>
      </c>
    </row>
    <row r="43" spans="1:6" ht="13.35" customHeight="1" x14ac:dyDescent="0.15">
      <c r="A43" s="21"/>
      <c r="B43" s="25" t="s">
        <v>63</v>
      </c>
      <c r="C43" s="21"/>
      <c r="D43" s="26">
        <v>1067272204</v>
      </c>
      <c r="E43" s="27">
        <v>960779276</v>
      </c>
      <c r="F43" s="27">
        <v>106492928</v>
      </c>
    </row>
    <row r="44" spans="1:6" ht="13.35" customHeight="1" x14ac:dyDescent="0.15">
      <c r="A44" s="21"/>
      <c r="B44" s="25" t="s">
        <v>43</v>
      </c>
      <c r="C44" s="21"/>
      <c r="D44" s="26">
        <v>446924686</v>
      </c>
      <c r="E44" s="27">
        <v>424770883</v>
      </c>
      <c r="F44" s="27">
        <v>22153803</v>
      </c>
    </row>
    <row r="45" spans="1:6" ht="13.35" customHeight="1" x14ac:dyDescent="0.15">
      <c r="A45" s="21"/>
      <c r="B45" s="25" t="s">
        <v>138</v>
      </c>
      <c r="C45" s="21"/>
      <c r="D45" s="26">
        <v>634410597</v>
      </c>
      <c r="E45" s="27">
        <v>632384480</v>
      </c>
      <c r="F45" s="27">
        <v>2026117</v>
      </c>
    </row>
    <row r="46" spans="1:6" ht="13.35" customHeight="1" x14ac:dyDescent="0.15">
      <c r="A46" s="21"/>
      <c r="B46" s="25" t="s">
        <v>139</v>
      </c>
      <c r="C46" s="21"/>
      <c r="D46" s="26">
        <v>788039131</v>
      </c>
      <c r="E46" s="27">
        <v>737554098</v>
      </c>
      <c r="F46" s="27">
        <v>50485033</v>
      </c>
    </row>
    <row r="47" spans="1:6" ht="13.35" customHeight="1" x14ac:dyDescent="0.15">
      <c r="A47" s="21"/>
      <c r="B47" s="25" t="s">
        <v>140</v>
      </c>
      <c r="C47" s="21"/>
      <c r="D47" s="26">
        <v>2653745624</v>
      </c>
      <c r="E47" s="27">
        <v>664460772</v>
      </c>
      <c r="F47" s="27">
        <v>1989284852</v>
      </c>
    </row>
    <row r="48" spans="1:6" ht="13.35" customHeight="1" x14ac:dyDescent="0.15">
      <c r="A48" s="21"/>
      <c r="B48" s="25" t="s">
        <v>50</v>
      </c>
      <c r="C48" s="21"/>
      <c r="D48" s="26">
        <v>6095366996</v>
      </c>
      <c r="E48" s="27">
        <v>5749381622</v>
      </c>
      <c r="F48" s="27">
        <v>345985374</v>
      </c>
    </row>
    <row r="49" spans="1:6" ht="13.35" customHeight="1" x14ac:dyDescent="0.15">
      <c r="A49" s="49"/>
      <c r="B49" s="25" t="s">
        <v>51</v>
      </c>
      <c r="C49" s="21"/>
      <c r="D49" s="26">
        <v>125239654</v>
      </c>
      <c r="E49" s="27" t="s">
        <v>15</v>
      </c>
      <c r="F49" s="27">
        <v>125239654</v>
      </c>
    </row>
    <row r="50" spans="1:6" ht="18" customHeight="1" x14ac:dyDescent="0.15">
      <c r="A50" s="33"/>
      <c r="B50" s="34" t="s">
        <v>52</v>
      </c>
      <c r="C50" s="33"/>
      <c r="D50" s="35">
        <v>89907572843</v>
      </c>
      <c r="E50" s="36">
        <v>84811128504</v>
      </c>
      <c r="F50" s="36">
        <v>5096444339</v>
      </c>
    </row>
    <row r="51" spans="1:6" ht="10.5" customHeight="1" x14ac:dyDescent="0.15">
      <c r="A51" s="129" t="s">
        <v>168</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10" firstPageNumber="274" orientation="portrait" useFirstPageNumber="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I56"/>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4.25" customHeight="1" x14ac:dyDescent="0.15">
      <c r="A3" s="125" t="s">
        <v>112</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35" customHeight="1" x14ac:dyDescent="0.15">
      <c r="A6" s="24"/>
      <c r="B6" s="25" t="s">
        <v>6</v>
      </c>
      <c r="C6" s="22"/>
      <c r="D6" s="26"/>
      <c r="E6" s="27"/>
      <c r="F6" s="27"/>
    </row>
    <row r="7" spans="1:9" ht="13.35" customHeight="1" x14ac:dyDescent="0.15">
      <c r="A7" s="22"/>
      <c r="B7" s="25" t="s">
        <v>7</v>
      </c>
      <c r="C7" s="21"/>
      <c r="D7" s="26">
        <v>1676919113</v>
      </c>
      <c r="E7" s="27">
        <v>1676919113</v>
      </c>
      <c r="F7" s="42" t="s">
        <v>110</v>
      </c>
    </row>
    <row r="8" spans="1:9" ht="13.35" customHeight="1" x14ac:dyDescent="0.15">
      <c r="A8" s="21"/>
      <c r="B8" s="25" t="s">
        <v>8</v>
      </c>
      <c r="C8" s="21"/>
      <c r="D8" s="26">
        <v>1910038777</v>
      </c>
      <c r="E8" s="27">
        <v>1761988355</v>
      </c>
      <c r="F8" s="43">
        <v>148050422</v>
      </c>
    </row>
    <row r="9" spans="1:9" ht="13.35" customHeight="1" x14ac:dyDescent="0.15">
      <c r="A9" s="21"/>
      <c r="B9" s="25" t="s">
        <v>9</v>
      </c>
      <c r="C9" s="21"/>
      <c r="D9" s="26">
        <v>14488323730</v>
      </c>
      <c r="E9" s="27">
        <v>14482198619</v>
      </c>
      <c r="F9" s="43">
        <v>6125111</v>
      </c>
    </row>
    <row r="10" spans="1:9" ht="13.35" customHeight="1" x14ac:dyDescent="0.15">
      <c r="A10" s="22"/>
      <c r="B10" s="25" t="s">
        <v>10</v>
      </c>
      <c r="C10" s="25"/>
      <c r="D10" s="26">
        <v>579756970</v>
      </c>
      <c r="E10" s="27">
        <v>525343161</v>
      </c>
      <c r="F10" s="43">
        <v>54413809</v>
      </c>
    </row>
    <row r="11" spans="1:9" ht="13.35" customHeight="1" x14ac:dyDescent="0.15">
      <c r="A11" s="22"/>
      <c r="B11" s="25" t="s">
        <v>11</v>
      </c>
      <c r="C11" s="21"/>
      <c r="D11" s="26">
        <v>1187818768</v>
      </c>
      <c r="E11" s="27">
        <v>1186121364</v>
      </c>
      <c r="F11" s="43">
        <v>1697404</v>
      </c>
    </row>
    <row r="12" spans="1:9" ht="15.75" customHeight="1" x14ac:dyDescent="0.15">
      <c r="A12" s="22"/>
      <c r="B12" s="25" t="s">
        <v>12</v>
      </c>
      <c r="C12" s="22"/>
      <c r="D12" s="26">
        <v>19842857359</v>
      </c>
      <c r="E12" s="27">
        <v>19632570614</v>
      </c>
      <c r="F12" s="43">
        <v>210286745</v>
      </c>
    </row>
    <row r="13" spans="1:9" ht="13.35" customHeight="1" x14ac:dyDescent="0.15">
      <c r="A13" s="22"/>
      <c r="B13" s="25" t="s">
        <v>126</v>
      </c>
      <c r="C13" s="22"/>
      <c r="D13" s="38"/>
      <c r="E13" s="39"/>
      <c r="F13" s="39"/>
    </row>
    <row r="14" spans="1:9" ht="13.35" customHeight="1" x14ac:dyDescent="0.15">
      <c r="A14" s="28"/>
      <c r="B14" s="25" t="s">
        <v>13</v>
      </c>
      <c r="C14" s="28"/>
      <c r="D14" s="26">
        <v>2998272892</v>
      </c>
      <c r="E14" s="27">
        <v>2998272892</v>
      </c>
      <c r="F14" s="42" t="s">
        <v>110</v>
      </c>
    </row>
    <row r="15" spans="1:9" ht="13.35" customHeight="1" x14ac:dyDescent="0.15">
      <c r="A15" s="28"/>
      <c r="B15" s="25" t="s">
        <v>14</v>
      </c>
      <c r="C15" s="28"/>
      <c r="D15" s="26">
        <v>1633106985</v>
      </c>
      <c r="E15" s="27">
        <v>1633106985</v>
      </c>
      <c r="F15" s="42" t="s">
        <v>110</v>
      </c>
    </row>
    <row r="16" spans="1:9" ht="13.35" customHeight="1" x14ac:dyDescent="0.15">
      <c r="A16" s="28"/>
      <c r="B16" s="25" t="s">
        <v>16</v>
      </c>
      <c r="C16" s="28"/>
      <c r="D16" s="26">
        <v>1329345083</v>
      </c>
      <c r="E16" s="27">
        <v>1173885321</v>
      </c>
      <c r="F16" s="43">
        <v>155459762</v>
      </c>
    </row>
    <row r="17" spans="1:6" ht="13.35" customHeight="1" x14ac:dyDescent="0.15">
      <c r="A17" s="28"/>
      <c r="B17" s="25" t="s">
        <v>17</v>
      </c>
      <c r="C17" s="28"/>
      <c r="D17" s="26">
        <v>235827717</v>
      </c>
      <c r="E17" s="27">
        <v>171871864</v>
      </c>
      <c r="F17" s="43">
        <v>63955853</v>
      </c>
    </row>
    <row r="18" spans="1:6" ht="13.35" customHeight="1" x14ac:dyDescent="0.15">
      <c r="A18" s="28"/>
      <c r="B18" s="25" t="s">
        <v>18</v>
      </c>
      <c r="C18" s="28"/>
      <c r="D18" s="26">
        <v>650010765</v>
      </c>
      <c r="E18" s="27">
        <v>639806215</v>
      </c>
      <c r="F18" s="43">
        <v>10204550</v>
      </c>
    </row>
    <row r="19" spans="1:6" ht="13.35" customHeight="1" x14ac:dyDescent="0.15">
      <c r="A19" s="28"/>
      <c r="B19" s="25" t="s">
        <v>19</v>
      </c>
      <c r="C19" s="28"/>
      <c r="D19" s="26">
        <v>114358143</v>
      </c>
      <c r="E19" s="27">
        <v>114315138</v>
      </c>
      <c r="F19" s="43">
        <v>43005</v>
      </c>
    </row>
    <row r="20" spans="1:6" ht="15.75" customHeight="1" x14ac:dyDescent="0.15">
      <c r="A20" s="28"/>
      <c r="B20" s="25" t="s">
        <v>12</v>
      </c>
      <c r="C20" s="28"/>
      <c r="D20" s="26">
        <v>6960921585</v>
      </c>
      <c r="E20" s="27">
        <v>6731258417</v>
      </c>
      <c r="F20" s="43">
        <v>229663168</v>
      </c>
    </row>
    <row r="21" spans="1:6" ht="13.35" customHeight="1" x14ac:dyDescent="0.15">
      <c r="A21" s="28"/>
      <c r="B21" s="25" t="s">
        <v>133</v>
      </c>
      <c r="C21" s="28"/>
      <c r="D21" s="26">
        <v>16060542623</v>
      </c>
      <c r="E21" s="27">
        <v>15600307856</v>
      </c>
      <c r="F21" s="43">
        <v>460234767</v>
      </c>
    </row>
    <row r="22" spans="1:6" ht="13.35" customHeight="1" x14ac:dyDescent="0.15">
      <c r="A22" s="28"/>
      <c r="B22" s="25" t="s">
        <v>21</v>
      </c>
      <c r="C22" s="28"/>
      <c r="D22" s="38"/>
      <c r="E22" s="40"/>
      <c r="F22" s="40"/>
    </row>
    <row r="23" spans="1:6" ht="13.35" customHeight="1" x14ac:dyDescent="0.15">
      <c r="A23" s="28"/>
      <c r="B23" s="25" t="s">
        <v>22</v>
      </c>
      <c r="C23" s="28"/>
      <c r="D23" s="26">
        <v>52033493</v>
      </c>
      <c r="E23" s="27">
        <v>52033493</v>
      </c>
      <c r="F23" s="27" t="s">
        <v>15</v>
      </c>
    </row>
    <row r="24" spans="1:6" ht="13.35" customHeight="1" x14ac:dyDescent="0.15">
      <c r="A24" s="22"/>
      <c r="B24" s="25" t="s">
        <v>23</v>
      </c>
      <c r="C24" s="28"/>
      <c r="D24" s="26">
        <v>1186917939</v>
      </c>
      <c r="E24" s="27">
        <v>1154019982</v>
      </c>
      <c r="F24" s="27">
        <v>32897957</v>
      </c>
    </row>
    <row r="25" spans="1:6" ht="13.35" customHeight="1" x14ac:dyDescent="0.15">
      <c r="A25" s="22"/>
      <c r="B25" s="25" t="s">
        <v>134</v>
      </c>
      <c r="C25" s="41"/>
      <c r="D25" s="26">
        <v>3868255</v>
      </c>
      <c r="E25" s="27">
        <v>3846662</v>
      </c>
      <c r="F25" s="27">
        <v>21593</v>
      </c>
    </row>
    <row r="26" spans="1:6" ht="13.35" customHeight="1" x14ac:dyDescent="0.15">
      <c r="A26" s="22"/>
      <c r="B26" s="25" t="s">
        <v>25</v>
      </c>
      <c r="C26" s="25"/>
      <c r="D26" s="26">
        <v>72625430</v>
      </c>
      <c r="E26" s="27">
        <v>71846402</v>
      </c>
      <c r="F26" s="27">
        <v>779028</v>
      </c>
    </row>
    <row r="27" spans="1:6" ht="15.75" customHeight="1" x14ac:dyDescent="0.15">
      <c r="A27" s="22"/>
      <c r="B27" s="25" t="s">
        <v>12</v>
      </c>
      <c r="C27" s="28"/>
      <c r="D27" s="26">
        <v>1315445117</v>
      </c>
      <c r="E27" s="27">
        <v>1281746539</v>
      </c>
      <c r="F27" s="27">
        <v>33698578</v>
      </c>
    </row>
    <row r="28" spans="1:6" ht="13.35" customHeight="1" x14ac:dyDescent="0.15">
      <c r="A28" s="22"/>
      <c r="B28" s="25" t="s">
        <v>26</v>
      </c>
      <c r="C28" s="28"/>
      <c r="D28" s="26">
        <v>15575520000</v>
      </c>
      <c r="E28" s="27">
        <v>15575520000</v>
      </c>
      <c r="F28" s="27" t="s">
        <v>15</v>
      </c>
    </row>
    <row r="29" spans="1:6" ht="13.35" customHeight="1" x14ac:dyDescent="0.15">
      <c r="A29" s="22"/>
      <c r="B29" s="25" t="s">
        <v>135</v>
      </c>
      <c r="C29" s="28"/>
      <c r="D29" s="26">
        <v>903588000</v>
      </c>
      <c r="E29" s="27">
        <v>903588000</v>
      </c>
      <c r="F29" s="27" t="s">
        <v>15</v>
      </c>
    </row>
    <row r="30" spans="1:6" ht="13.35" customHeight="1" x14ac:dyDescent="0.15">
      <c r="A30" s="22"/>
      <c r="B30" s="25" t="s">
        <v>28</v>
      </c>
      <c r="C30" s="28"/>
      <c r="D30" s="26">
        <v>4991245185</v>
      </c>
      <c r="E30" s="27">
        <v>4919734567</v>
      </c>
      <c r="F30" s="27">
        <v>71510618</v>
      </c>
    </row>
    <row r="31" spans="1:6" ht="13.35" customHeight="1" x14ac:dyDescent="0.15">
      <c r="A31" s="22"/>
      <c r="B31" s="25" t="s">
        <v>30</v>
      </c>
      <c r="C31" s="28"/>
      <c r="D31" s="26"/>
      <c r="E31" s="27"/>
      <c r="F31" s="27"/>
    </row>
    <row r="32" spans="1:6" ht="13.35" customHeight="1" x14ac:dyDescent="0.15">
      <c r="A32" s="22"/>
      <c r="B32" s="25" t="s">
        <v>31</v>
      </c>
      <c r="C32" s="28"/>
      <c r="D32" s="44">
        <v>1798225062</v>
      </c>
      <c r="E32" s="45">
        <v>1415100656</v>
      </c>
      <c r="F32" s="45">
        <v>383124406</v>
      </c>
    </row>
    <row r="33" spans="1:6" ht="13.35" customHeight="1" x14ac:dyDescent="0.15">
      <c r="A33" s="22"/>
      <c r="B33" s="25" t="s">
        <v>32</v>
      </c>
      <c r="C33" s="28"/>
      <c r="D33" s="26">
        <v>2829908178</v>
      </c>
      <c r="E33" s="27">
        <v>2341780741</v>
      </c>
      <c r="F33" s="27">
        <v>488127437</v>
      </c>
    </row>
    <row r="34" spans="1:6" ht="13.35" customHeight="1" x14ac:dyDescent="0.15">
      <c r="A34" s="22"/>
      <c r="B34" s="25" t="s">
        <v>128</v>
      </c>
      <c r="C34" s="28"/>
      <c r="D34" s="26">
        <v>786186300</v>
      </c>
      <c r="E34" s="27">
        <v>627046803</v>
      </c>
      <c r="F34" s="27">
        <v>159139497</v>
      </c>
    </row>
    <row r="35" spans="1:6" ht="13.35" customHeight="1" x14ac:dyDescent="0.15">
      <c r="A35" s="22"/>
      <c r="B35" s="25" t="s">
        <v>129</v>
      </c>
      <c r="C35" s="28"/>
      <c r="D35" s="26">
        <v>1872370980</v>
      </c>
      <c r="E35" s="27">
        <v>1566683502</v>
      </c>
      <c r="F35" s="27">
        <v>305687478</v>
      </c>
    </row>
    <row r="36" spans="1:6" ht="13.35" customHeight="1" x14ac:dyDescent="0.15">
      <c r="A36" s="22"/>
      <c r="B36" s="25" t="s">
        <v>130</v>
      </c>
      <c r="C36" s="28"/>
      <c r="D36" s="26">
        <v>1998049159</v>
      </c>
      <c r="E36" s="27">
        <v>1531289099</v>
      </c>
      <c r="F36" s="27">
        <v>466760060</v>
      </c>
    </row>
    <row r="37" spans="1:6" ht="13.35" customHeight="1" x14ac:dyDescent="0.15">
      <c r="A37" s="22"/>
      <c r="B37" s="25" t="s">
        <v>131</v>
      </c>
      <c r="C37" s="28"/>
      <c r="D37" s="26">
        <v>1262091816</v>
      </c>
      <c r="E37" s="27">
        <v>918627568</v>
      </c>
      <c r="F37" s="27">
        <v>343464248</v>
      </c>
    </row>
    <row r="38" spans="1:6" ht="13.35" customHeight="1" x14ac:dyDescent="0.15">
      <c r="A38" s="22"/>
      <c r="B38" s="25" t="s">
        <v>132</v>
      </c>
      <c r="C38" s="28"/>
      <c r="D38" s="26">
        <v>472033195</v>
      </c>
      <c r="E38" s="27">
        <v>404292132</v>
      </c>
      <c r="F38" s="27">
        <v>67741063</v>
      </c>
    </row>
    <row r="39" spans="1:6" ht="13.35" customHeight="1" x14ac:dyDescent="0.15">
      <c r="A39" s="22"/>
      <c r="B39" s="25" t="s">
        <v>136</v>
      </c>
      <c r="C39" s="28"/>
      <c r="D39" s="26">
        <v>44586000</v>
      </c>
      <c r="E39" s="27">
        <v>39889364</v>
      </c>
      <c r="F39" s="27">
        <v>4696636</v>
      </c>
    </row>
    <row r="40" spans="1:6" ht="15.75" customHeight="1" x14ac:dyDescent="0.15">
      <c r="A40" s="22"/>
      <c r="B40" s="22" t="s">
        <v>127</v>
      </c>
      <c r="C40" s="28"/>
      <c r="D40" s="26">
        <v>11063450693</v>
      </c>
      <c r="E40" s="27">
        <v>8844709869</v>
      </c>
      <c r="F40" s="27">
        <v>2218740824</v>
      </c>
    </row>
    <row r="41" spans="1:6" ht="13.35" customHeight="1" x14ac:dyDescent="0.15">
      <c r="A41" s="22"/>
      <c r="B41" s="25" t="s">
        <v>137</v>
      </c>
      <c r="C41" s="28"/>
      <c r="D41" s="26">
        <v>462428511</v>
      </c>
      <c r="E41" s="27">
        <v>317410086</v>
      </c>
      <c r="F41" s="27">
        <v>145018425</v>
      </c>
    </row>
    <row r="42" spans="1:6" ht="15.75" customHeight="1" x14ac:dyDescent="0.15">
      <c r="A42" s="22"/>
      <c r="B42" s="25" t="s">
        <v>12</v>
      </c>
      <c r="C42" s="28"/>
      <c r="D42" s="26">
        <v>11525879204</v>
      </c>
      <c r="E42" s="27">
        <v>9162119955</v>
      </c>
      <c r="F42" s="27">
        <v>2363759249</v>
      </c>
    </row>
    <row r="43" spans="1:6" ht="13.35" customHeight="1" x14ac:dyDescent="0.15">
      <c r="A43" s="21"/>
      <c r="B43" s="25" t="s">
        <v>63</v>
      </c>
      <c r="C43" s="21"/>
      <c r="D43" s="26">
        <v>945799170</v>
      </c>
      <c r="E43" s="27">
        <v>837737643</v>
      </c>
      <c r="F43" s="27">
        <v>108061527</v>
      </c>
    </row>
    <row r="44" spans="1:6" ht="13.35" customHeight="1" x14ac:dyDescent="0.15">
      <c r="A44" s="21"/>
      <c r="B44" s="25" t="s">
        <v>43</v>
      </c>
      <c r="C44" s="21"/>
      <c r="D44" s="26">
        <v>646626779</v>
      </c>
      <c r="E44" s="27">
        <v>627796140</v>
      </c>
      <c r="F44" s="27">
        <v>18830639</v>
      </c>
    </row>
    <row r="45" spans="1:6" ht="13.35" customHeight="1" x14ac:dyDescent="0.15">
      <c r="A45" s="21"/>
      <c r="B45" s="25" t="s">
        <v>138</v>
      </c>
      <c r="C45" s="21"/>
      <c r="D45" s="26">
        <v>570198549</v>
      </c>
      <c r="E45" s="27">
        <v>562598512</v>
      </c>
      <c r="F45" s="27">
        <v>7600037</v>
      </c>
    </row>
    <row r="46" spans="1:6" ht="13.35" customHeight="1" x14ac:dyDescent="0.15">
      <c r="A46" s="21"/>
      <c r="B46" s="25" t="s">
        <v>139</v>
      </c>
      <c r="C46" s="21"/>
      <c r="D46" s="26">
        <v>786230662</v>
      </c>
      <c r="E46" s="27">
        <v>734807244</v>
      </c>
      <c r="F46" s="27">
        <v>51423418</v>
      </c>
    </row>
    <row r="47" spans="1:6" ht="13.35" customHeight="1" x14ac:dyDescent="0.15">
      <c r="A47" s="21"/>
      <c r="B47" s="25" t="s">
        <v>140</v>
      </c>
      <c r="C47" s="21"/>
      <c r="D47" s="26">
        <v>2101267496</v>
      </c>
      <c r="E47" s="27">
        <v>2033555558</v>
      </c>
      <c r="F47" s="27">
        <v>67711938</v>
      </c>
    </row>
    <row r="48" spans="1:6" ht="13.35" customHeight="1" x14ac:dyDescent="0.15">
      <c r="A48" s="21"/>
      <c r="B48" s="25" t="s">
        <v>50</v>
      </c>
      <c r="C48" s="21"/>
      <c r="D48" s="26">
        <v>5453366157</v>
      </c>
      <c r="E48" s="27">
        <v>5070388844</v>
      </c>
      <c r="F48" s="27">
        <v>382977313</v>
      </c>
    </row>
    <row r="49" spans="1:9" ht="13.35" customHeight="1" x14ac:dyDescent="0.15">
      <c r="A49" s="49"/>
      <c r="B49" s="25" t="s">
        <v>51</v>
      </c>
      <c r="C49" s="21"/>
      <c r="D49" s="26">
        <v>164107945</v>
      </c>
      <c r="E49" s="27" t="s">
        <v>15</v>
      </c>
      <c r="F49" s="27">
        <v>164107945</v>
      </c>
    </row>
    <row r="50" spans="1:9" s="5" customFormat="1" ht="13.35" customHeight="1" x14ac:dyDescent="0.15">
      <c r="A50" s="21"/>
      <c r="B50" s="25" t="s">
        <v>141</v>
      </c>
      <c r="C50" s="21"/>
      <c r="D50" s="26">
        <v>560028</v>
      </c>
      <c r="E50" s="27">
        <v>560027</v>
      </c>
      <c r="F50" s="27">
        <v>0</v>
      </c>
      <c r="G50" s="6"/>
      <c r="I50" s="7"/>
    </row>
    <row r="51" spans="1:9" ht="18" customHeight="1" x14ac:dyDescent="0.15">
      <c r="A51" s="33"/>
      <c r="B51" s="34" t="s">
        <v>52</v>
      </c>
      <c r="C51" s="33"/>
      <c r="D51" s="35">
        <v>87844155863</v>
      </c>
      <c r="E51" s="36">
        <v>83674289924</v>
      </c>
      <c r="F51" s="36">
        <v>4169865939</v>
      </c>
    </row>
    <row r="52" spans="1:9" ht="10.5" customHeight="1" x14ac:dyDescent="0.15">
      <c r="A52" s="129" t="s">
        <v>165</v>
      </c>
      <c r="B52" s="129"/>
      <c r="C52" s="129"/>
      <c r="D52" s="129"/>
      <c r="E52" s="129"/>
      <c r="F52" s="129"/>
    </row>
    <row r="53" spans="1:9" ht="10.5" customHeight="1" x14ac:dyDescent="0.15">
      <c r="A53" s="133"/>
      <c r="B53" s="133"/>
      <c r="C53" s="133"/>
      <c r="D53" s="133"/>
      <c r="E53" s="133"/>
      <c r="F53" s="133"/>
    </row>
    <row r="54" spans="1:9" ht="10.5" customHeight="1" x14ac:dyDescent="0.15">
      <c r="A54" s="133"/>
      <c r="B54" s="133"/>
      <c r="C54" s="133"/>
      <c r="D54" s="133"/>
      <c r="E54" s="133"/>
      <c r="F54" s="133"/>
    </row>
    <row r="55" spans="1:9" ht="10.5" customHeight="1" x14ac:dyDescent="0.15">
      <c r="A55" s="133"/>
      <c r="B55" s="133"/>
      <c r="C55" s="133"/>
      <c r="D55" s="133"/>
      <c r="E55" s="133"/>
      <c r="F55" s="133"/>
    </row>
    <row r="56" spans="1:9" ht="10.5" customHeight="1" x14ac:dyDescent="0.15">
      <c r="A56" s="133"/>
      <c r="B56" s="133"/>
      <c r="C56" s="133"/>
      <c r="D56" s="133"/>
      <c r="E56" s="133"/>
      <c r="F56" s="133"/>
    </row>
  </sheetData>
  <mergeCells count="2">
    <mergeCell ref="A3:F3"/>
    <mergeCell ref="A52:F56"/>
  </mergeCells>
  <phoneticPr fontId="7"/>
  <pageMargins left="0.78740157480314965" right="0.39370078740157483" top="0.86614173228346458" bottom="0.86614173228346458" header="0.62992125984251968" footer="0.39370078740157483"/>
  <pageSetup paperSize="9" scale="110" firstPageNumber="274" orientation="portrait" useFirstPageNumber="1"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113</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35" customHeight="1" x14ac:dyDescent="0.15">
      <c r="A6" s="24"/>
      <c r="B6" s="25" t="s">
        <v>6</v>
      </c>
      <c r="C6" s="22"/>
      <c r="D6" s="26"/>
      <c r="E6" s="27"/>
      <c r="F6" s="27"/>
    </row>
    <row r="7" spans="1:9" ht="13.35" customHeight="1" x14ac:dyDescent="0.15">
      <c r="A7" s="22"/>
      <c r="B7" s="25" t="s">
        <v>7</v>
      </c>
      <c r="C7" s="21"/>
      <c r="D7" s="26">
        <v>1810222567</v>
      </c>
      <c r="E7" s="27">
        <v>1810222567</v>
      </c>
      <c r="F7" s="42" t="s">
        <v>110</v>
      </c>
    </row>
    <row r="8" spans="1:9" ht="13.35" customHeight="1" x14ac:dyDescent="0.15">
      <c r="A8" s="21"/>
      <c r="B8" s="25" t="s">
        <v>8</v>
      </c>
      <c r="C8" s="21"/>
      <c r="D8" s="26">
        <v>1925627783</v>
      </c>
      <c r="E8" s="27">
        <v>1883085834</v>
      </c>
      <c r="F8" s="43">
        <v>42541949</v>
      </c>
    </row>
    <row r="9" spans="1:9" ht="13.35" customHeight="1" x14ac:dyDescent="0.15">
      <c r="A9" s="21"/>
      <c r="B9" s="25" t="s">
        <v>9</v>
      </c>
      <c r="C9" s="21"/>
      <c r="D9" s="26">
        <v>14989445026</v>
      </c>
      <c r="E9" s="27">
        <v>14976520005</v>
      </c>
      <c r="F9" s="43">
        <v>12925021</v>
      </c>
    </row>
    <row r="10" spans="1:9" ht="13.35" customHeight="1" x14ac:dyDescent="0.15">
      <c r="A10" s="22"/>
      <c r="B10" s="25" t="s">
        <v>10</v>
      </c>
      <c r="C10" s="25"/>
      <c r="D10" s="26">
        <v>578529801</v>
      </c>
      <c r="E10" s="27">
        <v>562532148</v>
      </c>
      <c r="F10" s="43">
        <v>15997653</v>
      </c>
    </row>
    <row r="11" spans="1:9" ht="13.35" customHeight="1" x14ac:dyDescent="0.15">
      <c r="A11" s="22"/>
      <c r="B11" s="25" t="s">
        <v>11</v>
      </c>
      <c r="C11" s="21"/>
      <c r="D11" s="26">
        <v>575559832</v>
      </c>
      <c r="E11" s="27">
        <v>487700810</v>
      </c>
      <c r="F11" s="43">
        <v>87859022</v>
      </c>
    </row>
    <row r="12" spans="1:9" ht="15.75" customHeight="1" x14ac:dyDescent="0.15">
      <c r="A12" s="22"/>
      <c r="B12" s="25" t="s">
        <v>12</v>
      </c>
      <c r="C12" s="22"/>
      <c r="D12" s="26">
        <v>19879385009</v>
      </c>
      <c r="E12" s="27">
        <v>19720061365</v>
      </c>
      <c r="F12" s="43">
        <v>159323644</v>
      </c>
    </row>
    <row r="13" spans="1:9" ht="13.35" customHeight="1" x14ac:dyDescent="0.15">
      <c r="A13" s="22"/>
      <c r="B13" s="25" t="s">
        <v>126</v>
      </c>
      <c r="C13" s="22"/>
      <c r="D13" s="38"/>
      <c r="E13" s="39"/>
      <c r="F13" s="39"/>
    </row>
    <row r="14" spans="1:9" ht="13.35" customHeight="1" x14ac:dyDescent="0.15">
      <c r="A14" s="28"/>
      <c r="B14" s="25" t="s">
        <v>13</v>
      </c>
      <c r="C14" s="28"/>
      <c r="D14" s="26">
        <v>2742028752</v>
      </c>
      <c r="E14" s="27">
        <v>2742028752</v>
      </c>
      <c r="F14" s="42" t="s">
        <v>110</v>
      </c>
    </row>
    <row r="15" spans="1:9" ht="13.35" customHeight="1" x14ac:dyDescent="0.15">
      <c r="A15" s="28"/>
      <c r="B15" s="25" t="s">
        <v>14</v>
      </c>
      <c r="C15" s="28"/>
      <c r="D15" s="26">
        <v>1472356827</v>
      </c>
      <c r="E15" s="27">
        <v>1472356827</v>
      </c>
      <c r="F15" s="42" t="s">
        <v>110</v>
      </c>
    </row>
    <row r="16" spans="1:9" ht="13.35" customHeight="1" x14ac:dyDescent="0.15">
      <c r="A16" s="28"/>
      <c r="B16" s="25" t="s">
        <v>16</v>
      </c>
      <c r="C16" s="28"/>
      <c r="D16" s="26">
        <v>1328840174</v>
      </c>
      <c r="E16" s="27">
        <v>1300403305</v>
      </c>
      <c r="F16" s="43">
        <v>28436869</v>
      </c>
    </row>
    <row r="17" spans="1:6" ht="13.35" customHeight="1" x14ac:dyDescent="0.15">
      <c r="A17" s="28"/>
      <c r="B17" s="25" t="s">
        <v>17</v>
      </c>
      <c r="C17" s="28"/>
      <c r="D17" s="26">
        <v>220884517</v>
      </c>
      <c r="E17" s="27">
        <v>201784759</v>
      </c>
      <c r="F17" s="43">
        <v>19099758</v>
      </c>
    </row>
    <row r="18" spans="1:6" ht="13.35" customHeight="1" x14ac:dyDescent="0.15">
      <c r="A18" s="28"/>
      <c r="B18" s="25" t="s">
        <v>18</v>
      </c>
      <c r="C18" s="28"/>
      <c r="D18" s="26">
        <v>645767519</v>
      </c>
      <c r="E18" s="27">
        <v>639591349</v>
      </c>
      <c r="F18" s="43">
        <v>6176170</v>
      </c>
    </row>
    <row r="19" spans="1:6" ht="13.35" customHeight="1" x14ac:dyDescent="0.15">
      <c r="A19" s="28"/>
      <c r="B19" s="25" t="s">
        <v>19</v>
      </c>
      <c r="C19" s="28"/>
      <c r="D19" s="26">
        <v>115875875</v>
      </c>
      <c r="E19" s="27">
        <v>115852651</v>
      </c>
      <c r="F19" s="43">
        <v>23224</v>
      </c>
    </row>
    <row r="20" spans="1:6" ht="15.75" customHeight="1" x14ac:dyDescent="0.15">
      <c r="A20" s="28"/>
      <c r="B20" s="25" t="s">
        <v>12</v>
      </c>
      <c r="C20" s="28"/>
      <c r="D20" s="26">
        <v>6525753665</v>
      </c>
      <c r="E20" s="27">
        <v>6472017644</v>
      </c>
      <c r="F20" s="43">
        <v>53736021</v>
      </c>
    </row>
    <row r="21" spans="1:6" ht="13.35" customHeight="1" x14ac:dyDescent="0.15">
      <c r="A21" s="28"/>
      <c r="B21" s="25" t="s">
        <v>133</v>
      </c>
      <c r="C21" s="28"/>
      <c r="D21" s="26">
        <v>16082418573</v>
      </c>
      <c r="E21" s="27">
        <v>15544023946</v>
      </c>
      <c r="F21" s="43">
        <v>538394627</v>
      </c>
    </row>
    <row r="22" spans="1:6" ht="13.35" customHeight="1" x14ac:dyDescent="0.15">
      <c r="A22" s="28"/>
      <c r="B22" s="25" t="s">
        <v>21</v>
      </c>
      <c r="C22" s="28"/>
      <c r="D22" s="38"/>
      <c r="E22" s="40"/>
      <c r="F22" s="40"/>
    </row>
    <row r="23" spans="1:6" ht="13.35" customHeight="1" x14ac:dyDescent="0.15">
      <c r="A23" s="28"/>
      <c r="B23" s="25" t="s">
        <v>22</v>
      </c>
      <c r="C23" s="28"/>
      <c r="D23" s="26">
        <v>48567155</v>
      </c>
      <c r="E23" s="27">
        <v>47423756</v>
      </c>
      <c r="F23" s="27">
        <v>1143399</v>
      </c>
    </row>
    <row r="24" spans="1:6" ht="13.35" customHeight="1" x14ac:dyDescent="0.15">
      <c r="A24" s="22"/>
      <c r="B24" s="25" t="s">
        <v>23</v>
      </c>
      <c r="C24" s="28"/>
      <c r="D24" s="26">
        <v>1115446718</v>
      </c>
      <c r="E24" s="27">
        <v>1089989785</v>
      </c>
      <c r="F24" s="27">
        <v>25456933</v>
      </c>
    </row>
    <row r="25" spans="1:6" ht="13.35" customHeight="1" x14ac:dyDescent="0.15">
      <c r="A25" s="22"/>
      <c r="B25" s="25" t="s">
        <v>134</v>
      </c>
      <c r="C25" s="41"/>
      <c r="D25" s="26">
        <v>3746829</v>
      </c>
      <c r="E25" s="27">
        <v>3712515</v>
      </c>
      <c r="F25" s="27">
        <v>34314</v>
      </c>
    </row>
    <row r="26" spans="1:6" ht="13.35" customHeight="1" x14ac:dyDescent="0.15">
      <c r="A26" s="22"/>
      <c r="B26" s="25" t="s">
        <v>25</v>
      </c>
      <c r="C26" s="25"/>
      <c r="D26" s="26">
        <v>68077269</v>
      </c>
      <c r="E26" s="27">
        <v>65873233</v>
      </c>
      <c r="F26" s="27">
        <v>2204036</v>
      </c>
    </row>
    <row r="27" spans="1:6" ht="15.75" customHeight="1" x14ac:dyDescent="0.15">
      <c r="A27" s="22"/>
      <c r="B27" s="25" t="s">
        <v>12</v>
      </c>
      <c r="C27" s="28"/>
      <c r="D27" s="26">
        <v>1235837971</v>
      </c>
      <c r="E27" s="27">
        <v>1206999291</v>
      </c>
      <c r="F27" s="27">
        <v>28838680</v>
      </c>
    </row>
    <row r="28" spans="1:6" ht="13.35" customHeight="1" x14ac:dyDescent="0.15">
      <c r="A28" s="22"/>
      <c r="B28" s="25" t="s">
        <v>26</v>
      </c>
      <c r="C28" s="28"/>
      <c r="D28" s="26">
        <v>16392632109</v>
      </c>
      <c r="E28" s="27">
        <v>16392632109</v>
      </c>
      <c r="F28" s="27" t="s">
        <v>15</v>
      </c>
    </row>
    <row r="29" spans="1:6" ht="13.35" customHeight="1" x14ac:dyDescent="0.15">
      <c r="A29" s="22"/>
      <c r="B29" s="25" t="s">
        <v>135</v>
      </c>
      <c r="C29" s="28"/>
      <c r="D29" s="26">
        <v>1006168000</v>
      </c>
      <c r="E29" s="27">
        <v>1006168000</v>
      </c>
      <c r="F29" s="27" t="s">
        <v>15</v>
      </c>
    </row>
    <row r="30" spans="1:6" ht="13.35" customHeight="1" x14ac:dyDescent="0.15">
      <c r="A30" s="22"/>
      <c r="B30" s="25" t="s">
        <v>28</v>
      </c>
      <c r="C30" s="28"/>
      <c r="D30" s="26">
        <v>4994754652</v>
      </c>
      <c r="E30" s="27">
        <v>4927471236</v>
      </c>
      <c r="F30" s="27">
        <v>67283416</v>
      </c>
    </row>
    <row r="31" spans="1:6" ht="13.35" customHeight="1" x14ac:dyDescent="0.15">
      <c r="A31" s="22"/>
      <c r="B31" s="25" t="s">
        <v>30</v>
      </c>
      <c r="C31" s="28"/>
      <c r="D31" s="26"/>
      <c r="E31" s="27"/>
      <c r="F31" s="27"/>
    </row>
    <row r="32" spans="1:6" ht="13.35" customHeight="1" x14ac:dyDescent="0.15">
      <c r="A32" s="22"/>
      <c r="B32" s="25" t="s">
        <v>31</v>
      </c>
      <c r="C32" s="28"/>
      <c r="D32" s="44">
        <v>1591268874</v>
      </c>
      <c r="E32" s="45">
        <v>1452577951</v>
      </c>
      <c r="F32" s="45">
        <v>138690923</v>
      </c>
    </row>
    <row r="33" spans="1:6" ht="13.35" customHeight="1" x14ac:dyDescent="0.15">
      <c r="A33" s="22"/>
      <c r="B33" s="25" t="s">
        <v>32</v>
      </c>
      <c r="C33" s="28"/>
      <c r="D33" s="26">
        <v>2564614531</v>
      </c>
      <c r="E33" s="27">
        <v>2432020438</v>
      </c>
      <c r="F33" s="27">
        <v>132594093</v>
      </c>
    </row>
    <row r="34" spans="1:6" ht="13.35" customHeight="1" x14ac:dyDescent="0.15">
      <c r="A34" s="22"/>
      <c r="B34" s="25" t="s">
        <v>128</v>
      </c>
      <c r="C34" s="28"/>
      <c r="D34" s="26">
        <v>728434815</v>
      </c>
      <c r="E34" s="27">
        <v>633383862</v>
      </c>
      <c r="F34" s="27">
        <v>95050953</v>
      </c>
    </row>
    <row r="35" spans="1:6" ht="13.35" customHeight="1" x14ac:dyDescent="0.15">
      <c r="A35" s="22"/>
      <c r="B35" s="25" t="s">
        <v>129</v>
      </c>
      <c r="C35" s="28"/>
      <c r="D35" s="26">
        <v>1792815694</v>
      </c>
      <c r="E35" s="27">
        <v>1675295738</v>
      </c>
      <c r="F35" s="27">
        <v>117519956</v>
      </c>
    </row>
    <row r="36" spans="1:6" ht="13.35" customHeight="1" x14ac:dyDescent="0.15">
      <c r="A36" s="22"/>
      <c r="B36" s="25" t="s">
        <v>130</v>
      </c>
      <c r="C36" s="28"/>
      <c r="D36" s="26">
        <v>1807164399</v>
      </c>
      <c r="E36" s="27">
        <v>1500951507</v>
      </c>
      <c r="F36" s="27">
        <v>306212892</v>
      </c>
    </row>
    <row r="37" spans="1:6" ht="13.35" customHeight="1" x14ac:dyDescent="0.15">
      <c r="A37" s="22"/>
      <c r="B37" s="25" t="s">
        <v>131</v>
      </c>
      <c r="C37" s="28"/>
      <c r="D37" s="26">
        <v>1216634674</v>
      </c>
      <c r="E37" s="27">
        <v>965174970</v>
      </c>
      <c r="F37" s="27">
        <v>251459704</v>
      </c>
    </row>
    <row r="38" spans="1:6" ht="13.35" customHeight="1" x14ac:dyDescent="0.15">
      <c r="A38" s="22"/>
      <c r="B38" s="25" t="s">
        <v>132</v>
      </c>
      <c r="C38" s="28"/>
      <c r="D38" s="26">
        <v>434160362</v>
      </c>
      <c r="E38" s="27">
        <v>393591806</v>
      </c>
      <c r="F38" s="27">
        <v>40568556</v>
      </c>
    </row>
    <row r="39" spans="1:6" ht="13.35" customHeight="1" x14ac:dyDescent="0.15">
      <c r="A39" s="22"/>
      <c r="B39" s="25" t="s">
        <v>136</v>
      </c>
      <c r="C39" s="28"/>
      <c r="D39" s="26">
        <v>40255000</v>
      </c>
      <c r="E39" s="27">
        <v>27036161</v>
      </c>
      <c r="F39" s="27">
        <v>13218839</v>
      </c>
    </row>
    <row r="40" spans="1:6" ht="15.75" customHeight="1" x14ac:dyDescent="0.15">
      <c r="A40" s="22"/>
      <c r="B40" s="22" t="s">
        <v>127</v>
      </c>
      <c r="C40" s="28"/>
      <c r="D40" s="26">
        <v>10175348353</v>
      </c>
      <c r="E40" s="27">
        <v>9080032438</v>
      </c>
      <c r="F40" s="27">
        <v>1095315915</v>
      </c>
    </row>
    <row r="41" spans="1:6" ht="13.35" customHeight="1" x14ac:dyDescent="0.15">
      <c r="A41" s="22"/>
      <c r="B41" s="25" t="s">
        <v>137</v>
      </c>
      <c r="C41" s="28"/>
      <c r="D41" s="26">
        <v>425220147</v>
      </c>
      <c r="E41" s="27">
        <v>278773681</v>
      </c>
      <c r="F41" s="27">
        <v>146446466</v>
      </c>
    </row>
    <row r="42" spans="1:6" ht="15.75" customHeight="1" x14ac:dyDescent="0.15">
      <c r="A42" s="22"/>
      <c r="B42" s="25" t="s">
        <v>12</v>
      </c>
      <c r="C42" s="28"/>
      <c r="D42" s="26">
        <v>10600568501</v>
      </c>
      <c r="E42" s="27">
        <v>9358806119</v>
      </c>
      <c r="F42" s="27">
        <v>1241762382</v>
      </c>
    </row>
    <row r="43" spans="1:6" ht="13.35" customHeight="1" x14ac:dyDescent="0.15">
      <c r="A43" s="21"/>
      <c r="B43" s="25" t="s">
        <v>63</v>
      </c>
      <c r="C43" s="21"/>
      <c r="D43" s="26">
        <v>1044370986</v>
      </c>
      <c r="E43" s="27">
        <v>899766401</v>
      </c>
      <c r="F43" s="27">
        <v>144604585</v>
      </c>
    </row>
    <row r="44" spans="1:6" ht="13.35" customHeight="1" x14ac:dyDescent="0.15">
      <c r="A44" s="21"/>
      <c r="B44" s="25" t="s">
        <v>43</v>
      </c>
      <c r="C44" s="21"/>
      <c r="D44" s="26">
        <v>252570967</v>
      </c>
      <c r="E44" s="27">
        <v>241152352</v>
      </c>
      <c r="F44" s="27">
        <v>11418615</v>
      </c>
    </row>
    <row r="45" spans="1:6" ht="13.35" customHeight="1" x14ac:dyDescent="0.15">
      <c r="A45" s="21"/>
      <c r="B45" s="25" t="s">
        <v>138</v>
      </c>
      <c r="C45" s="21"/>
      <c r="D45" s="26">
        <v>558939345</v>
      </c>
      <c r="E45" s="27">
        <v>556940469</v>
      </c>
      <c r="F45" s="27">
        <v>1998876</v>
      </c>
    </row>
    <row r="46" spans="1:6" ht="13.35" customHeight="1" x14ac:dyDescent="0.15">
      <c r="A46" s="21"/>
      <c r="B46" s="25" t="s">
        <v>139</v>
      </c>
      <c r="C46" s="21"/>
      <c r="D46" s="26">
        <v>772219999</v>
      </c>
      <c r="E46" s="27">
        <v>743980118</v>
      </c>
      <c r="F46" s="27">
        <v>28239881</v>
      </c>
    </row>
    <row r="47" spans="1:6" ht="13.35" customHeight="1" x14ac:dyDescent="0.15">
      <c r="A47" s="21"/>
      <c r="B47" s="25" t="s">
        <v>140</v>
      </c>
      <c r="C47" s="21"/>
      <c r="D47" s="26">
        <v>163603771</v>
      </c>
      <c r="E47" s="27">
        <v>102475841</v>
      </c>
      <c r="F47" s="27">
        <v>61127930</v>
      </c>
    </row>
    <row r="48" spans="1:6" ht="13.35" customHeight="1" x14ac:dyDescent="0.15">
      <c r="A48" s="21"/>
      <c r="B48" s="25" t="s">
        <v>50</v>
      </c>
      <c r="C48" s="21"/>
      <c r="D48" s="26">
        <v>5539673136</v>
      </c>
      <c r="E48" s="27">
        <v>5243475766</v>
      </c>
      <c r="F48" s="27">
        <v>296197370</v>
      </c>
    </row>
    <row r="49" spans="1:6" ht="13.35" customHeight="1" x14ac:dyDescent="0.15">
      <c r="A49" s="49"/>
      <c r="B49" s="25" t="s">
        <v>51</v>
      </c>
      <c r="C49" s="21"/>
      <c r="D49" s="26">
        <v>118000889</v>
      </c>
      <c r="E49" s="27" t="s">
        <v>15</v>
      </c>
      <c r="F49" s="27">
        <v>118000889</v>
      </c>
    </row>
    <row r="50" spans="1:6" ht="18" customHeight="1" x14ac:dyDescent="0.15">
      <c r="A50" s="33"/>
      <c r="B50" s="34" t="s">
        <v>52</v>
      </c>
      <c r="C50" s="33"/>
      <c r="D50" s="35">
        <v>85166897575</v>
      </c>
      <c r="E50" s="36">
        <v>82415970662</v>
      </c>
      <c r="F50" s="36">
        <v>2750926913</v>
      </c>
    </row>
    <row r="51" spans="1:6" ht="10.5" customHeight="1" x14ac:dyDescent="0.15">
      <c r="A51" s="129" t="s">
        <v>166</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10" firstPageNumber="274" orientation="portrait" useFirstPageNumber="1"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114</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35" customHeight="1" x14ac:dyDescent="0.15">
      <c r="A6" s="24"/>
      <c r="B6" s="25" t="s">
        <v>6</v>
      </c>
      <c r="C6" s="22"/>
      <c r="D6" s="26"/>
      <c r="E6" s="27"/>
      <c r="F6" s="27"/>
    </row>
    <row r="7" spans="1:9" ht="13.35" customHeight="1" x14ac:dyDescent="0.15">
      <c r="A7" s="22"/>
      <c r="B7" s="25" t="s">
        <v>7</v>
      </c>
      <c r="C7" s="21"/>
      <c r="D7" s="26">
        <v>1952749567</v>
      </c>
      <c r="E7" s="27">
        <v>1940892202</v>
      </c>
      <c r="F7" s="42">
        <v>11857365</v>
      </c>
    </row>
    <row r="8" spans="1:9" ht="13.35" customHeight="1" x14ac:dyDescent="0.15">
      <c r="A8" s="21"/>
      <c r="B8" s="25" t="s">
        <v>8</v>
      </c>
      <c r="C8" s="21"/>
      <c r="D8" s="26">
        <v>1770544528</v>
      </c>
      <c r="E8" s="27">
        <v>1722924781</v>
      </c>
      <c r="F8" s="43">
        <v>47619747</v>
      </c>
    </row>
    <row r="9" spans="1:9" ht="13.35" customHeight="1" x14ac:dyDescent="0.15">
      <c r="A9" s="21"/>
      <c r="B9" s="25" t="s">
        <v>9</v>
      </c>
      <c r="C9" s="21"/>
      <c r="D9" s="26">
        <v>15656844546</v>
      </c>
      <c r="E9" s="27">
        <v>15644071472</v>
      </c>
      <c r="F9" s="43">
        <v>12773074</v>
      </c>
    </row>
    <row r="10" spans="1:9" ht="13.35" customHeight="1" x14ac:dyDescent="0.15">
      <c r="A10" s="22"/>
      <c r="B10" s="25" t="s">
        <v>10</v>
      </c>
      <c r="C10" s="25"/>
      <c r="D10" s="26">
        <v>530384013</v>
      </c>
      <c r="E10" s="27">
        <v>514376724</v>
      </c>
      <c r="F10" s="43">
        <v>16007289</v>
      </c>
    </row>
    <row r="11" spans="1:9" ht="13.35" customHeight="1" x14ac:dyDescent="0.15">
      <c r="A11" s="22"/>
      <c r="B11" s="25" t="s">
        <v>11</v>
      </c>
      <c r="C11" s="21"/>
      <c r="D11" s="26">
        <v>529703801</v>
      </c>
      <c r="E11" s="27">
        <v>463688873</v>
      </c>
      <c r="F11" s="43">
        <v>66014928</v>
      </c>
    </row>
    <row r="12" spans="1:9" ht="15.75" customHeight="1" x14ac:dyDescent="0.15">
      <c r="A12" s="22"/>
      <c r="B12" s="25" t="s">
        <v>12</v>
      </c>
      <c r="C12" s="22"/>
      <c r="D12" s="26">
        <v>20440226455</v>
      </c>
      <c r="E12" s="27">
        <v>20285954056</v>
      </c>
      <c r="F12" s="43">
        <v>154272399</v>
      </c>
    </row>
    <row r="13" spans="1:9" ht="13.35" customHeight="1" x14ac:dyDescent="0.15">
      <c r="A13" s="22"/>
      <c r="B13" s="25" t="s">
        <v>126</v>
      </c>
      <c r="C13" s="22"/>
      <c r="D13" s="38"/>
      <c r="E13" s="39"/>
      <c r="F13" s="39"/>
    </row>
    <row r="14" spans="1:9" ht="13.35" customHeight="1" x14ac:dyDescent="0.15">
      <c r="A14" s="28"/>
      <c r="B14" s="25" t="s">
        <v>13</v>
      </c>
      <c r="C14" s="28"/>
      <c r="D14" s="26">
        <v>2549376193</v>
      </c>
      <c r="E14" s="27">
        <v>2549376193</v>
      </c>
      <c r="F14" s="42" t="s">
        <v>117</v>
      </c>
    </row>
    <row r="15" spans="1:9" ht="13.35" customHeight="1" x14ac:dyDescent="0.15">
      <c r="A15" s="28"/>
      <c r="B15" s="25" t="s">
        <v>16</v>
      </c>
      <c r="C15" s="28"/>
      <c r="D15" s="26">
        <v>1278181822</v>
      </c>
      <c r="E15" s="27">
        <v>1262647248</v>
      </c>
      <c r="F15" s="43">
        <v>15534574</v>
      </c>
    </row>
    <row r="16" spans="1:9" ht="13.35" customHeight="1" x14ac:dyDescent="0.15">
      <c r="A16" s="28"/>
      <c r="B16" s="25" t="s">
        <v>17</v>
      </c>
      <c r="C16" s="28"/>
      <c r="D16" s="26">
        <v>207471249</v>
      </c>
      <c r="E16" s="27">
        <v>161969706</v>
      </c>
      <c r="F16" s="43">
        <v>45501543</v>
      </c>
    </row>
    <row r="17" spans="1:6" ht="13.35" customHeight="1" x14ac:dyDescent="0.15">
      <c r="A17" s="28"/>
      <c r="B17" s="25" t="s">
        <v>18</v>
      </c>
      <c r="C17" s="28"/>
      <c r="D17" s="26">
        <v>2098010287</v>
      </c>
      <c r="E17" s="27">
        <v>2039972681</v>
      </c>
      <c r="F17" s="43">
        <v>58037606</v>
      </c>
    </row>
    <row r="18" spans="1:6" ht="13.35" customHeight="1" x14ac:dyDescent="0.15">
      <c r="A18" s="28"/>
      <c r="B18" s="25" t="s">
        <v>19</v>
      </c>
      <c r="C18" s="28"/>
      <c r="D18" s="26">
        <v>135078129</v>
      </c>
      <c r="E18" s="27">
        <v>135078128</v>
      </c>
      <c r="F18" s="43">
        <v>0</v>
      </c>
    </row>
    <row r="19" spans="1:6" ht="15.75" customHeight="1" x14ac:dyDescent="0.15">
      <c r="A19" s="28"/>
      <c r="B19" s="25" t="s">
        <v>12</v>
      </c>
      <c r="C19" s="28"/>
      <c r="D19" s="26">
        <v>6268117680</v>
      </c>
      <c r="E19" s="27">
        <v>6149043957</v>
      </c>
      <c r="F19" s="42">
        <f>D19-E19</f>
        <v>119073723</v>
      </c>
    </row>
    <row r="20" spans="1:6" ht="13.35" customHeight="1" x14ac:dyDescent="0.15">
      <c r="A20" s="28"/>
      <c r="B20" s="25" t="s">
        <v>133</v>
      </c>
      <c r="C20" s="28"/>
      <c r="D20" s="26">
        <v>18278442307</v>
      </c>
      <c r="E20" s="27">
        <v>17514898571</v>
      </c>
      <c r="F20" s="43">
        <v>763543736</v>
      </c>
    </row>
    <row r="21" spans="1:6" ht="13.35" customHeight="1" x14ac:dyDescent="0.15">
      <c r="A21" s="28"/>
      <c r="B21" s="25" t="s">
        <v>21</v>
      </c>
      <c r="C21" s="28"/>
      <c r="D21" s="38"/>
      <c r="E21" s="40"/>
      <c r="F21" s="40"/>
    </row>
    <row r="22" spans="1:6" ht="13.35" customHeight="1" x14ac:dyDescent="0.15">
      <c r="A22" s="28"/>
      <c r="B22" s="25" t="s">
        <v>22</v>
      </c>
      <c r="C22" s="28"/>
      <c r="D22" s="26">
        <v>43668479</v>
      </c>
      <c r="E22" s="27">
        <v>43399127</v>
      </c>
      <c r="F22" s="27">
        <v>269352</v>
      </c>
    </row>
    <row r="23" spans="1:6" ht="13.35" customHeight="1" x14ac:dyDescent="0.15">
      <c r="A23" s="22"/>
      <c r="B23" s="25" t="s">
        <v>23</v>
      </c>
      <c r="C23" s="28"/>
      <c r="D23" s="26">
        <v>1044073356</v>
      </c>
      <c r="E23" s="27">
        <v>1028766590</v>
      </c>
      <c r="F23" s="27">
        <v>15306766</v>
      </c>
    </row>
    <row r="24" spans="1:6" ht="13.35" customHeight="1" x14ac:dyDescent="0.15">
      <c r="A24" s="22"/>
      <c r="B24" s="25" t="s">
        <v>134</v>
      </c>
      <c r="C24" s="41"/>
      <c r="D24" s="26">
        <v>3611899</v>
      </c>
      <c r="E24" s="27">
        <v>3585278</v>
      </c>
      <c r="F24" s="27">
        <v>26621</v>
      </c>
    </row>
    <row r="25" spans="1:6" ht="13.35" customHeight="1" x14ac:dyDescent="0.15">
      <c r="A25" s="22"/>
      <c r="B25" s="25" t="s">
        <v>25</v>
      </c>
      <c r="C25" s="25"/>
      <c r="D25" s="26">
        <v>61707266</v>
      </c>
      <c r="E25" s="27">
        <v>60217566</v>
      </c>
      <c r="F25" s="27">
        <v>1489700</v>
      </c>
    </row>
    <row r="26" spans="1:6" ht="15.75" customHeight="1" x14ac:dyDescent="0.15">
      <c r="A26" s="22"/>
      <c r="B26" s="25" t="s">
        <v>12</v>
      </c>
      <c r="C26" s="28"/>
      <c r="D26" s="26">
        <v>1153061000</v>
      </c>
      <c r="E26" s="27">
        <v>1135968562</v>
      </c>
      <c r="F26" s="27">
        <v>17092438</v>
      </c>
    </row>
    <row r="27" spans="1:6" ht="13.35" customHeight="1" x14ac:dyDescent="0.15">
      <c r="A27" s="22"/>
      <c r="B27" s="25" t="s">
        <v>26</v>
      </c>
      <c r="C27" s="28"/>
      <c r="D27" s="26">
        <v>16557292706</v>
      </c>
      <c r="E27" s="27">
        <v>16557292706</v>
      </c>
      <c r="F27" s="27" t="s">
        <v>15</v>
      </c>
    </row>
    <row r="28" spans="1:6" ht="13.35" customHeight="1" x14ac:dyDescent="0.15">
      <c r="A28" s="22"/>
      <c r="B28" s="25" t="s">
        <v>135</v>
      </c>
      <c r="C28" s="28"/>
      <c r="D28" s="26">
        <v>1104834000</v>
      </c>
      <c r="E28" s="27">
        <v>1104834000</v>
      </c>
      <c r="F28" s="27" t="s">
        <v>15</v>
      </c>
    </row>
    <row r="29" spans="1:6" ht="13.35" customHeight="1" x14ac:dyDescent="0.15">
      <c r="A29" s="22"/>
      <c r="B29" s="25" t="s">
        <v>28</v>
      </c>
      <c r="C29" s="28"/>
      <c r="D29" s="26">
        <v>4985029450</v>
      </c>
      <c r="E29" s="27">
        <v>4898055628</v>
      </c>
      <c r="F29" s="27">
        <v>86973822</v>
      </c>
    </row>
    <row r="30" spans="1:6" ht="13.35" customHeight="1" x14ac:dyDescent="0.15">
      <c r="A30" s="22"/>
      <c r="B30" s="25" t="s">
        <v>30</v>
      </c>
      <c r="C30" s="28"/>
      <c r="D30" s="26"/>
      <c r="E30" s="27"/>
      <c r="F30" s="27"/>
    </row>
    <row r="31" spans="1:6" ht="13.35" customHeight="1" x14ac:dyDescent="0.15">
      <c r="A31" s="22"/>
      <c r="B31" s="25" t="s">
        <v>31</v>
      </c>
      <c r="C31" s="28"/>
      <c r="D31" s="44">
        <v>1372144273</v>
      </c>
      <c r="E31" s="45">
        <v>1273353989</v>
      </c>
      <c r="F31" s="45">
        <v>98790284</v>
      </c>
    </row>
    <row r="32" spans="1:6" ht="13.35" customHeight="1" x14ac:dyDescent="0.15">
      <c r="A32" s="22"/>
      <c r="B32" s="25" t="s">
        <v>32</v>
      </c>
      <c r="C32" s="28"/>
      <c r="D32" s="26">
        <v>1994593536</v>
      </c>
      <c r="E32" s="27">
        <v>1795868427</v>
      </c>
      <c r="F32" s="27">
        <v>198725109</v>
      </c>
    </row>
    <row r="33" spans="1:6" ht="13.35" customHeight="1" x14ac:dyDescent="0.15">
      <c r="A33" s="22"/>
      <c r="B33" s="25" t="s">
        <v>128</v>
      </c>
      <c r="C33" s="28"/>
      <c r="D33" s="26">
        <v>670682959</v>
      </c>
      <c r="E33" s="27">
        <v>567071314</v>
      </c>
      <c r="F33" s="27">
        <v>103611645</v>
      </c>
    </row>
    <row r="34" spans="1:6" ht="13.35" customHeight="1" x14ac:dyDescent="0.15">
      <c r="A34" s="22"/>
      <c r="B34" s="25" t="s">
        <v>129</v>
      </c>
      <c r="C34" s="28"/>
      <c r="D34" s="26">
        <v>1851618744</v>
      </c>
      <c r="E34" s="27">
        <v>1651284194</v>
      </c>
      <c r="F34" s="27">
        <v>200334550</v>
      </c>
    </row>
    <row r="35" spans="1:6" ht="13.35" customHeight="1" x14ac:dyDescent="0.15">
      <c r="A35" s="22"/>
      <c r="B35" s="25" t="s">
        <v>130</v>
      </c>
      <c r="C35" s="28"/>
      <c r="D35" s="26">
        <v>1560160158</v>
      </c>
      <c r="E35" s="27">
        <v>1289921096</v>
      </c>
      <c r="F35" s="27">
        <v>270239062</v>
      </c>
    </row>
    <row r="36" spans="1:6" ht="13.35" customHeight="1" x14ac:dyDescent="0.15">
      <c r="A36" s="22"/>
      <c r="B36" s="25" t="s">
        <v>131</v>
      </c>
      <c r="C36" s="28"/>
      <c r="D36" s="26">
        <v>1088901912</v>
      </c>
      <c r="E36" s="27">
        <v>862984120</v>
      </c>
      <c r="F36" s="27">
        <v>225917792</v>
      </c>
    </row>
    <row r="37" spans="1:6" ht="13.35" customHeight="1" x14ac:dyDescent="0.15">
      <c r="A37" s="22"/>
      <c r="B37" s="25" t="s">
        <v>132</v>
      </c>
      <c r="C37" s="28"/>
      <c r="D37" s="26">
        <v>401820337</v>
      </c>
      <c r="E37" s="27">
        <v>353346092</v>
      </c>
      <c r="F37" s="27">
        <v>48474245</v>
      </c>
    </row>
    <row r="38" spans="1:6" ht="13.35" customHeight="1" x14ac:dyDescent="0.15">
      <c r="A38" s="22"/>
      <c r="B38" s="25" t="s">
        <v>136</v>
      </c>
      <c r="C38" s="28"/>
      <c r="D38" s="26">
        <v>59905000</v>
      </c>
      <c r="E38" s="27">
        <v>54518995</v>
      </c>
      <c r="F38" s="27">
        <v>5386005</v>
      </c>
    </row>
    <row r="39" spans="1:6" ht="15.75" customHeight="1" x14ac:dyDescent="0.15">
      <c r="A39" s="22"/>
      <c r="B39" s="22" t="s">
        <v>127</v>
      </c>
      <c r="C39" s="28"/>
      <c r="D39" s="26">
        <v>8999826922</v>
      </c>
      <c r="E39" s="27">
        <v>7848348231</v>
      </c>
      <c r="F39" s="27">
        <v>1151478691</v>
      </c>
    </row>
    <row r="40" spans="1:6" ht="13.35" customHeight="1" x14ac:dyDescent="0.15">
      <c r="A40" s="22"/>
      <c r="B40" s="25" t="s">
        <v>137</v>
      </c>
      <c r="C40" s="28"/>
      <c r="D40" s="26">
        <v>1096255896</v>
      </c>
      <c r="E40" s="27">
        <v>387350620</v>
      </c>
      <c r="F40" s="27">
        <v>708905276</v>
      </c>
    </row>
    <row r="41" spans="1:6" ht="15.75" customHeight="1" x14ac:dyDescent="0.15">
      <c r="A41" s="22"/>
      <c r="B41" s="25" t="s">
        <v>12</v>
      </c>
      <c r="C41" s="28"/>
      <c r="D41" s="26">
        <v>10096082819</v>
      </c>
      <c r="E41" s="27">
        <v>8235698852</v>
      </c>
      <c r="F41" s="27">
        <v>1860383967</v>
      </c>
    </row>
    <row r="42" spans="1:6" ht="13.35" customHeight="1" x14ac:dyDescent="0.15">
      <c r="A42" s="21"/>
      <c r="B42" s="25" t="s">
        <v>63</v>
      </c>
      <c r="C42" s="21"/>
      <c r="D42" s="26">
        <v>966774859</v>
      </c>
      <c r="E42" s="27">
        <v>880017793</v>
      </c>
      <c r="F42" s="27">
        <v>86757066</v>
      </c>
    </row>
    <row r="43" spans="1:6" ht="13.35" customHeight="1" x14ac:dyDescent="0.15">
      <c r="A43" s="21"/>
      <c r="B43" s="25" t="s">
        <v>43</v>
      </c>
      <c r="C43" s="21"/>
      <c r="D43" s="26">
        <v>299512177</v>
      </c>
      <c r="E43" s="27">
        <v>288325617</v>
      </c>
      <c r="F43" s="27">
        <v>11186560</v>
      </c>
    </row>
    <row r="44" spans="1:6" ht="13.35" customHeight="1" x14ac:dyDescent="0.15">
      <c r="A44" s="21"/>
      <c r="B44" s="25" t="s">
        <v>138</v>
      </c>
      <c r="C44" s="21"/>
      <c r="D44" s="26">
        <v>504655057</v>
      </c>
      <c r="E44" s="27">
        <v>504106023</v>
      </c>
      <c r="F44" s="27">
        <v>549034</v>
      </c>
    </row>
    <row r="45" spans="1:6" ht="13.35" customHeight="1" x14ac:dyDescent="0.15">
      <c r="A45" s="21"/>
      <c r="B45" s="25" t="s">
        <v>139</v>
      </c>
      <c r="C45" s="21"/>
      <c r="D45" s="26">
        <v>686246432</v>
      </c>
      <c r="E45" s="27">
        <v>652015692</v>
      </c>
      <c r="F45" s="27">
        <v>34230740</v>
      </c>
    </row>
    <row r="46" spans="1:6" ht="13.35" customHeight="1" x14ac:dyDescent="0.15">
      <c r="A46" s="21"/>
      <c r="B46" s="25" t="s">
        <v>140</v>
      </c>
      <c r="C46" s="21"/>
      <c r="D46" s="26">
        <v>98778000</v>
      </c>
      <c r="E46" s="27">
        <v>97782000</v>
      </c>
      <c r="F46" s="27">
        <v>996000</v>
      </c>
    </row>
    <row r="47" spans="1:6" ht="13.35" customHeight="1" x14ac:dyDescent="0.15">
      <c r="A47" s="21"/>
      <c r="B47" s="25" t="s">
        <v>115</v>
      </c>
      <c r="C47" s="21"/>
      <c r="D47" s="26">
        <v>1281069134</v>
      </c>
      <c r="E47" s="27">
        <v>1280991910</v>
      </c>
      <c r="F47" s="27">
        <v>77224</v>
      </c>
    </row>
    <row r="48" spans="1:6" ht="13.35" customHeight="1" x14ac:dyDescent="0.15">
      <c r="A48" s="21"/>
      <c r="B48" s="25" t="s">
        <v>50</v>
      </c>
      <c r="C48" s="21"/>
      <c r="D48" s="26">
        <v>5632821489</v>
      </c>
      <c r="E48" s="27">
        <v>5311790931</v>
      </c>
      <c r="F48" s="27">
        <v>321030558</v>
      </c>
    </row>
    <row r="49" spans="1:6" ht="13.35" customHeight="1" x14ac:dyDescent="0.15">
      <c r="A49" s="49"/>
      <c r="B49" s="25" t="s">
        <v>51</v>
      </c>
      <c r="C49" s="21"/>
      <c r="D49" s="26">
        <v>189272581</v>
      </c>
      <c r="E49" s="27" t="s">
        <v>15</v>
      </c>
      <c r="F49" s="27">
        <v>189272581</v>
      </c>
    </row>
    <row r="50" spans="1:6" ht="18" customHeight="1" x14ac:dyDescent="0.15">
      <c r="A50" s="33"/>
      <c r="B50" s="34" t="s">
        <v>52</v>
      </c>
      <c r="C50" s="33"/>
      <c r="D50" s="35">
        <v>88542216151</v>
      </c>
      <c r="E50" s="36">
        <v>84896776304</v>
      </c>
      <c r="F50" s="36">
        <v>3645439847</v>
      </c>
    </row>
    <row r="51" spans="1:6" ht="10.5" customHeight="1" x14ac:dyDescent="0.15">
      <c r="A51" s="129" t="s">
        <v>165</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10" firstPageNumber="274" orientation="portrait" useFirstPageNumber="1"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116</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35" customHeight="1" x14ac:dyDescent="0.15">
      <c r="A6" s="24"/>
      <c r="B6" s="25" t="s">
        <v>6</v>
      </c>
      <c r="C6" s="22"/>
      <c r="D6" s="26"/>
      <c r="E6" s="27"/>
      <c r="F6" s="27"/>
    </row>
    <row r="7" spans="1:9" ht="13.35" customHeight="1" x14ac:dyDescent="0.15">
      <c r="A7" s="22"/>
      <c r="B7" s="25" t="s">
        <v>7</v>
      </c>
      <c r="C7" s="21"/>
      <c r="D7" s="26">
        <v>1973779699</v>
      </c>
      <c r="E7" s="27">
        <v>1973779699</v>
      </c>
      <c r="F7" s="42" t="s">
        <v>110</v>
      </c>
    </row>
    <row r="8" spans="1:9" ht="13.35" customHeight="1" x14ac:dyDescent="0.15">
      <c r="A8" s="21"/>
      <c r="B8" s="25" t="s">
        <v>8</v>
      </c>
      <c r="C8" s="21"/>
      <c r="D8" s="26">
        <v>1758944073</v>
      </c>
      <c r="E8" s="27">
        <v>1663006458</v>
      </c>
      <c r="F8" s="43">
        <v>95937615</v>
      </c>
    </row>
    <row r="9" spans="1:9" ht="13.35" customHeight="1" x14ac:dyDescent="0.15">
      <c r="A9" s="21"/>
      <c r="B9" s="25" t="s">
        <v>9</v>
      </c>
      <c r="C9" s="21"/>
      <c r="D9" s="26">
        <v>16100692209</v>
      </c>
      <c r="E9" s="27">
        <v>16074075677</v>
      </c>
      <c r="F9" s="43">
        <v>26616531</v>
      </c>
    </row>
    <row r="10" spans="1:9" ht="13.35" customHeight="1" x14ac:dyDescent="0.15">
      <c r="A10" s="22"/>
      <c r="B10" s="25" t="s">
        <v>10</v>
      </c>
      <c r="C10" s="25"/>
      <c r="D10" s="26">
        <v>565863929</v>
      </c>
      <c r="E10" s="27">
        <v>510379802</v>
      </c>
      <c r="F10" s="43">
        <v>55484127</v>
      </c>
    </row>
    <row r="11" spans="1:9" ht="13.35" customHeight="1" x14ac:dyDescent="0.15">
      <c r="A11" s="22"/>
      <c r="B11" s="25" t="s">
        <v>11</v>
      </c>
      <c r="C11" s="21"/>
      <c r="D11" s="26">
        <v>465560402</v>
      </c>
      <c r="E11" s="27">
        <v>381844502</v>
      </c>
      <c r="F11" s="43">
        <v>83715899</v>
      </c>
    </row>
    <row r="12" spans="1:9" ht="15.75" customHeight="1" x14ac:dyDescent="0.15">
      <c r="A12" s="22"/>
      <c r="B12" s="25" t="s">
        <v>12</v>
      </c>
      <c r="C12" s="22"/>
      <c r="D12" s="26">
        <v>20864840313</v>
      </c>
      <c r="E12" s="27">
        <v>20603086139</v>
      </c>
      <c r="F12" s="43">
        <v>261754173</v>
      </c>
    </row>
    <row r="13" spans="1:9" ht="13.35" customHeight="1" x14ac:dyDescent="0.15">
      <c r="A13" s="22"/>
      <c r="B13" s="25" t="s">
        <v>126</v>
      </c>
      <c r="C13" s="22"/>
      <c r="D13" s="38"/>
      <c r="E13" s="39"/>
      <c r="F13" s="39"/>
    </row>
    <row r="14" spans="1:9" ht="13.35" customHeight="1" x14ac:dyDescent="0.15">
      <c r="A14" s="28"/>
      <c r="B14" s="25" t="s">
        <v>13</v>
      </c>
      <c r="C14" s="28"/>
      <c r="D14" s="26">
        <v>2085627479</v>
      </c>
      <c r="E14" s="27">
        <v>2085627479</v>
      </c>
      <c r="F14" s="42" t="s">
        <v>110</v>
      </c>
    </row>
    <row r="15" spans="1:9" ht="13.35" customHeight="1" x14ac:dyDescent="0.15">
      <c r="A15" s="28"/>
      <c r="B15" s="25" t="s">
        <v>16</v>
      </c>
      <c r="C15" s="28"/>
      <c r="D15" s="26">
        <v>1294143083</v>
      </c>
      <c r="E15" s="27">
        <v>1272330232</v>
      </c>
      <c r="F15" s="43">
        <v>21812850</v>
      </c>
    </row>
    <row r="16" spans="1:9" ht="13.35" customHeight="1" x14ac:dyDescent="0.15">
      <c r="A16" s="28"/>
      <c r="B16" s="25" t="s">
        <v>17</v>
      </c>
      <c r="C16" s="28"/>
      <c r="D16" s="26">
        <v>228082251</v>
      </c>
      <c r="E16" s="27">
        <v>157709510</v>
      </c>
      <c r="F16" s="43">
        <v>70372741</v>
      </c>
    </row>
    <row r="17" spans="1:6" ht="13.35" customHeight="1" x14ac:dyDescent="0.15">
      <c r="A17" s="28"/>
      <c r="B17" s="25" t="s">
        <v>18</v>
      </c>
      <c r="C17" s="28"/>
      <c r="D17" s="26">
        <v>2132134890</v>
      </c>
      <c r="E17" s="27">
        <v>2052041819</v>
      </c>
      <c r="F17" s="43">
        <v>80093071</v>
      </c>
    </row>
    <row r="18" spans="1:6" ht="13.35" customHeight="1" x14ac:dyDescent="0.15">
      <c r="A18" s="28"/>
      <c r="B18" s="25" t="s">
        <v>19</v>
      </c>
      <c r="C18" s="28"/>
      <c r="D18" s="26">
        <v>133374036</v>
      </c>
      <c r="E18" s="27">
        <v>133150150</v>
      </c>
      <c r="F18" s="43">
        <v>223885</v>
      </c>
    </row>
    <row r="19" spans="1:6" ht="15.75" customHeight="1" x14ac:dyDescent="0.15">
      <c r="A19" s="28"/>
      <c r="B19" s="25" t="s">
        <v>12</v>
      </c>
      <c r="C19" s="28"/>
      <c r="D19" s="26">
        <v>5873361740</v>
      </c>
      <c r="E19" s="27">
        <v>5700859191</v>
      </c>
      <c r="F19" s="43">
        <v>172502548</v>
      </c>
    </row>
    <row r="20" spans="1:6" ht="13.35" customHeight="1" x14ac:dyDescent="0.15">
      <c r="A20" s="28"/>
      <c r="B20" s="25" t="s">
        <v>133</v>
      </c>
      <c r="C20" s="28"/>
      <c r="D20" s="26">
        <v>19620326842</v>
      </c>
      <c r="E20" s="27">
        <v>18735950593</v>
      </c>
      <c r="F20" s="43">
        <v>884376248</v>
      </c>
    </row>
    <row r="21" spans="1:6" ht="13.35" customHeight="1" x14ac:dyDescent="0.15">
      <c r="A21" s="28"/>
      <c r="B21" s="25" t="s">
        <v>21</v>
      </c>
      <c r="C21" s="28"/>
      <c r="D21" s="38"/>
      <c r="E21" s="40"/>
      <c r="F21" s="40"/>
    </row>
    <row r="22" spans="1:6" ht="13.35" customHeight="1" x14ac:dyDescent="0.15">
      <c r="A22" s="28"/>
      <c r="B22" s="25" t="s">
        <v>22</v>
      </c>
      <c r="C22" s="28"/>
      <c r="D22" s="26">
        <v>40171600</v>
      </c>
      <c r="E22" s="27">
        <v>39479243</v>
      </c>
      <c r="F22" s="27">
        <v>692356</v>
      </c>
    </row>
    <row r="23" spans="1:6" ht="13.35" customHeight="1" x14ac:dyDescent="0.15">
      <c r="A23" s="22"/>
      <c r="B23" s="25" t="s">
        <v>23</v>
      </c>
      <c r="C23" s="28"/>
      <c r="D23" s="26">
        <v>978628374</v>
      </c>
      <c r="E23" s="27">
        <v>966051284</v>
      </c>
      <c r="F23" s="27">
        <v>12577089</v>
      </c>
    </row>
    <row r="24" spans="1:6" ht="13.35" customHeight="1" x14ac:dyDescent="0.15">
      <c r="A24" s="22"/>
      <c r="B24" s="25" t="s">
        <v>134</v>
      </c>
      <c r="C24" s="41"/>
      <c r="D24" s="26">
        <v>3499084</v>
      </c>
      <c r="E24" s="27">
        <v>3469825</v>
      </c>
      <c r="F24" s="27">
        <v>29258</v>
      </c>
    </row>
    <row r="25" spans="1:6" ht="13.35" customHeight="1" x14ac:dyDescent="0.15">
      <c r="A25" s="22"/>
      <c r="B25" s="25" t="s">
        <v>25</v>
      </c>
      <c r="C25" s="25"/>
      <c r="D25" s="26">
        <v>57941297</v>
      </c>
      <c r="E25" s="27">
        <v>56095830</v>
      </c>
      <c r="F25" s="27">
        <v>1845466</v>
      </c>
    </row>
    <row r="26" spans="1:6" ht="15.75" customHeight="1" x14ac:dyDescent="0.15">
      <c r="A26" s="22"/>
      <c r="B26" s="25" t="s">
        <v>12</v>
      </c>
      <c r="C26" s="28"/>
      <c r="D26" s="26">
        <v>1080240355</v>
      </c>
      <c r="E26" s="27">
        <v>1065096183</v>
      </c>
      <c r="F26" s="27">
        <v>15144171</v>
      </c>
    </row>
    <row r="27" spans="1:6" ht="13.35" customHeight="1" x14ac:dyDescent="0.15">
      <c r="A27" s="22"/>
      <c r="B27" s="25" t="s">
        <v>26</v>
      </c>
      <c r="C27" s="28"/>
      <c r="D27" s="26">
        <v>15922556423</v>
      </c>
      <c r="E27" s="27">
        <v>15922556423</v>
      </c>
      <c r="F27" s="27" t="s">
        <v>15</v>
      </c>
    </row>
    <row r="28" spans="1:6" ht="13.35" customHeight="1" x14ac:dyDescent="0.15">
      <c r="A28" s="22"/>
      <c r="B28" s="25" t="s">
        <v>135</v>
      </c>
      <c r="C28" s="28"/>
      <c r="D28" s="26">
        <v>1518006000</v>
      </c>
      <c r="E28" s="27">
        <v>1518006000</v>
      </c>
      <c r="F28" s="27" t="s">
        <v>15</v>
      </c>
    </row>
    <row r="29" spans="1:6" ht="13.35" customHeight="1" x14ac:dyDescent="0.15">
      <c r="A29" s="22"/>
      <c r="B29" s="25" t="s">
        <v>28</v>
      </c>
      <c r="C29" s="28"/>
      <c r="D29" s="26">
        <v>4976339567</v>
      </c>
      <c r="E29" s="27">
        <v>4877580492</v>
      </c>
      <c r="F29" s="27">
        <v>98759075</v>
      </c>
    </row>
    <row r="30" spans="1:6" ht="13.35" customHeight="1" x14ac:dyDescent="0.15">
      <c r="A30" s="22"/>
      <c r="B30" s="25" t="s">
        <v>30</v>
      </c>
      <c r="C30" s="28"/>
      <c r="D30" s="26"/>
      <c r="E30" s="27"/>
      <c r="F30" s="27"/>
    </row>
    <row r="31" spans="1:6" ht="13.35" customHeight="1" x14ac:dyDescent="0.15">
      <c r="A31" s="22"/>
      <c r="B31" s="25" t="s">
        <v>31</v>
      </c>
      <c r="C31" s="28"/>
      <c r="D31" s="44">
        <v>1244346025</v>
      </c>
      <c r="E31" s="45">
        <v>1120568827</v>
      </c>
      <c r="F31" s="45">
        <v>123777198</v>
      </c>
    </row>
    <row r="32" spans="1:6" ht="13.35" customHeight="1" x14ac:dyDescent="0.15">
      <c r="A32" s="22"/>
      <c r="B32" s="25" t="s">
        <v>32</v>
      </c>
      <c r="C32" s="28"/>
      <c r="D32" s="26">
        <v>1942157906</v>
      </c>
      <c r="E32" s="27">
        <v>1806187900</v>
      </c>
      <c r="F32" s="27">
        <v>135970006</v>
      </c>
    </row>
    <row r="33" spans="1:6" ht="13.35" customHeight="1" x14ac:dyDescent="0.15">
      <c r="A33" s="22"/>
      <c r="B33" s="25" t="s">
        <v>128</v>
      </c>
      <c r="C33" s="28"/>
      <c r="D33" s="26">
        <v>648845149</v>
      </c>
      <c r="E33" s="27">
        <v>547564495</v>
      </c>
      <c r="F33" s="27">
        <v>101280653</v>
      </c>
    </row>
    <row r="34" spans="1:6" ht="13.35" customHeight="1" x14ac:dyDescent="0.15">
      <c r="A34" s="22"/>
      <c r="B34" s="25" t="s">
        <v>129</v>
      </c>
      <c r="C34" s="28"/>
      <c r="D34" s="26">
        <v>1947749287</v>
      </c>
      <c r="E34" s="27">
        <v>1818029532</v>
      </c>
      <c r="F34" s="27">
        <v>129719754</v>
      </c>
    </row>
    <row r="35" spans="1:6" ht="13.35" customHeight="1" x14ac:dyDescent="0.15">
      <c r="A35" s="22"/>
      <c r="B35" s="25" t="s">
        <v>130</v>
      </c>
      <c r="C35" s="28"/>
      <c r="D35" s="26">
        <v>1390330933</v>
      </c>
      <c r="E35" s="27">
        <v>1143493366</v>
      </c>
      <c r="F35" s="27">
        <v>246837567</v>
      </c>
    </row>
    <row r="36" spans="1:6" ht="13.35" customHeight="1" x14ac:dyDescent="0.15">
      <c r="A36" s="22"/>
      <c r="B36" s="25" t="s">
        <v>131</v>
      </c>
      <c r="C36" s="28"/>
      <c r="D36" s="26">
        <v>999391383</v>
      </c>
      <c r="E36" s="27">
        <v>785996778</v>
      </c>
      <c r="F36" s="27">
        <v>213394604</v>
      </c>
    </row>
    <row r="37" spans="1:6" ht="13.35" customHeight="1" x14ac:dyDescent="0.15">
      <c r="A37" s="22"/>
      <c r="B37" s="25" t="s">
        <v>132</v>
      </c>
      <c r="C37" s="28"/>
      <c r="D37" s="26">
        <v>377051158</v>
      </c>
      <c r="E37" s="27">
        <v>325790822</v>
      </c>
      <c r="F37" s="27">
        <v>51260336</v>
      </c>
    </row>
    <row r="38" spans="1:6" ht="13.35" customHeight="1" x14ac:dyDescent="0.15">
      <c r="A38" s="22"/>
      <c r="B38" s="25" t="s">
        <v>136</v>
      </c>
      <c r="C38" s="28"/>
      <c r="D38" s="26">
        <v>161390000</v>
      </c>
      <c r="E38" s="27">
        <v>130597319</v>
      </c>
      <c r="F38" s="27">
        <v>30792680</v>
      </c>
    </row>
    <row r="39" spans="1:6" ht="15.75" customHeight="1" x14ac:dyDescent="0.15">
      <c r="A39" s="22"/>
      <c r="B39" s="22" t="s">
        <v>127</v>
      </c>
      <c r="C39" s="28"/>
      <c r="D39" s="26">
        <v>8711261844</v>
      </c>
      <c r="E39" s="27">
        <v>7678229043</v>
      </c>
      <c r="F39" s="27">
        <v>1033032801</v>
      </c>
    </row>
    <row r="40" spans="1:6" ht="13.35" customHeight="1" x14ac:dyDescent="0.15">
      <c r="A40" s="22"/>
      <c r="B40" s="25" t="s">
        <v>137</v>
      </c>
      <c r="C40" s="28"/>
      <c r="D40" s="26">
        <v>1083145117</v>
      </c>
      <c r="E40" s="27">
        <v>712285553</v>
      </c>
      <c r="F40" s="27">
        <v>370859564</v>
      </c>
    </row>
    <row r="41" spans="1:6" ht="15.75" customHeight="1" x14ac:dyDescent="0.15">
      <c r="A41" s="22"/>
      <c r="B41" s="25" t="s">
        <v>12</v>
      </c>
      <c r="C41" s="28"/>
      <c r="D41" s="26">
        <v>9794406962</v>
      </c>
      <c r="E41" s="27">
        <v>8390514596</v>
      </c>
      <c r="F41" s="27">
        <v>1403892365</v>
      </c>
    </row>
    <row r="42" spans="1:6" ht="13.35" customHeight="1" x14ac:dyDescent="0.15">
      <c r="A42" s="21"/>
      <c r="B42" s="25" t="s">
        <v>63</v>
      </c>
      <c r="C42" s="21"/>
      <c r="D42" s="26">
        <v>849419350</v>
      </c>
      <c r="E42" s="27">
        <v>784013330</v>
      </c>
      <c r="F42" s="27">
        <v>65406019</v>
      </c>
    </row>
    <row r="43" spans="1:6" ht="13.35" customHeight="1" x14ac:dyDescent="0.15">
      <c r="A43" s="21"/>
      <c r="B43" s="25" t="s">
        <v>43</v>
      </c>
      <c r="C43" s="21"/>
      <c r="D43" s="26">
        <v>246688507</v>
      </c>
      <c r="E43" s="27">
        <v>236578448</v>
      </c>
      <c r="F43" s="27">
        <v>10110058</v>
      </c>
    </row>
    <row r="44" spans="1:6" ht="13.35" customHeight="1" x14ac:dyDescent="0.15">
      <c r="A44" s="21"/>
      <c r="B44" s="25" t="s">
        <v>138</v>
      </c>
      <c r="C44" s="21"/>
      <c r="D44" s="26">
        <v>492756530</v>
      </c>
      <c r="E44" s="27">
        <v>492516471</v>
      </c>
      <c r="F44" s="27">
        <v>240058</v>
      </c>
    </row>
    <row r="45" spans="1:6" ht="13.35" customHeight="1" x14ac:dyDescent="0.15">
      <c r="A45" s="21"/>
      <c r="B45" s="25" t="s">
        <v>139</v>
      </c>
      <c r="C45" s="21"/>
      <c r="D45" s="26">
        <v>686084159</v>
      </c>
      <c r="E45" s="27">
        <v>656926800</v>
      </c>
      <c r="F45" s="27">
        <v>29157358</v>
      </c>
    </row>
    <row r="46" spans="1:6" ht="13.35" customHeight="1" x14ac:dyDescent="0.15">
      <c r="A46" s="21"/>
      <c r="B46" s="25" t="s">
        <v>140</v>
      </c>
      <c r="C46" s="21"/>
      <c r="D46" s="26">
        <v>71032000</v>
      </c>
      <c r="E46" s="27">
        <v>71032000</v>
      </c>
      <c r="F46" s="27" t="s">
        <v>15</v>
      </c>
    </row>
    <row r="47" spans="1:6" ht="13.35" customHeight="1" x14ac:dyDescent="0.15">
      <c r="A47" s="21"/>
      <c r="B47" s="25" t="s">
        <v>115</v>
      </c>
      <c r="C47" s="21"/>
      <c r="D47" s="26">
        <v>1129936688</v>
      </c>
      <c r="E47" s="27">
        <v>1129930648</v>
      </c>
      <c r="F47" s="27">
        <v>6039</v>
      </c>
    </row>
    <row r="48" spans="1:6" ht="13.35" customHeight="1" x14ac:dyDescent="0.15">
      <c r="A48" s="21"/>
      <c r="B48" s="25" t="s">
        <v>50</v>
      </c>
      <c r="C48" s="21"/>
      <c r="D48" s="26">
        <v>5646251851</v>
      </c>
      <c r="E48" s="27">
        <v>5334944886</v>
      </c>
      <c r="F48" s="27">
        <v>311306964</v>
      </c>
    </row>
    <row r="49" spans="1:6" ht="13.35" customHeight="1" x14ac:dyDescent="0.15">
      <c r="A49" s="49"/>
      <c r="B49" s="25" t="s">
        <v>51</v>
      </c>
      <c r="C49" s="21"/>
      <c r="D49" s="26">
        <v>189192404</v>
      </c>
      <c r="E49" s="27" t="s">
        <v>15</v>
      </c>
      <c r="F49" s="27">
        <v>189192404</v>
      </c>
    </row>
    <row r="50" spans="1:6" ht="18" customHeight="1" x14ac:dyDescent="0.15">
      <c r="A50" s="33"/>
      <c r="B50" s="34" t="s">
        <v>52</v>
      </c>
      <c r="C50" s="33"/>
      <c r="D50" s="35">
        <v>88961439694</v>
      </c>
      <c r="E50" s="36">
        <v>85519592207</v>
      </c>
      <c r="F50" s="36">
        <v>3441847486</v>
      </c>
    </row>
    <row r="51" spans="1:6" ht="10.5" customHeight="1" x14ac:dyDescent="0.15">
      <c r="A51" s="129" t="s">
        <v>165</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10" firstPageNumber="274"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7"/>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56</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220778286</v>
      </c>
      <c r="E7" s="27">
        <v>220778286</v>
      </c>
      <c r="F7" s="27" t="s">
        <v>15</v>
      </c>
    </row>
    <row r="8" spans="1:9" ht="14.1" customHeight="1" x14ac:dyDescent="0.15">
      <c r="A8" s="21"/>
      <c r="B8" s="25" t="s">
        <v>8</v>
      </c>
      <c r="C8" s="21"/>
      <c r="D8" s="26">
        <v>119061725</v>
      </c>
      <c r="E8" s="27">
        <v>116516314</v>
      </c>
      <c r="F8" s="27">
        <v>2545410</v>
      </c>
    </row>
    <row r="9" spans="1:9" ht="14.1" customHeight="1" x14ac:dyDescent="0.15">
      <c r="A9" s="21"/>
      <c r="B9" s="25" t="s">
        <v>9</v>
      </c>
      <c r="C9" s="21"/>
      <c r="D9" s="26">
        <v>589523621</v>
      </c>
      <c r="E9" s="27">
        <v>589523504</v>
      </c>
      <c r="F9" s="27">
        <v>116</v>
      </c>
    </row>
    <row r="10" spans="1:9" ht="14.1" customHeight="1" x14ac:dyDescent="0.15">
      <c r="A10" s="22"/>
      <c r="B10" s="25" t="s">
        <v>10</v>
      </c>
      <c r="C10" s="25"/>
      <c r="D10" s="26">
        <v>143998536</v>
      </c>
      <c r="E10" s="27">
        <v>141605705</v>
      </c>
      <c r="F10" s="27">
        <v>2392830</v>
      </c>
    </row>
    <row r="11" spans="1:9" ht="14.1" customHeight="1" x14ac:dyDescent="0.15">
      <c r="A11" s="22"/>
      <c r="B11" s="25" t="s">
        <v>11</v>
      </c>
      <c r="C11" s="21"/>
      <c r="D11" s="26">
        <v>83902834</v>
      </c>
      <c r="E11" s="27">
        <v>83105894</v>
      </c>
      <c r="F11" s="27">
        <v>796939</v>
      </c>
    </row>
    <row r="12" spans="1:9" ht="15.6" customHeight="1" x14ac:dyDescent="0.15">
      <c r="A12" s="22"/>
      <c r="B12" s="25" t="s">
        <v>12</v>
      </c>
      <c r="C12" s="22"/>
      <c r="D12" s="26">
        <v>1157265002</v>
      </c>
      <c r="E12" s="27">
        <v>1151529704</v>
      </c>
      <c r="F12" s="27">
        <v>5735297</v>
      </c>
    </row>
    <row r="13" spans="1:9" ht="14.1" customHeight="1" x14ac:dyDescent="0.15">
      <c r="A13" s="22"/>
      <c r="B13" s="25" t="s">
        <v>122</v>
      </c>
      <c r="C13" s="22"/>
      <c r="D13" s="29"/>
      <c r="E13" s="37"/>
      <c r="F13" s="37"/>
    </row>
    <row r="14" spans="1:9" ht="14.1" customHeight="1" x14ac:dyDescent="0.15">
      <c r="A14" s="28"/>
      <c r="B14" s="25" t="s">
        <v>13</v>
      </c>
      <c r="C14" s="28"/>
      <c r="D14" s="26">
        <v>474321568</v>
      </c>
      <c r="E14" s="27">
        <v>474319499</v>
      </c>
      <c r="F14" s="27">
        <v>2068</v>
      </c>
    </row>
    <row r="15" spans="1:9" ht="14.1" customHeight="1" x14ac:dyDescent="0.15">
      <c r="A15" s="28"/>
      <c r="B15" s="25" t="s">
        <v>14</v>
      </c>
      <c r="C15" s="28"/>
      <c r="D15" s="26">
        <v>258975984</v>
      </c>
      <c r="E15" s="27">
        <v>258975984</v>
      </c>
      <c r="F15" s="27" t="s">
        <v>15</v>
      </c>
    </row>
    <row r="16" spans="1:9" ht="14.1" customHeight="1" x14ac:dyDescent="0.15">
      <c r="A16" s="28"/>
      <c r="B16" s="25" t="s">
        <v>16</v>
      </c>
      <c r="C16" s="28"/>
      <c r="D16" s="26">
        <v>115013191</v>
      </c>
      <c r="E16" s="27">
        <v>113907074</v>
      </c>
      <c r="F16" s="27">
        <v>1106116</v>
      </c>
    </row>
    <row r="17" spans="1:6" ht="14.1" customHeight="1" x14ac:dyDescent="0.15">
      <c r="A17" s="28"/>
      <c r="B17" s="25" t="s">
        <v>17</v>
      </c>
      <c r="C17" s="28"/>
      <c r="D17" s="26">
        <v>45344587</v>
      </c>
      <c r="E17" s="27">
        <v>44021867</v>
      </c>
      <c r="F17" s="27">
        <v>1322720</v>
      </c>
    </row>
    <row r="18" spans="1:6" ht="14.1" customHeight="1" x14ac:dyDescent="0.15">
      <c r="A18" s="28"/>
      <c r="B18" s="25" t="s">
        <v>18</v>
      </c>
      <c r="C18" s="28"/>
      <c r="D18" s="26">
        <v>58472956</v>
      </c>
      <c r="E18" s="27">
        <v>57474757</v>
      </c>
      <c r="F18" s="27">
        <v>998198</v>
      </c>
    </row>
    <row r="19" spans="1:6" ht="14.1" customHeight="1" x14ac:dyDescent="0.15">
      <c r="A19" s="28"/>
      <c r="B19" s="25" t="s">
        <v>19</v>
      </c>
      <c r="C19" s="28"/>
      <c r="D19" s="26">
        <v>16470831</v>
      </c>
      <c r="E19" s="27">
        <v>16470831</v>
      </c>
      <c r="F19" s="27" t="s">
        <v>15</v>
      </c>
    </row>
    <row r="20" spans="1:6" ht="15.6" customHeight="1" x14ac:dyDescent="0.15">
      <c r="A20" s="28"/>
      <c r="B20" s="25" t="s">
        <v>12</v>
      </c>
      <c r="C20" s="28"/>
      <c r="D20" s="26">
        <v>968599117</v>
      </c>
      <c r="E20" s="27">
        <v>965170013</v>
      </c>
      <c r="F20" s="27">
        <v>3429103</v>
      </c>
    </row>
    <row r="21" spans="1:6" ht="14.1" customHeight="1" x14ac:dyDescent="0.15">
      <c r="A21" s="28"/>
      <c r="B21" s="25" t="s">
        <v>20</v>
      </c>
      <c r="C21" s="28"/>
      <c r="D21" s="26">
        <v>287481920</v>
      </c>
      <c r="E21" s="27">
        <v>287039685</v>
      </c>
      <c r="F21" s="27">
        <v>442234</v>
      </c>
    </row>
    <row r="22" spans="1:6" ht="14.1" customHeight="1" x14ac:dyDescent="0.15">
      <c r="A22" s="28"/>
      <c r="B22" s="25" t="s">
        <v>21</v>
      </c>
      <c r="C22" s="28"/>
      <c r="D22" s="29"/>
      <c r="E22" s="30"/>
      <c r="F22" s="30"/>
    </row>
    <row r="23" spans="1:6" ht="14.1" customHeight="1" x14ac:dyDescent="0.15">
      <c r="A23" s="28"/>
      <c r="B23" s="25" t="s">
        <v>22</v>
      </c>
      <c r="C23" s="28"/>
      <c r="D23" s="26">
        <v>32348804</v>
      </c>
      <c r="E23" s="27">
        <v>32346553</v>
      </c>
      <c r="F23" s="27">
        <v>2250</v>
      </c>
    </row>
    <row r="24" spans="1:6" ht="14.1" customHeight="1" x14ac:dyDescent="0.15">
      <c r="A24" s="22"/>
      <c r="B24" s="25" t="s">
        <v>23</v>
      </c>
      <c r="C24" s="28"/>
      <c r="D24" s="26">
        <v>238800041</v>
      </c>
      <c r="E24" s="27">
        <v>237875516</v>
      </c>
      <c r="F24" s="27">
        <v>924525</v>
      </c>
    </row>
    <row r="25" spans="1:6" ht="14.1" customHeight="1" x14ac:dyDescent="0.15">
      <c r="A25" s="22"/>
      <c r="B25" s="25" t="s">
        <v>24</v>
      </c>
      <c r="D25" s="26">
        <v>3323254</v>
      </c>
      <c r="E25" s="27">
        <v>3318885</v>
      </c>
      <c r="F25" s="27">
        <v>4368</v>
      </c>
    </row>
    <row r="26" spans="1:6" ht="14.1" customHeight="1" x14ac:dyDescent="0.15">
      <c r="A26" s="22"/>
      <c r="B26" s="25" t="s">
        <v>25</v>
      </c>
      <c r="C26" s="25"/>
      <c r="D26" s="26">
        <v>25009911</v>
      </c>
      <c r="E26" s="27">
        <v>24379131</v>
      </c>
      <c r="F26" s="27">
        <v>630779</v>
      </c>
    </row>
    <row r="27" spans="1:6" ht="15.6" customHeight="1" x14ac:dyDescent="0.15">
      <c r="A27" s="22"/>
      <c r="B27" s="25" t="s">
        <v>12</v>
      </c>
      <c r="C27" s="28"/>
      <c r="D27" s="26">
        <v>299482010</v>
      </c>
      <c r="E27" s="27">
        <v>297920086</v>
      </c>
      <c r="F27" s="27">
        <v>1561923</v>
      </c>
    </row>
    <row r="28" spans="1:6" ht="14.1" customHeight="1" x14ac:dyDescent="0.15">
      <c r="A28" s="22"/>
      <c r="B28" s="25" t="s">
        <v>26</v>
      </c>
      <c r="C28" s="28"/>
      <c r="D28" s="26">
        <v>1771557057</v>
      </c>
      <c r="E28" s="27">
        <v>1771557057</v>
      </c>
      <c r="F28" s="27" t="s">
        <v>15</v>
      </c>
    </row>
    <row r="29" spans="1:6" ht="14.1" customHeight="1" x14ac:dyDescent="0.15">
      <c r="A29" s="22"/>
      <c r="B29" s="25" t="s">
        <v>28</v>
      </c>
      <c r="C29" s="28"/>
      <c r="D29" s="26">
        <v>593860888</v>
      </c>
      <c r="E29" s="27">
        <v>590594981</v>
      </c>
      <c r="F29" s="27">
        <v>3265907</v>
      </c>
    </row>
    <row r="30" spans="1:6" ht="14.1" customHeight="1" x14ac:dyDescent="0.15">
      <c r="A30" s="22"/>
      <c r="B30" s="25" t="s">
        <v>30</v>
      </c>
      <c r="C30" s="28"/>
      <c r="D30" s="29"/>
      <c r="E30" s="30"/>
      <c r="F30" s="30"/>
    </row>
    <row r="31" spans="1:6" ht="14.1" customHeight="1" x14ac:dyDescent="0.15">
      <c r="A31" s="22"/>
      <c r="B31" s="25" t="s">
        <v>31</v>
      </c>
      <c r="C31" s="28"/>
      <c r="D31" s="26">
        <v>241007612</v>
      </c>
      <c r="E31" s="27">
        <v>235260609</v>
      </c>
      <c r="F31" s="27">
        <v>5747002</v>
      </c>
    </row>
    <row r="32" spans="1:6" ht="14.1" customHeight="1" x14ac:dyDescent="0.15">
      <c r="A32" s="22"/>
      <c r="B32" s="25" t="s">
        <v>32</v>
      </c>
      <c r="C32" s="28"/>
      <c r="D32" s="26">
        <v>593208354</v>
      </c>
      <c r="E32" s="27">
        <v>583307122</v>
      </c>
      <c r="F32" s="27">
        <v>9901231</v>
      </c>
    </row>
    <row r="33" spans="1:6" ht="14.1" customHeight="1" x14ac:dyDescent="0.15">
      <c r="A33" s="22"/>
      <c r="B33" s="25" t="s">
        <v>33</v>
      </c>
      <c r="C33" s="28"/>
      <c r="D33" s="26">
        <v>120183840</v>
      </c>
      <c r="E33" s="27">
        <v>117904894</v>
      </c>
      <c r="F33" s="27">
        <v>2278946</v>
      </c>
    </row>
    <row r="34" spans="1:6" ht="14.1" customHeight="1" x14ac:dyDescent="0.15">
      <c r="A34" s="22"/>
      <c r="B34" s="25" t="s">
        <v>34</v>
      </c>
      <c r="C34" s="28"/>
      <c r="D34" s="26">
        <v>114749667</v>
      </c>
      <c r="E34" s="27">
        <v>97152829</v>
      </c>
      <c r="F34" s="27">
        <v>17596837</v>
      </c>
    </row>
    <row r="35" spans="1:6" ht="14.1" customHeight="1" x14ac:dyDescent="0.15">
      <c r="A35" s="22"/>
      <c r="B35" s="25" t="s">
        <v>35</v>
      </c>
      <c r="C35" s="28"/>
      <c r="D35" s="26">
        <v>64005038</v>
      </c>
      <c r="E35" s="27">
        <v>62585370</v>
      </c>
      <c r="F35" s="27">
        <v>1419667</v>
      </c>
    </row>
    <row r="36" spans="1:6" ht="14.1" customHeight="1" x14ac:dyDescent="0.15">
      <c r="A36" s="22"/>
      <c r="B36" s="25" t="s">
        <v>36</v>
      </c>
      <c r="C36" s="28"/>
      <c r="D36" s="26">
        <v>193135622</v>
      </c>
      <c r="E36" s="27">
        <v>189787476</v>
      </c>
      <c r="F36" s="27">
        <v>3348145</v>
      </c>
    </row>
    <row r="37" spans="1:6" ht="14.1" customHeight="1" x14ac:dyDescent="0.15">
      <c r="A37" s="22"/>
      <c r="B37" s="25" t="s">
        <v>37</v>
      </c>
      <c r="C37" s="28"/>
      <c r="D37" s="26">
        <v>34901602</v>
      </c>
      <c r="E37" s="27">
        <v>34404129</v>
      </c>
      <c r="F37" s="27">
        <v>497473</v>
      </c>
    </row>
    <row r="38" spans="1:6" ht="14.1" customHeight="1" x14ac:dyDescent="0.15">
      <c r="A38" s="22"/>
      <c r="B38" s="25" t="s">
        <v>38</v>
      </c>
      <c r="C38" s="28"/>
      <c r="D38" s="26">
        <v>7300000</v>
      </c>
      <c r="E38" s="27">
        <v>7291037</v>
      </c>
      <c r="F38" s="27">
        <v>8962</v>
      </c>
    </row>
    <row r="39" spans="1:6" ht="14.1" customHeight="1" x14ac:dyDescent="0.15">
      <c r="A39" s="22"/>
      <c r="B39" s="25" t="s">
        <v>39</v>
      </c>
      <c r="C39" s="28"/>
      <c r="D39" s="26">
        <v>114880734</v>
      </c>
      <c r="E39" s="27">
        <v>112925599</v>
      </c>
      <c r="F39" s="27">
        <v>1955135</v>
      </c>
    </row>
    <row r="40" spans="1:6" ht="15.6" customHeight="1" x14ac:dyDescent="0.15">
      <c r="A40" s="21"/>
      <c r="B40" s="25" t="s">
        <v>12</v>
      </c>
      <c r="C40" s="21"/>
      <c r="D40" s="26">
        <v>1483372471</v>
      </c>
      <c r="E40" s="27">
        <v>1440619069</v>
      </c>
      <c r="F40" s="27">
        <v>42753402</v>
      </c>
    </row>
    <row r="41" spans="1:6" ht="14.1" customHeight="1" x14ac:dyDescent="0.15">
      <c r="A41" s="21"/>
      <c r="B41" s="25" t="s">
        <v>41</v>
      </c>
      <c r="C41" s="21"/>
      <c r="D41" s="26">
        <v>104238823</v>
      </c>
      <c r="E41" s="27">
        <v>92010979</v>
      </c>
      <c r="F41" s="27">
        <v>12227844</v>
      </c>
    </row>
    <row r="42" spans="1:6" ht="14.1" customHeight="1" x14ac:dyDescent="0.15">
      <c r="A42" s="21"/>
      <c r="B42" s="25" t="s">
        <v>43</v>
      </c>
      <c r="C42" s="21"/>
      <c r="D42" s="26">
        <v>50046517</v>
      </c>
      <c r="E42" s="27">
        <v>49958061</v>
      </c>
      <c r="F42" s="27">
        <v>88455</v>
      </c>
    </row>
    <row r="43" spans="1:6" ht="14.1" customHeight="1" x14ac:dyDescent="0.15">
      <c r="A43" s="21"/>
      <c r="B43" s="25" t="s">
        <v>47</v>
      </c>
      <c r="C43" s="21"/>
      <c r="D43" s="26">
        <v>488617446</v>
      </c>
      <c r="E43" s="27">
        <v>488368473</v>
      </c>
      <c r="F43" s="27">
        <v>248972</v>
      </c>
    </row>
    <row r="44" spans="1:6" ht="14.1" customHeight="1" x14ac:dyDescent="0.15">
      <c r="A44" s="21"/>
      <c r="B44" s="25" t="s">
        <v>48</v>
      </c>
      <c r="C44" s="21"/>
      <c r="D44" s="26">
        <v>93600000</v>
      </c>
      <c r="E44" s="27">
        <v>93600000</v>
      </c>
      <c r="F44" s="27" t="s">
        <v>15</v>
      </c>
    </row>
    <row r="45" spans="1:6" ht="14.1" customHeight="1" x14ac:dyDescent="0.15">
      <c r="A45" s="21"/>
      <c r="B45" s="31" t="s">
        <v>49</v>
      </c>
      <c r="C45" s="21"/>
      <c r="D45" s="32">
        <v>7298121253</v>
      </c>
      <c r="E45" s="8">
        <v>7228368112</v>
      </c>
      <c r="F45" s="8">
        <v>69753141</v>
      </c>
    </row>
    <row r="46" spans="1:6" ht="14.1" customHeight="1" x14ac:dyDescent="0.15">
      <c r="A46" s="21"/>
      <c r="B46" s="25" t="s">
        <v>50</v>
      </c>
      <c r="C46" s="21"/>
      <c r="D46" s="26">
        <v>986768587</v>
      </c>
      <c r="E46" s="27">
        <v>959328610</v>
      </c>
      <c r="F46" s="27">
        <v>27439976</v>
      </c>
    </row>
    <row r="47" spans="1:6" ht="14.1" customHeight="1" x14ac:dyDescent="0.15">
      <c r="A47" s="21"/>
      <c r="B47" s="25" t="s">
        <v>51</v>
      </c>
      <c r="C47" s="21"/>
      <c r="D47" s="26">
        <v>1592</v>
      </c>
      <c r="E47" s="27" t="s">
        <v>15</v>
      </c>
      <c r="F47" s="27">
        <v>1592</v>
      </c>
    </row>
    <row r="48" spans="1:6" ht="18" customHeight="1" x14ac:dyDescent="0.15">
      <c r="A48" s="33"/>
      <c r="B48" s="34" t="s">
        <v>52</v>
      </c>
      <c r="C48" s="33"/>
      <c r="D48" s="35">
        <v>8284891432</v>
      </c>
      <c r="E48" s="36">
        <v>8187696722</v>
      </c>
      <c r="F48" s="36">
        <v>97194709</v>
      </c>
    </row>
    <row r="49" spans="1:6" ht="10.5" customHeight="1" x14ac:dyDescent="0.15">
      <c r="A49" s="132" t="s">
        <v>161</v>
      </c>
      <c r="B49" s="130"/>
      <c r="C49" s="130"/>
      <c r="D49" s="130"/>
      <c r="E49" s="130"/>
      <c r="F49" s="130"/>
    </row>
    <row r="50" spans="1:6" ht="10.5" customHeight="1" x14ac:dyDescent="0.15">
      <c r="A50" s="131"/>
      <c r="B50" s="131"/>
      <c r="C50" s="131"/>
      <c r="D50" s="131"/>
      <c r="E50" s="131"/>
      <c r="F50" s="131"/>
    </row>
    <row r="51" spans="1:6" ht="10.5" customHeight="1" x14ac:dyDescent="0.15">
      <c r="A51" s="131"/>
      <c r="B51" s="131"/>
      <c r="C51" s="131"/>
      <c r="D51" s="131"/>
      <c r="E51" s="131"/>
      <c r="F51" s="131"/>
    </row>
    <row r="52" spans="1:6" ht="10.5" customHeight="1" x14ac:dyDescent="0.15">
      <c r="A52" s="131"/>
      <c r="B52" s="131"/>
      <c r="C52" s="131"/>
      <c r="D52" s="131"/>
      <c r="E52" s="131"/>
      <c r="F52" s="131"/>
    </row>
    <row r="53" spans="1:6" ht="10.5" customHeight="1" x14ac:dyDescent="0.15">
      <c r="A53" s="131"/>
      <c r="B53" s="131"/>
      <c r="C53" s="131"/>
      <c r="D53" s="131"/>
      <c r="E53" s="131"/>
      <c r="F53" s="131"/>
    </row>
    <row r="54" spans="1:6" ht="10.5" customHeight="1" x14ac:dyDescent="0.15">
      <c r="A54" s="131"/>
      <c r="B54" s="131"/>
      <c r="C54" s="131"/>
      <c r="D54" s="131"/>
      <c r="E54" s="131"/>
      <c r="F54" s="131"/>
    </row>
    <row r="55" spans="1:6" ht="10.5" customHeight="1" x14ac:dyDescent="0.15">
      <c r="A55" s="131"/>
      <c r="B55" s="131"/>
      <c r="C55" s="131"/>
      <c r="D55" s="131"/>
      <c r="E55" s="131"/>
      <c r="F55" s="131"/>
    </row>
    <row r="56" spans="1:6" ht="10.5" customHeight="1" x14ac:dyDescent="0.15">
      <c r="A56" s="131"/>
      <c r="B56" s="131"/>
      <c r="C56" s="131"/>
      <c r="D56" s="131"/>
      <c r="E56" s="131"/>
      <c r="F56" s="131"/>
    </row>
    <row r="57" spans="1:6" ht="10.5" customHeight="1" x14ac:dyDescent="0.15">
      <c r="A57" s="131"/>
      <c r="B57" s="131"/>
      <c r="C57" s="131"/>
      <c r="D57" s="131"/>
      <c r="E57" s="131"/>
      <c r="F57" s="131"/>
    </row>
  </sheetData>
  <mergeCells count="2">
    <mergeCell ref="A3:F3"/>
    <mergeCell ref="A49:F57"/>
  </mergeCells>
  <phoneticPr fontId="7"/>
  <pageMargins left="0.78740157480314965" right="0.39370078740157483" top="0.86614173228346458" bottom="0.86614173228346458" header="0.62992125984251968" footer="0.39370078740157483"/>
  <pageSetup paperSize="9" scale="105" firstPageNumber="274" orientation="portrait" useFirstPageNumber="1"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H54"/>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8" max="8" width="3.85546875" style="2" customWidth="1"/>
    <col min="9" max="9" width="12.85546875" customWidth="1"/>
  </cols>
  <sheetData>
    <row r="1" spans="1:8" ht="14.25" customHeight="1" x14ac:dyDescent="0.15"/>
    <row r="2" spans="1:8" s="4" customFormat="1" ht="14.55" customHeight="1" x14ac:dyDescent="0.15">
      <c r="A2" s="10"/>
      <c r="B2" s="10"/>
      <c r="C2" s="10"/>
      <c r="D2" s="10"/>
      <c r="E2" s="10"/>
      <c r="F2" s="12" t="s">
        <v>0</v>
      </c>
      <c r="G2" s="3"/>
      <c r="H2" s="3"/>
    </row>
    <row r="3" spans="1:8" ht="18" customHeight="1" x14ac:dyDescent="0.15">
      <c r="A3" s="125" t="s">
        <v>118</v>
      </c>
      <c r="B3" s="125"/>
      <c r="C3" s="125"/>
      <c r="D3" s="125"/>
      <c r="E3" s="125"/>
      <c r="F3" s="125"/>
    </row>
    <row r="4" spans="1:8" ht="18" customHeight="1" x14ac:dyDescent="0.15">
      <c r="A4" s="16"/>
      <c r="B4" s="17" t="s">
        <v>2</v>
      </c>
      <c r="C4" s="18"/>
      <c r="D4" s="19" t="s">
        <v>3</v>
      </c>
      <c r="E4" s="19" t="s">
        <v>4</v>
      </c>
      <c r="F4" s="20" t="s">
        <v>5</v>
      </c>
    </row>
    <row r="5" spans="1:8" ht="8.1" customHeight="1" x14ac:dyDescent="0.15">
      <c r="A5" s="21"/>
      <c r="B5" s="22"/>
      <c r="C5" s="21"/>
      <c r="D5" s="23"/>
      <c r="E5" s="22"/>
      <c r="F5" s="22"/>
    </row>
    <row r="6" spans="1:8" ht="13.35" customHeight="1" x14ac:dyDescent="0.15">
      <c r="A6" s="24"/>
      <c r="B6" s="25" t="s">
        <v>6</v>
      </c>
      <c r="C6" s="22"/>
      <c r="D6" s="26"/>
      <c r="E6" s="27"/>
      <c r="F6" s="27"/>
    </row>
    <row r="7" spans="1:8" ht="13.35" customHeight="1" x14ac:dyDescent="0.15">
      <c r="A7" s="22"/>
      <c r="B7" s="25" t="s">
        <v>7</v>
      </c>
      <c r="C7" s="21"/>
      <c r="D7" s="26">
        <v>2006226935</v>
      </c>
      <c r="E7" s="27">
        <v>2006226935</v>
      </c>
      <c r="F7" s="42" t="s">
        <v>119</v>
      </c>
    </row>
    <row r="8" spans="1:8" ht="13.35" customHeight="1" x14ac:dyDescent="0.15">
      <c r="A8" s="21"/>
      <c r="B8" s="25" t="s">
        <v>8</v>
      </c>
      <c r="C8" s="21"/>
      <c r="D8" s="26">
        <v>1700782857.483</v>
      </c>
      <c r="E8" s="27">
        <v>1562555566</v>
      </c>
      <c r="F8" s="43">
        <v>138227291</v>
      </c>
    </row>
    <row r="9" spans="1:8" ht="13.35" customHeight="1" x14ac:dyDescent="0.15">
      <c r="A9" s="21"/>
      <c r="B9" s="25" t="s">
        <v>9</v>
      </c>
      <c r="C9" s="21"/>
      <c r="D9" s="26">
        <v>16339079324</v>
      </c>
      <c r="E9" s="27">
        <v>16267327123</v>
      </c>
      <c r="F9" s="43">
        <v>71752200</v>
      </c>
    </row>
    <row r="10" spans="1:8" ht="13.35" customHeight="1" x14ac:dyDescent="0.15">
      <c r="A10" s="22"/>
      <c r="B10" s="25" t="s">
        <v>10</v>
      </c>
      <c r="C10" s="25"/>
      <c r="D10" s="26">
        <v>525200854</v>
      </c>
      <c r="E10" s="27">
        <v>485100775</v>
      </c>
      <c r="F10" s="43">
        <v>40100079</v>
      </c>
    </row>
    <row r="11" spans="1:8" ht="13.35" customHeight="1" x14ac:dyDescent="0.15">
      <c r="A11" s="22"/>
      <c r="B11" s="25" t="s">
        <v>11</v>
      </c>
      <c r="C11" s="21"/>
      <c r="D11" s="26">
        <v>435354574</v>
      </c>
      <c r="E11" s="27">
        <v>233773927</v>
      </c>
      <c r="F11" s="43">
        <v>201580646</v>
      </c>
    </row>
    <row r="12" spans="1:8" ht="15.75" customHeight="1" x14ac:dyDescent="0.15">
      <c r="A12" s="22"/>
      <c r="B12" s="25" t="s">
        <v>12</v>
      </c>
      <c r="C12" s="22"/>
      <c r="D12" s="26">
        <v>21006644545.395</v>
      </c>
      <c r="E12" s="27">
        <v>20554984328</v>
      </c>
      <c r="F12" s="43">
        <v>451660217</v>
      </c>
    </row>
    <row r="13" spans="1:8" ht="13.35" customHeight="1" x14ac:dyDescent="0.15">
      <c r="A13" s="22"/>
      <c r="B13" s="25" t="s">
        <v>126</v>
      </c>
      <c r="C13" s="22"/>
      <c r="D13" s="38"/>
      <c r="E13" s="39"/>
      <c r="F13" s="39"/>
    </row>
    <row r="14" spans="1:8" ht="13.35" customHeight="1" x14ac:dyDescent="0.15">
      <c r="A14" s="28"/>
      <c r="B14" s="25" t="s">
        <v>13</v>
      </c>
      <c r="C14" s="28"/>
      <c r="D14" s="26">
        <v>1663888072</v>
      </c>
      <c r="E14" s="27">
        <v>1663888072</v>
      </c>
      <c r="F14" s="42" t="s">
        <v>119</v>
      </c>
    </row>
    <row r="15" spans="1:8" ht="13.35" customHeight="1" x14ac:dyDescent="0.15">
      <c r="A15" s="28"/>
      <c r="B15" s="25" t="s">
        <v>16</v>
      </c>
      <c r="C15" s="28"/>
      <c r="D15" s="26">
        <v>1343152717.23</v>
      </c>
      <c r="E15" s="27">
        <v>1302281071</v>
      </c>
      <c r="F15" s="43">
        <v>40871646</v>
      </c>
    </row>
    <row r="16" spans="1:8" ht="13.35" customHeight="1" x14ac:dyDescent="0.15">
      <c r="A16" s="28"/>
      <c r="B16" s="25" t="s">
        <v>17</v>
      </c>
      <c r="C16" s="28"/>
      <c r="D16" s="26">
        <v>296524998</v>
      </c>
      <c r="E16" s="27">
        <v>164479093</v>
      </c>
      <c r="F16" s="43">
        <v>132045905</v>
      </c>
    </row>
    <row r="17" spans="1:6" ht="13.35" customHeight="1" x14ac:dyDescent="0.15">
      <c r="A17" s="28"/>
      <c r="B17" s="25" t="s">
        <v>18</v>
      </c>
      <c r="C17" s="28"/>
      <c r="D17" s="26">
        <v>2201226531.3270001</v>
      </c>
      <c r="E17" s="27">
        <v>2066369067</v>
      </c>
      <c r="F17" s="43">
        <v>134857463</v>
      </c>
    </row>
    <row r="18" spans="1:6" ht="13.35" customHeight="1" x14ac:dyDescent="0.15">
      <c r="A18" s="28"/>
      <c r="B18" s="25" t="s">
        <v>19</v>
      </c>
      <c r="C18" s="28"/>
      <c r="D18" s="26">
        <v>133730347</v>
      </c>
      <c r="E18" s="27">
        <v>133625160</v>
      </c>
      <c r="F18" s="43">
        <v>105186</v>
      </c>
    </row>
    <row r="19" spans="1:6" ht="15.75" customHeight="1" x14ac:dyDescent="0.15">
      <c r="A19" s="28"/>
      <c r="B19" s="25" t="s">
        <v>12</v>
      </c>
      <c r="C19" s="28"/>
      <c r="D19" s="26">
        <v>5638522665</v>
      </c>
      <c r="E19" s="27">
        <v>5330642463</v>
      </c>
      <c r="F19" s="43">
        <v>307880201</v>
      </c>
    </row>
    <row r="20" spans="1:6" ht="13.35" customHeight="1" x14ac:dyDescent="0.15">
      <c r="A20" s="28"/>
      <c r="B20" s="25" t="s">
        <v>133</v>
      </c>
      <c r="C20" s="28"/>
      <c r="D20" s="26">
        <v>18915109070</v>
      </c>
      <c r="E20" s="27">
        <v>18036873532</v>
      </c>
      <c r="F20" s="43">
        <v>878235538</v>
      </c>
    </row>
    <row r="21" spans="1:6" ht="13.35" customHeight="1" x14ac:dyDescent="0.15">
      <c r="A21" s="28"/>
      <c r="B21" s="25" t="s">
        <v>21</v>
      </c>
      <c r="C21" s="28"/>
      <c r="D21" s="38"/>
      <c r="E21" s="40"/>
      <c r="F21" s="40"/>
    </row>
    <row r="22" spans="1:6" ht="13.35" customHeight="1" x14ac:dyDescent="0.15">
      <c r="A22" s="28"/>
      <c r="B22" s="25" t="s">
        <v>22</v>
      </c>
      <c r="C22" s="28"/>
      <c r="D22" s="26">
        <v>35859781</v>
      </c>
      <c r="E22" s="27">
        <v>35070054</v>
      </c>
      <c r="F22" s="27">
        <v>789726</v>
      </c>
    </row>
    <row r="23" spans="1:6" ht="13.35" customHeight="1" x14ac:dyDescent="0.15">
      <c r="A23" s="22"/>
      <c r="B23" s="25" t="s">
        <v>23</v>
      </c>
      <c r="C23" s="28"/>
      <c r="D23" s="26">
        <v>914021829</v>
      </c>
      <c r="E23" s="27">
        <v>901858877</v>
      </c>
      <c r="F23" s="27">
        <v>12162951</v>
      </c>
    </row>
    <row r="24" spans="1:6" ht="13.35" customHeight="1" x14ac:dyDescent="0.15">
      <c r="A24" s="22"/>
      <c r="B24" s="25" t="s">
        <v>142</v>
      </c>
      <c r="C24" s="41"/>
      <c r="D24" s="26">
        <v>3407752</v>
      </c>
      <c r="E24" s="27">
        <v>3377472</v>
      </c>
      <c r="F24" s="27">
        <v>30279</v>
      </c>
    </row>
    <row r="25" spans="1:6" ht="13.35" customHeight="1" x14ac:dyDescent="0.15">
      <c r="A25" s="22"/>
      <c r="B25" s="25" t="s">
        <v>25</v>
      </c>
      <c r="C25" s="25"/>
      <c r="D25" s="26">
        <v>52365493</v>
      </c>
      <c r="E25" s="27">
        <v>51395676</v>
      </c>
      <c r="F25" s="27">
        <v>969816</v>
      </c>
    </row>
    <row r="26" spans="1:6" ht="15.75" customHeight="1" x14ac:dyDescent="0.15">
      <c r="A26" s="22"/>
      <c r="B26" s="25" t="s">
        <v>12</v>
      </c>
      <c r="C26" s="28"/>
      <c r="D26" s="26">
        <v>1005654855</v>
      </c>
      <c r="E26" s="27">
        <v>991702079</v>
      </c>
      <c r="F26" s="27">
        <v>13952775</v>
      </c>
    </row>
    <row r="27" spans="1:6" ht="13.35" customHeight="1" x14ac:dyDescent="0.15">
      <c r="A27" s="22"/>
      <c r="B27" s="25" t="s">
        <v>26</v>
      </c>
      <c r="C27" s="28"/>
      <c r="D27" s="26">
        <v>15885010439</v>
      </c>
      <c r="E27" s="27">
        <v>15885010439</v>
      </c>
      <c r="F27" s="27" t="s">
        <v>119</v>
      </c>
    </row>
    <row r="28" spans="1:6" ht="13.35" customHeight="1" x14ac:dyDescent="0.15">
      <c r="A28" s="22"/>
      <c r="B28" s="25" t="s">
        <v>143</v>
      </c>
      <c r="C28" s="28"/>
      <c r="D28" s="26">
        <v>815960000</v>
      </c>
      <c r="E28" s="27">
        <v>815960000</v>
      </c>
      <c r="F28" s="27" t="s">
        <v>119</v>
      </c>
    </row>
    <row r="29" spans="1:6" ht="13.35" customHeight="1" x14ac:dyDescent="0.15">
      <c r="A29" s="22"/>
      <c r="B29" s="25" t="s">
        <v>28</v>
      </c>
      <c r="C29" s="28"/>
      <c r="D29" s="26">
        <v>4953915613</v>
      </c>
      <c r="E29" s="27">
        <v>4817479131</v>
      </c>
      <c r="F29" s="27">
        <v>136436482</v>
      </c>
    </row>
    <row r="30" spans="1:6" ht="13.35" customHeight="1" x14ac:dyDescent="0.15">
      <c r="A30" s="22"/>
      <c r="B30" s="25" t="s">
        <v>30</v>
      </c>
      <c r="C30" s="28"/>
      <c r="D30" s="26"/>
      <c r="E30" s="27"/>
      <c r="F30" s="27"/>
    </row>
    <row r="31" spans="1:6" ht="13.35" customHeight="1" x14ac:dyDescent="0.15">
      <c r="A31" s="22"/>
      <c r="B31" s="25" t="s">
        <v>31</v>
      </c>
      <c r="C31" s="28"/>
      <c r="D31" s="44">
        <v>1262873106</v>
      </c>
      <c r="E31" s="45">
        <v>1090408630</v>
      </c>
      <c r="F31" s="45">
        <v>172464476</v>
      </c>
    </row>
    <row r="32" spans="1:6" ht="13.35" customHeight="1" x14ac:dyDescent="0.15">
      <c r="A32" s="22"/>
      <c r="B32" s="25" t="s">
        <v>32</v>
      </c>
      <c r="C32" s="28"/>
      <c r="D32" s="26">
        <v>1849582718</v>
      </c>
      <c r="E32" s="27">
        <v>1728398980</v>
      </c>
      <c r="F32" s="27">
        <v>121183737</v>
      </c>
    </row>
    <row r="33" spans="1:6" ht="13.35" customHeight="1" x14ac:dyDescent="0.15">
      <c r="A33" s="22"/>
      <c r="B33" s="25" t="s">
        <v>128</v>
      </c>
      <c r="C33" s="28"/>
      <c r="D33" s="26">
        <v>631703927</v>
      </c>
      <c r="E33" s="27">
        <v>536376949</v>
      </c>
      <c r="F33" s="27">
        <v>95326978</v>
      </c>
    </row>
    <row r="34" spans="1:6" ht="13.35" customHeight="1" x14ac:dyDescent="0.15">
      <c r="A34" s="22"/>
      <c r="B34" s="25" t="s">
        <v>129</v>
      </c>
      <c r="C34" s="28"/>
      <c r="D34" s="26">
        <v>1817064670</v>
      </c>
      <c r="E34" s="27">
        <v>1654549109</v>
      </c>
      <c r="F34" s="27">
        <v>162515561</v>
      </c>
    </row>
    <row r="35" spans="1:6" ht="13.35" customHeight="1" x14ac:dyDescent="0.15">
      <c r="A35" s="22"/>
      <c r="B35" s="25" t="s">
        <v>130</v>
      </c>
      <c r="C35" s="28"/>
      <c r="D35" s="26">
        <v>1274175196</v>
      </c>
      <c r="E35" s="27">
        <v>1016365472</v>
      </c>
      <c r="F35" s="27">
        <v>257809723</v>
      </c>
    </row>
    <row r="36" spans="1:6" ht="13.35" customHeight="1" x14ac:dyDescent="0.15">
      <c r="A36" s="22"/>
      <c r="B36" s="25" t="s">
        <v>131</v>
      </c>
      <c r="C36" s="28"/>
      <c r="D36" s="26">
        <v>936190687</v>
      </c>
      <c r="E36" s="27">
        <v>709875053</v>
      </c>
      <c r="F36" s="27">
        <v>226315634</v>
      </c>
    </row>
    <row r="37" spans="1:6" ht="13.35" customHeight="1" x14ac:dyDescent="0.15">
      <c r="A37" s="22"/>
      <c r="B37" s="25" t="s">
        <v>132</v>
      </c>
      <c r="C37" s="28"/>
      <c r="D37" s="26">
        <v>385863498</v>
      </c>
      <c r="E37" s="27">
        <v>311145925</v>
      </c>
      <c r="F37" s="27">
        <v>74717572</v>
      </c>
    </row>
    <row r="38" spans="1:6" ht="13.35" customHeight="1" x14ac:dyDescent="0.15">
      <c r="A38" s="22"/>
      <c r="B38" s="25" t="s">
        <v>144</v>
      </c>
      <c r="C38" s="28"/>
      <c r="D38" s="26">
        <v>242573793</v>
      </c>
      <c r="E38" s="27">
        <v>199602447</v>
      </c>
      <c r="F38" s="27">
        <v>42971345</v>
      </c>
    </row>
    <row r="39" spans="1:6" ht="15.75" customHeight="1" x14ac:dyDescent="0.15">
      <c r="A39" s="22"/>
      <c r="B39" s="22" t="s">
        <v>127</v>
      </c>
      <c r="C39" s="28"/>
      <c r="D39" s="26">
        <v>8400027597</v>
      </c>
      <c r="E39" s="27">
        <v>7246722569</v>
      </c>
      <c r="F39" s="27">
        <v>1153305028</v>
      </c>
    </row>
    <row r="40" spans="1:6" ht="13.35" customHeight="1" x14ac:dyDescent="0.15">
      <c r="A40" s="22"/>
      <c r="B40" s="25" t="s">
        <v>145</v>
      </c>
      <c r="C40" s="28"/>
      <c r="D40" s="26">
        <v>693248631</v>
      </c>
      <c r="E40" s="27">
        <v>462204517</v>
      </c>
      <c r="F40" s="27">
        <v>231044113</v>
      </c>
    </row>
    <row r="41" spans="1:6" ht="15.75" customHeight="1" x14ac:dyDescent="0.15">
      <c r="A41" s="22"/>
      <c r="B41" s="25" t="s">
        <v>12</v>
      </c>
      <c r="C41" s="28"/>
      <c r="D41" s="26">
        <v>9093276229</v>
      </c>
      <c r="E41" s="27">
        <v>7708927086</v>
      </c>
      <c r="F41" s="27">
        <v>1384349142</v>
      </c>
    </row>
    <row r="42" spans="1:6" ht="13.35" customHeight="1" x14ac:dyDescent="0.15">
      <c r="A42" s="21"/>
      <c r="B42" s="25" t="s">
        <v>63</v>
      </c>
      <c r="C42" s="21"/>
      <c r="D42" s="26">
        <v>858093526</v>
      </c>
      <c r="E42" s="27">
        <v>783868386</v>
      </c>
      <c r="F42" s="27">
        <v>74225140</v>
      </c>
    </row>
    <row r="43" spans="1:6" ht="13.35" customHeight="1" x14ac:dyDescent="0.15">
      <c r="A43" s="21"/>
      <c r="B43" s="25" t="s">
        <v>43</v>
      </c>
      <c r="C43" s="21"/>
      <c r="D43" s="26">
        <v>253227428</v>
      </c>
      <c r="E43" s="27">
        <v>239601373</v>
      </c>
      <c r="F43" s="27">
        <v>13626054</v>
      </c>
    </row>
    <row r="44" spans="1:6" ht="13.35" customHeight="1" x14ac:dyDescent="0.15">
      <c r="A44" s="21"/>
      <c r="B44" s="25" t="s">
        <v>146</v>
      </c>
      <c r="C44" s="21"/>
      <c r="D44" s="26">
        <v>470871348</v>
      </c>
      <c r="E44" s="27">
        <v>470787412</v>
      </c>
      <c r="F44" s="27">
        <v>83935</v>
      </c>
    </row>
    <row r="45" spans="1:6" ht="13.35" customHeight="1" x14ac:dyDescent="0.15">
      <c r="A45" s="21"/>
      <c r="B45" s="25" t="s">
        <v>147</v>
      </c>
      <c r="C45" s="21"/>
      <c r="D45" s="26">
        <v>640930173</v>
      </c>
      <c r="E45" s="27">
        <v>610076992</v>
      </c>
      <c r="F45" s="27">
        <v>30853180</v>
      </c>
    </row>
    <row r="46" spans="1:6" ht="13.35" customHeight="1" x14ac:dyDescent="0.15">
      <c r="A46" s="21"/>
      <c r="B46" s="25" t="s">
        <v>148</v>
      </c>
      <c r="C46" s="21"/>
      <c r="D46" s="26">
        <v>48054000</v>
      </c>
      <c r="E46" s="27">
        <v>48054000</v>
      </c>
      <c r="F46" s="27" t="s">
        <v>119</v>
      </c>
    </row>
    <row r="47" spans="1:6" ht="13.35" customHeight="1" x14ac:dyDescent="0.15">
      <c r="A47" s="21"/>
      <c r="B47" s="25" t="s">
        <v>50</v>
      </c>
      <c r="C47" s="21"/>
      <c r="D47" s="26">
        <v>5581215085</v>
      </c>
      <c r="E47" s="27">
        <v>5151513469</v>
      </c>
      <c r="F47" s="27">
        <v>429701615</v>
      </c>
    </row>
    <row r="48" spans="1:6" ht="13.35" customHeight="1" x14ac:dyDescent="0.15">
      <c r="A48" s="21"/>
      <c r="B48" s="25" t="s">
        <v>51</v>
      </c>
      <c r="C48" s="21"/>
      <c r="D48" s="26">
        <v>220135627</v>
      </c>
      <c r="E48" s="27" t="s">
        <v>119</v>
      </c>
      <c r="F48" s="27">
        <v>220135627</v>
      </c>
    </row>
    <row r="49" spans="1:6" ht="13.35" customHeight="1" x14ac:dyDescent="0.15">
      <c r="A49" s="48"/>
      <c r="B49" s="34" t="s">
        <v>52</v>
      </c>
      <c r="C49" s="33"/>
      <c r="D49" s="35">
        <v>85386620606</v>
      </c>
      <c r="E49" s="36">
        <v>81445480694</v>
      </c>
      <c r="F49" s="36">
        <v>3941139911</v>
      </c>
    </row>
    <row r="50" spans="1:6" ht="18" customHeight="1" x14ac:dyDescent="0.15">
      <c r="A50" s="129" t="s">
        <v>167</v>
      </c>
      <c r="B50" s="129"/>
      <c r="C50" s="129"/>
      <c r="D50" s="129"/>
      <c r="E50" s="129"/>
      <c r="F50" s="129"/>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sheetData>
  <mergeCells count="2">
    <mergeCell ref="A3:F3"/>
    <mergeCell ref="A50:F54"/>
  </mergeCells>
  <phoneticPr fontId="7"/>
  <pageMargins left="0.78740157480314965" right="0.39370078740157483" top="0.86614173228346458" bottom="0.86614173228346458" header="0.62992125984251968" footer="0.39370078740157483"/>
  <pageSetup paperSize="9" scale="110" firstPageNumber="274" orientation="portrait" useFirstPageNumber="1"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H54"/>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8" max="8" width="3.85546875" style="2" customWidth="1"/>
    <col min="9" max="9" width="12.85546875" customWidth="1"/>
  </cols>
  <sheetData>
    <row r="1" spans="1:8" ht="14.25" customHeight="1" x14ac:dyDescent="0.15"/>
    <row r="2" spans="1:8" s="4" customFormat="1" ht="14.55" customHeight="1" x14ac:dyDescent="0.15">
      <c r="A2" s="10"/>
      <c r="B2" s="10"/>
      <c r="C2" s="10"/>
      <c r="D2" s="10"/>
      <c r="E2" s="10"/>
      <c r="F2" s="12" t="s">
        <v>0</v>
      </c>
      <c r="G2" s="3"/>
      <c r="H2" s="3"/>
    </row>
    <row r="3" spans="1:8" ht="18" customHeight="1" x14ac:dyDescent="0.15">
      <c r="A3" s="125" t="s">
        <v>120</v>
      </c>
      <c r="B3" s="125"/>
      <c r="C3" s="125"/>
      <c r="D3" s="125"/>
      <c r="E3" s="125"/>
      <c r="F3" s="125"/>
    </row>
    <row r="4" spans="1:8" ht="18" customHeight="1" x14ac:dyDescent="0.15">
      <c r="A4" s="16"/>
      <c r="B4" s="17" t="s">
        <v>2</v>
      </c>
      <c r="C4" s="18"/>
      <c r="D4" s="19" t="s">
        <v>3</v>
      </c>
      <c r="E4" s="19" t="s">
        <v>4</v>
      </c>
      <c r="F4" s="20" t="s">
        <v>5</v>
      </c>
    </row>
    <row r="5" spans="1:8" ht="8.1" customHeight="1" x14ac:dyDescent="0.15">
      <c r="A5" s="21"/>
      <c r="B5" s="22"/>
      <c r="C5" s="21"/>
      <c r="D5" s="23"/>
      <c r="E5" s="22"/>
      <c r="F5" s="22"/>
    </row>
    <row r="6" spans="1:8" ht="13.35" customHeight="1" x14ac:dyDescent="0.15">
      <c r="A6" s="24"/>
      <c r="B6" s="25" t="s">
        <v>6</v>
      </c>
      <c r="C6" s="22"/>
      <c r="D6" s="26"/>
      <c r="E6" s="27"/>
      <c r="F6" s="27"/>
    </row>
    <row r="7" spans="1:8" ht="13.35" customHeight="1" x14ac:dyDescent="0.15">
      <c r="A7" s="22"/>
      <c r="B7" s="25" t="s">
        <v>7</v>
      </c>
      <c r="C7" s="21"/>
      <c r="D7" s="26">
        <v>1982010516</v>
      </c>
      <c r="E7" s="27">
        <v>1982010516</v>
      </c>
      <c r="F7" s="27" t="s">
        <v>119</v>
      </c>
      <c r="H7" s="46"/>
    </row>
    <row r="8" spans="1:8" ht="13.35" customHeight="1" x14ac:dyDescent="0.15">
      <c r="A8" s="21"/>
      <c r="B8" s="25" t="s">
        <v>8</v>
      </c>
      <c r="C8" s="21"/>
      <c r="D8" s="26">
        <v>1649283804</v>
      </c>
      <c r="E8" s="27">
        <v>1511989332</v>
      </c>
      <c r="F8" s="27">
        <v>137294472</v>
      </c>
    </row>
    <row r="9" spans="1:8" ht="13.35" customHeight="1" x14ac:dyDescent="0.15">
      <c r="A9" s="21"/>
      <c r="B9" s="25" t="s">
        <v>9</v>
      </c>
      <c r="C9" s="21"/>
      <c r="D9" s="26">
        <v>17128903598</v>
      </c>
      <c r="E9" s="27">
        <v>17080268981</v>
      </c>
      <c r="F9" s="27">
        <v>48634616</v>
      </c>
    </row>
    <row r="10" spans="1:8" ht="13.35" customHeight="1" x14ac:dyDescent="0.15">
      <c r="A10" s="22"/>
      <c r="B10" s="25" t="s">
        <v>10</v>
      </c>
      <c r="C10" s="25"/>
      <c r="D10" s="26">
        <v>445286745</v>
      </c>
      <c r="E10" s="27">
        <v>415404947</v>
      </c>
      <c r="F10" s="27">
        <v>29881798</v>
      </c>
    </row>
    <row r="11" spans="1:8" ht="13.35" customHeight="1" x14ac:dyDescent="0.15">
      <c r="A11" s="22"/>
      <c r="B11" s="25" t="s">
        <v>11</v>
      </c>
      <c r="C11" s="21"/>
      <c r="D11" s="26">
        <v>221044333</v>
      </c>
      <c r="E11" s="27">
        <v>151307453</v>
      </c>
      <c r="F11" s="27">
        <v>69736879</v>
      </c>
    </row>
    <row r="12" spans="1:8" ht="15.75" customHeight="1" x14ac:dyDescent="0.15">
      <c r="A12" s="22"/>
      <c r="B12" s="25" t="s">
        <v>12</v>
      </c>
      <c r="C12" s="22"/>
      <c r="D12" s="26">
        <v>21426528997</v>
      </c>
      <c r="E12" s="27">
        <v>21140981230</v>
      </c>
      <c r="F12" s="27">
        <v>285547766</v>
      </c>
    </row>
    <row r="13" spans="1:8" ht="13.35" customHeight="1" x14ac:dyDescent="0.15">
      <c r="A13" s="22"/>
      <c r="B13" s="25" t="s">
        <v>126</v>
      </c>
      <c r="C13" s="22"/>
      <c r="D13" s="38"/>
      <c r="E13" s="39"/>
      <c r="F13" s="39"/>
    </row>
    <row r="14" spans="1:8" ht="13.35" customHeight="1" x14ac:dyDescent="0.15">
      <c r="A14" s="28"/>
      <c r="B14" s="25" t="s">
        <v>13</v>
      </c>
      <c r="C14" s="28"/>
      <c r="D14" s="26">
        <v>1664135750</v>
      </c>
      <c r="E14" s="27">
        <v>1664135750</v>
      </c>
      <c r="F14" s="27" t="s">
        <v>119</v>
      </c>
    </row>
    <row r="15" spans="1:8" ht="13.35" customHeight="1" x14ac:dyDescent="0.15">
      <c r="A15" s="28"/>
      <c r="B15" s="25" t="s">
        <v>16</v>
      </c>
      <c r="C15" s="28"/>
      <c r="D15" s="26">
        <v>1399817715</v>
      </c>
      <c r="E15" s="27">
        <v>1351086515</v>
      </c>
      <c r="F15" s="27">
        <v>48731200</v>
      </c>
    </row>
    <row r="16" spans="1:8" ht="13.35" customHeight="1" x14ac:dyDescent="0.15">
      <c r="A16" s="28"/>
      <c r="B16" s="25" t="s">
        <v>17</v>
      </c>
      <c r="C16" s="28"/>
      <c r="D16" s="26">
        <v>355725611</v>
      </c>
      <c r="E16" s="27">
        <v>187743614</v>
      </c>
      <c r="F16" s="27">
        <v>167981997</v>
      </c>
    </row>
    <row r="17" spans="1:6" ht="13.35" customHeight="1" x14ac:dyDescent="0.15">
      <c r="A17" s="28"/>
      <c r="B17" s="25" t="s">
        <v>18</v>
      </c>
      <c r="C17" s="28"/>
      <c r="D17" s="26">
        <v>2225149970</v>
      </c>
      <c r="E17" s="27">
        <v>2113168822</v>
      </c>
      <c r="F17" s="27">
        <v>111981148</v>
      </c>
    </row>
    <row r="18" spans="1:6" ht="13.35" customHeight="1" x14ac:dyDescent="0.15">
      <c r="A18" s="28"/>
      <c r="B18" s="25" t="s">
        <v>19</v>
      </c>
      <c r="C18" s="28"/>
      <c r="D18" s="26">
        <v>141597487</v>
      </c>
      <c r="E18" s="27">
        <v>141597487</v>
      </c>
      <c r="F18" s="27">
        <v>0</v>
      </c>
    </row>
    <row r="19" spans="1:6" ht="15.75" customHeight="1" x14ac:dyDescent="0.15">
      <c r="A19" s="28"/>
      <c r="B19" s="25" t="s">
        <v>12</v>
      </c>
      <c r="C19" s="28"/>
      <c r="D19" s="26">
        <v>5786426535</v>
      </c>
      <c r="E19" s="27">
        <v>5457732189</v>
      </c>
      <c r="F19" s="27">
        <v>328694345</v>
      </c>
    </row>
    <row r="20" spans="1:6" ht="13.35" customHeight="1" x14ac:dyDescent="0.15">
      <c r="A20" s="28"/>
      <c r="B20" s="25" t="s">
        <v>20</v>
      </c>
      <c r="C20" s="28"/>
      <c r="D20" s="26">
        <v>20467584001</v>
      </c>
      <c r="E20" s="27">
        <v>19290408668</v>
      </c>
      <c r="F20" s="27">
        <v>1177175332</v>
      </c>
    </row>
    <row r="21" spans="1:6" ht="13.35" customHeight="1" x14ac:dyDescent="0.15">
      <c r="A21" s="28"/>
      <c r="B21" s="25" t="s">
        <v>21</v>
      </c>
      <c r="C21" s="28"/>
      <c r="D21" s="38"/>
      <c r="E21" s="40"/>
      <c r="F21" s="40"/>
    </row>
    <row r="22" spans="1:6" ht="13.35" customHeight="1" x14ac:dyDescent="0.15">
      <c r="A22" s="28"/>
      <c r="B22" s="25" t="s">
        <v>22</v>
      </c>
      <c r="C22" s="28"/>
      <c r="D22" s="26">
        <v>32056611</v>
      </c>
      <c r="E22" s="27">
        <v>31703880</v>
      </c>
      <c r="F22" s="27">
        <v>352730</v>
      </c>
    </row>
    <row r="23" spans="1:6" ht="13.35" customHeight="1" x14ac:dyDescent="0.15">
      <c r="A23" s="22"/>
      <c r="B23" s="25" t="s">
        <v>23</v>
      </c>
      <c r="C23" s="28"/>
      <c r="D23" s="26">
        <v>845977010</v>
      </c>
      <c r="E23" s="27">
        <v>840079649</v>
      </c>
      <c r="F23" s="27">
        <v>5897360</v>
      </c>
    </row>
    <row r="24" spans="1:6" ht="13.35" customHeight="1" x14ac:dyDescent="0.15">
      <c r="A24" s="22"/>
      <c r="B24" s="25" t="s">
        <v>24</v>
      </c>
      <c r="C24" s="41"/>
      <c r="D24" s="26">
        <v>3232269</v>
      </c>
      <c r="E24" s="27">
        <v>3205152</v>
      </c>
      <c r="F24" s="27">
        <v>27116</v>
      </c>
    </row>
    <row r="25" spans="1:6" ht="13.35" customHeight="1" x14ac:dyDescent="0.15">
      <c r="A25" s="22"/>
      <c r="B25" s="25" t="s">
        <v>25</v>
      </c>
      <c r="C25" s="25"/>
      <c r="D25" s="26">
        <v>73463582</v>
      </c>
      <c r="E25" s="27">
        <v>65703751</v>
      </c>
      <c r="F25" s="27">
        <v>7759830</v>
      </c>
    </row>
    <row r="26" spans="1:6" ht="15.75" customHeight="1" x14ac:dyDescent="0.15">
      <c r="A26" s="22"/>
      <c r="B26" s="25" t="s">
        <v>12</v>
      </c>
      <c r="C26" s="28"/>
      <c r="D26" s="26">
        <v>954729472</v>
      </c>
      <c r="E26" s="27">
        <v>940692434</v>
      </c>
      <c r="F26" s="27">
        <v>14037037</v>
      </c>
    </row>
    <row r="27" spans="1:6" ht="13.35" customHeight="1" x14ac:dyDescent="0.15">
      <c r="A27" s="22"/>
      <c r="B27" s="25" t="s">
        <v>26</v>
      </c>
      <c r="C27" s="28"/>
      <c r="D27" s="26">
        <v>14619635000</v>
      </c>
      <c r="E27" s="27">
        <v>14619635000</v>
      </c>
      <c r="F27" s="27" t="s">
        <v>119</v>
      </c>
    </row>
    <row r="28" spans="1:6" ht="13.35" customHeight="1" x14ac:dyDescent="0.15">
      <c r="A28" s="22"/>
      <c r="B28" s="25" t="s">
        <v>108</v>
      </c>
      <c r="C28" s="28"/>
      <c r="D28" s="26">
        <v>311983000</v>
      </c>
      <c r="E28" s="27">
        <v>311983000</v>
      </c>
      <c r="F28" s="27" t="s">
        <v>119</v>
      </c>
    </row>
    <row r="29" spans="1:6" ht="13.35" customHeight="1" x14ac:dyDescent="0.15">
      <c r="A29" s="22"/>
      <c r="B29" s="25" t="s">
        <v>28</v>
      </c>
      <c r="C29" s="28"/>
      <c r="D29" s="26">
        <v>4959619401</v>
      </c>
      <c r="E29" s="27">
        <v>4757565015</v>
      </c>
      <c r="F29" s="27">
        <v>202054386</v>
      </c>
    </row>
    <row r="30" spans="1:6" ht="13.35" customHeight="1" x14ac:dyDescent="0.15">
      <c r="A30" s="22"/>
      <c r="B30" s="25" t="s">
        <v>30</v>
      </c>
      <c r="C30" s="28"/>
      <c r="D30" s="26"/>
      <c r="E30" s="27"/>
      <c r="F30" s="27"/>
    </row>
    <row r="31" spans="1:6" ht="13.35" customHeight="1" x14ac:dyDescent="0.15">
      <c r="A31" s="22"/>
      <c r="B31" s="25" t="s">
        <v>31</v>
      </c>
      <c r="C31" s="28"/>
      <c r="D31" s="44">
        <v>1254024859</v>
      </c>
      <c r="E31" s="45">
        <v>1121948890</v>
      </c>
      <c r="F31" s="45">
        <v>132075968</v>
      </c>
    </row>
    <row r="32" spans="1:6" ht="13.35" customHeight="1" x14ac:dyDescent="0.15">
      <c r="A32" s="22"/>
      <c r="B32" s="25" t="s">
        <v>32</v>
      </c>
      <c r="C32" s="28"/>
      <c r="D32" s="26">
        <v>1757774870</v>
      </c>
      <c r="E32" s="27">
        <v>1524735390</v>
      </c>
      <c r="F32" s="27">
        <v>233039479</v>
      </c>
    </row>
    <row r="33" spans="1:6" ht="13.35" customHeight="1" x14ac:dyDescent="0.15">
      <c r="A33" s="22"/>
      <c r="B33" s="25" t="s">
        <v>128</v>
      </c>
      <c r="C33" s="28"/>
      <c r="D33" s="26">
        <v>618989394</v>
      </c>
      <c r="E33" s="27">
        <v>524962786</v>
      </c>
      <c r="F33" s="27">
        <v>94026607</v>
      </c>
    </row>
    <row r="34" spans="1:6" ht="13.35" customHeight="1" x14ac:dyDescent="0.15">
      <c r="A34" s="22"/>
      <c r="B34" s="25" t="s">
        <v>129</v>
      </c>
      <c r="C34" s="28"/>
      <c r="D34" s="26">
        <v>1801330870</v>
      </c>
      <c r="E34" s="27">
        <v>1622142184</v>
      </c>
      <c r="F34" s="27">
        <v>179188685</v>
      </c>
    </row>
    <row r="35" spans="1:6" ht="13.35" customHeight="1" x14ac:dyDescent="0.15">
      <c r="A35" s="22"/>
      <c r="B35" s="25" t="s">
        <v>130</v>
      </c>
      <c r="C35" s="28"/>
      <c r="D35" s="26">
        <v>1228779655</v>
      </c>
      <c r="E35" s="27">
        <v>927614136</v>
      </c>
      <c r="F35" s="27">
        <v>301165518</v>
      </c>
    </row>
    <row r="36" spans="1:6" ht="13.35" customHeight="1" x14ac:dyDescent="0.15">
      <c r="A36" s="22"/>
      <c r="B36" s="25" t="s">
        <v>131</v>
      </c>
      <c r="C36" s="28"/>
      <c r="D36" s="26">
        <v>889796852</v>
      </c>
      <c r="E36" s="27">
        <v>693995080</v>
      </c>
      <c r="F36" s="27">
        <v>195801771</v>
      </c>
    </row>
    <row r="37" spans="1:6" ht="13.35" customHeight="1" x14ac:dyDescent="0.15">
      <c r="A37" s="22"/>
      <c r="B37" s="25" t="s">
        <v>132</v>
      </c>
      <c r="C37" s="28"/>
      <c r="D37" s="26">
        <v>381385328</v>
      </c>
      <c r="E37" s="27">
        <v>308004764</v>
      </c>
      <c r="F37" s="27">
        <v>73380563</v>
      </c>
    </row>
    <row r="38" spans="1:6" ht="13.35" customHeight="1" x14ac:dyDescent="0.15">
      <c r="A38" s="22"/>
      <c r="B38" s="25" t="s">
        <v>62</v>
      </c>
      <c r="C38" s="28"/>
      <c r="D38" s="26">
        <v>262895974</v>
      </c>
      <c r="E38" s="27">
        <v>195922594</v>
      </c>
      <c r="F38" s="27">
        <v>66973379</v>
      </c>
    </row>
    <row r="39" spans="1:6" ht="15.75" customHeight="1" x14ac:dyDescent="0.15">
      <c r="A39" s="22"/>
      <c r="B39" s="22" t="s">
        <v>127</v>
      </c>
      <c r="C39" s="28"/>
      <c r="D39" s="26">
        <v>8194977804</v>
      </c>
      <c r="E39" s="27">
        <v>6919325828</v>
      </c>
      <c r="F39" s="27">
        <v>1275651976</v>
      </c>
    </row>
    <row r="40" spans="1:6" ht="13.35" customHeight="1" x14ac:dyDescent="0.15">
      <c r="A40" s="22"/>
      <c r="B40" s="25" t="s">
        <v>39</v>
      </c>
      <c r="C40" s="28"/>
      <c r="D40" s="26">
        <v>499895239</v>
      </c>
      <c r="E40" s="27">
        <v>337789343</v>
      </c>
      <c r="F40" s="27">
        <v>162105895</v>
      </c>
    </row>
    <row r="41" spans="1:6" ht="15.75" customHeight="1" x14ac:dyDescent="0.15">
      <c r="A41" s="22"/>
      <c r="B41" s="25" t="s">
        <v>12</v>
      </c>
      <c r="C41" s="28"/>
      <c r="D41" s="26">
        <v>8694873043</v>
      </c>
      <c r="E41" s="27">
        <v>7257115172</v>
      </c>
      <c r="F41" s="27">
        <v>1437757871</v>
      </c>
    </row>
    <row r="42" spans="1:6" ht="13.35" customHeight="1" x14ac:dyDescent="0.15">
      <c r="A42" s="21"/>
      <c r="B42" s="25" t="s">
        <v>63</v>
      </c>
      <c r="C42" s="21"/>
      <c r="D42" s="26">
        <v>859374513</v>
      </c>
      <c r="E42" s="27">
        <v>787445622</v>
      </c>
      <c r="F42" s="27">
        <v>71928891</v>
      </c>
    </row>
    <row r="43" spans="1:6" ht="13.35" customHeight="1" x14ac:dyDescent="0.15">
      <c r="A43" s="21"/>
      <c r="B43" s="25" t="s">
        <v>43</v>
      </c>
      <c r="C43" s="21"/>
      <c r="D43" s="26">
        <v>433122981</v>
      </c>
      <c r="E43" s="27">
        <v>417798797</v>
      </c>
      <c r="F43" s="27">
        <v>15324184</v>
      </c>
    </row>
    <row r="44" spans="1:6" ht="13.35" customHeight="1" x14ac:dyDescent="0.15">
      <c r="A44" s="21"/>
      <c r="B44" s="25" t="s">
        <v>72</v>
      </c>
      <c r="C44" s="21"/>
      <c r="D44" s="26">
        <v>865760611</v>
      </c>
      <c r="E44" s="27">
        <v>865667736</v>
      </c>
      <c r="F44" s="27">
        <v>92874</v>
      </c>
    </row>
    <row r="45" spans="1:6" ht="13.35" customHeight="1" x14ac:dyDescent="0.15">
      <c r="A45" s="21"/>
      <c r="B45" s="25" t="s">
        <v>111</v>
      </c>
      <c r="C45" s="21"/>
      <c r="D45" s="26">
        <v>698261081</v>
      </c>
      <c r="E45" s="27">
        <v>674289328</v>
      </c>
      <c r="F45" s="27">
        <v>23971752</v>
      </c>
    </row>
    <row r="46" spans="1:6" ht="13.35" customHeight="1" x14ac:dyDescent="0.15">
      <c r="A46" s="21"/>
      <c r="B46" s="25" t="s">
        <v>84</v>
      </c>
      <c r="C46" s="21"/>
      <c r="D46" s="26">
        <v>20286000</v>
      </c>
      <c r="E46" s="27">
        <v>20286000</v>
      </c>
      <c r="F46" s="27" t="s">
        <v>119</v>
      </c>
    </row>
    <row r="47" spans="1:6" ht="13.35" customHeight="1" x14ac:dyDescent="0.15">
      <c r="A47" s="21"/>
      <c r="B47" s="25" t="s">
        <v>50</v>
      </c>
      <c r="C47" s="21"/>
      <c r="D47" s="26">
        <v>5650897704</v>
      </c>
      <c r="E47" s="27">
        <v>5300970029</v>
      </c>
      <c r="F47" s="27">
        <v>349927674</v>
      </c>
    </row>
    <row r="48" spans="1:6" ht="13.35" customHeight="1" x14ac:dyDescent="0.15">
      <c r="A48" s="21"/>
      <c r="B48" s="25" t="s">
        <v>51</v>
      </c>
      <c r="C48" s="21"/>
      <c r="D48" s="26">
        <v>190248000</v>
      </c>
      <c r="E48" s="27" t="s">
        <v>121</v>
      </c>
      <c r="F48" s="27">
        <v>190248000</v>
      </c>
    </row>
    <row r="49" spans="1:6" ht="13.35" customHeight="1" x14ac:dyDescent="0.15">
      <c r="A49" s="48"/>
      <c r="B49" s="34" t="s">
        <v>52</v>
      </c>
      <c r="C49" s="33"/>
      <c r="D49" s="35">
        <v>85939330342</v>
      </c>
      <c r="E49" s="36">
        <v>81842570225</v>
      </c>
      <c r="F49" s="36">
        <v>4096760116</v>
      </c>
    </row>
    <row r="50" spans="1:6" ht="18" customHeight="1" x14ac:dyDescent="0.15">
      <c r="A50" s="129" t="s">
        <v>167</v>
      </c>
      <c r="B50" s="129"/>
      <c r="C50" s="129"/>
      <c r="D50" s="129"/>
      <c r="E50" s="129"/>
      <c r="F50" s="129"/>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sheetData>
  <mergeCells count="2">
    <mergeCell ref="A3:F3"/>
    <mergeCell ref="A50:F54"/>
  </mergeCells>
  <phoneticPr fontId="7"/>
  <pageMargins left="0.78740157480314965" right="0.39370078740157483" top="0.86614173228346458" bottom="0.86614173228346458" header="0.62992125984251968" footer="0.39370078740157483"/>
  <pageSetup paperSize="9" scale="111" firstPageNumber="274" orientation="portrait" useFirstPageNumber="1"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H53"/>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8" max="8" width="3.85546875" style="2" customWidth="1"/>
    <col min="9" max="9" width="12.85546875" customWidth="1"/>
  </cols>
  <sheetData>
    <row r="1" spans="1:8" ht="14.25" customHeight="1" x14ac:dyDescent="0.15"/>
    <row r="2" spans="1:8" s="4" customFormat="1" ht="14.55" customHeight="1" x14ac:dyDescent="0.15">
      <c r="A2" s="10"/>
      <c r="B2" s="10"/>
      <c r="C2" s="10"/>
      <c r="D2" s="10"/>
      <c r="E2" s="10"/>
      <c r="F2" s="12" t="s">
        <v>0</v>
      </c>
      <c r="G2" s="3"/>
      <c r="H2" s="3"/>
    </row>
    <row r="3" spans="1:8" ht="18" customHeight="1" x14ac:dyDescent="0.15">
      <c r="A3" s="125" t="s">
        <v>123</v>
      </c>
      <c r="B3" s="125"/>
      <c r="C3" s="125"/>
      <c r="D3" s="125"/>
      <c r="E3" s="125"/>
      <c r="F3" s="125"/>
    </row>
    <row r="4" spans="1:8" ht="18" customHeight="1" x14ac:dyDescent="0.15">
      <c r="A4" s="16"/>
      <c r="B4" s="17" t="s">
        <v>2</v>
      </c>
      <c r="C4" s="18"/>
      <c r="D4" s="19" t="s">
        <v>3</v>
      </c>
      <c r="E4" s="19" t="s">
        <v>4</v>
      </c>
      <c r="F4" s="20" t="s">
        <v>5</v>
      </c>
    </row>
    <row r="5" spans="1:8" ht="8.1" customHeight="1" x14ac:dyDescent="0.15">
      <c r="A5" s="21"/>
      <c r="B5" s="22"/>
      <c r="C5" s="21"/>
      <c r="D5" s="23"/>
      <c r="E5" s="22"/>
      <c r="F5" s="22"/>
    </row>
    <row r="6" spans="1:8" ht="13.35" customHeight="1" x14ac:dyDescent="0.15">
      <c r="A6" s="24"/>
      <c r="B6" s="25" t="s">
        <v>6</v>
      </c>
      <c r="C6" s="22"/>
      <c r="D6" s="97"/>
      <c r="E6" s="96"/>
      <c r="F6" s="96"/>
    </row>
    <row r="7" spans="1:8" ht="13.35" customHeight="1" x14ac:dyDescent="0.15">
      <c r="A7" s="22"/>
      <c r="B7" s="25" t="s">
        <v>7</v>
      </c>
      <c r="C7" s="21"/>
      <c r="D7" s="97">
        <v>2047260619</v>
      </c>
      <c r="E7" s="96">
        <v>2047260619</v>
      </c>
      <c r="F7" s="96" t="s">
        <v>119</v>
      </c>
      <c r="H7" s="46"/>
    </row>
    <row r="8" spans="1:8" ht="13.35" customHeight="1" x14ac:dyDescent="0.15">
      <c r="A8" s="21"/>
      <c r="B8" s="25" t="s">
        <v>8</v>
      </c>
      <c r="C8" s="21"/>
      <c r="D8" s="97">
        <v>2022454536</v>
      </c>
      <c r="E8" s="96">
        <v>1868493386</v>
      </c>
      <c r="F8" s="96">
        <v>153961150</v>
      </c>
    </row>
    <row r="9" spans="1:8" ht="13.35" customHeight="1" x14ac:dyDescent="0.15">
      <c r="A9" s="21"/>
      <c r="B9" s="25" t="s">
        <v>9</v>
      </c>
      <c r="C9" s="21"/>
      <c r="D9" s="97">
        <v>17971429268</v>
      </c>
      <c r="E9" s="96">
        <v>17900055306</v>
      </c>
      <c r="F9" s="96">
        <v>71373961</v>
      </c>
    </row>
    <row r="10" spans="1:8" ht="13.35" customHeight="1" x14ac:dyDescent="0.15">
      <c r="A10" s="22"/>
      <c r="B10" s="25" t="s">
        <v>10</v>
      </c>
      <c r="C10" s="25"/>
      <c r="D10" s="97">
        <v>478489549</v>
      </c>
      <c r="E10" s="96">
        <v>404672202</v>
      </c>
      <c r="F10" s="96">
        <v>73817347</v>
      </c>
    </row>
    <row r="11" spans="1:8" ht="13.35" customHeight="1" x14ac:dyDescent="0.15">
      <c r="A11" s="22"/>
      <c r="B11" s="25" t="s">
        <v>11</v>
      </c>
      <c r="C11" s="21"/>
      <c r="D11" s="97">
        <v>345673273</v>
      </c>
      <c r="E11" s="96">
        <v>341260964</v>
      </c>
      <c r="F11" s="96">
        <v>4412308</v>
      </c>
    </row>
    <row r="12" spans="1:8" ht="15.75" customHeight="1" x14ac:dyDescent="0.15">
      <c r="A12" s="22"/>
      <c r="B12" s="25" t="s">
        <v>12</v>
      </c>
      <c r="C12" s="22"/>
      <c r="D12" s="97">
        <v>22865307246</v>
      </c>
      <c r="E12" s="96">
        <v>22561742478</v>
      </c>
      <c r="F12" s="96">
        <v>303564767</v>
      </c>
    </row>
    <row r="13" spans="1:8" ht="13.35" customHeight="1" x14ac:dyDescent="0.15">
      <c r="A13" s="22"/>
      <c r="B13" s="25" t="s">
        <v>126</v>
      </c>
      <c r="C13" s="22"/>
      <c r="D13" s="106"/>
      <c r="E13" s="107"/>
      <c r="F13" s="107"/>
    </row>
    <row r="14" spans="1:8" ht="13.35" customHeight="1" x14ac:dyDescent="0.15">
      <c r="A14" s="28"/>
      <c r="B14" s="25" t="s">
        <v>13</v>
      </c>
      <c r="C14" s="28"/>
      <c r="D14" s="97">
        <v>1657187777</v>
      </c>
      <c r="E14" s="96">
        <v>1648614606</v>
      </c>
      <c r="F14" s="96">
        <v>8573170</v>
      </c>
    </row>
    <row r="15" spans="1:8" ht="13.35" customHeight="1" x14ac:dyDescent="0.15">
      <c r="A15" s="28"/>
      <c r="B15" s="25" t="s">
        <v>16</v>
      </c>
      <c r="C15" s="28"/>
      <c r="D15" s="97">
        <v>1463462930</v>
      </c>
      <c r="E15" s="96">
        <v>1373734388</v>
      </c>
      <c r="F15" s="96">
        <v>89728542</v>
      </c>
    </row>
    <row r="16" spans="1:8" ht="13.35" customHeight="1" x14ac:dyDescent="0.15">
      <c r="A16" s="28"/>
      <c r="B16" s="25" t="s">
        <v>17</v>
      </c>
      <c r="C16" s="28"/>
      <c r="D16" s="97">
        <v>436601114</v>
      </c>
      <c r="E16" s="96">
        <v>217850826</v>
      </c>
      <c r="F16" s="96">
        <v>218750288</v>
      </c>
    </row>
    <row r="17" spans="1:6" ht="13.35" customHeight="1" x14ac:dyDescent="0.15">
      <c r="A17" s="28"/>
      <c r="B17" s="25" t="s">
        <v>18</v>
      </c>
      <c r="C17" s="28"/>
      <c r="D17" s="97">
        <v>2233790748</v>
      </c>
      <c r="E17" s="96">
        <v>2101688474</v>
      </c>
      <c r="F17" s="96">
        <v>132102273</v>
      </c>
    </row>
    <row r="18" spans="1:6" ht="13.35" customHeight="1" x14ac:dyDescent="0.15">
      <c r="A18" s="28"/>
      <c r="B18" s="25" t="s">
        <v>19</v>
      </c>
      <c r="C18" s="28"/>
      <c r="D18" s="97">
        <v>146100926</v>
      </c>
      <c r="E18" s="96">
        <v>145130008</v>
      </c>
      <c r="F18" s="96">
        <v>970918</v>
      </c>
    </row>
    <row r="19" spans="1:6" ht="15.75" customHeight="1" x14ac:dyDescent="0.15">
      <c r="A19" s="28"/>
      <c r="B19" s="25" t="s">
        <v>12</v>
      </c>
      <c r="C19" s="28"/>
      <c r="D19" s="97">
        <v>5937143496</v>
      </c>
      <c r="E19" s="96">
        <v>5487018303</v>
      </c>
      <c r="F19" s="96">
        <v>450125192</v>
      </c>
    </row>
    <row r="20" spans="1:6" ht="13.35" customHeight="1" x14ac:dyDescent="0.15">
      <c r="A20" s="28"/>
      <c r="B20" s="25" t="s">
        <v>20</v>
      </c>
      <c r="C20" s="28"/>
      <c r="D20" s="97">
        <v>19940082416</v>
      </c>
      <c r="E20" s="96">
        <v>19166464213</v>
      </c>
      <c r="F20" s="96">
        <v>773618202</v>
      </c>
    </row>
    <row r="21" spans="1:6" ht="13.35" customHeight="1" x14ac:dyDescent="0.15">
      <c r="A21" s="28"/>
      <c r="B21" s="25" t="s">
        <v>21</v>
      </c>
      <c r="C21" s="28"/>
      <c r="D21" s="106"/>
      <c r="E21" s="108"/>
      <c r="F21" s="108"/>
    </row>
    <row r="22" spans="1:6" ht="13.35" customHeight="1" x14ac:dyDescent="0.15">
      <c r="A22" s="28"/>
      <c r="B22" s="25" t="s">
        <v>22</v>
      </c>
      <c r="C22" s="28"/>
      <c r="D22" s="97">
        <v>28843454</v>
      </c>
      <c r="E22" s="96">
        <v>28188159</v>
      </c>
      <c r="F22" s="96">
        <v>655294</v>
      </c>
    </row>
    <row r="23" spans="1:6" ht="13.35" customHeight="1" x14ac:dyDescent="0.15">
      <c r="A23" s="22"/>
      <c r="B23" s="25" t="s">
        <v>23</v>
      </c>
      <c r="C23" s="28"/>
      <c r="D23" s="97">
        <v>780010327</v>
      </c>
      <c r="E23" s="96">
        <v>776771214</v>
      </c>
      <c r="F23" s="96">
        <v>3239112</v>
      </c>
    </row>
    <row r="24" spans="1:6" ht="13.35" customHeight="1" x14ac:dyDescent="0.15">
      <c r="A24" s="22"/>
      <c r="B24" s="25" t="s">
        <v>24</v>
      </c>
      <c r="C24" s="41"/>
      <c r="D24" s="97">
        <v>2894836</v>
      </c>
      <c r="E24" s="96">
        <v>2785258</v>
      </c>
      <c r="F24" s="96">
        <v>109577</v>
      </c>
    </row>
    <row r="25" spans="1:6" ht="13.35" customHeight="1" x14ac:dyDescent="0.15">
      <c r="A25" s="22"/>
      <c r="B25" s="25" t="s">
        <v>25</v>
      </c>
      <c r="C25" s="25"/>
      <c r="D25" s="97">
        <v>50541016</v>
      </c>
      <c r="E25" s="96">
        <v>48019552</v>
      </c>
      <c r="F25" s="96">
        <v>2521463</v>
      </c>
    </row>
    <row r="26" spans="1:6" ht="15.75" customHeight="1" x14ac:dyDescent="0.15">
      <c r="A26" s="22"/>
      <c r="B26" s="25" t="s">
        <v>12</v>
      </c>
      <c r="C26" s="28"/>
      <c r="D26" s="97">
        <v>862289633</v>
      </c>
      <c r="E26" s="96">
        <v>855764184</v>
      </c>
      <c r="F26" s="96">
        <v>6525449</v>
      </c>
    </row>
    <row r="27" spans="1:6" ht="13.35" customHeight="1" x14ac:dyDescent="0.15">
      <c r="A27" s="22"/>
      <c r="B27" s="25" t="s">
        <v>26</v>
      </c>
      <c r="C27" s="28"/>
      <c r="D27" s="97">
        <v>15140119889</v>
      </c>
      <c r="E27" s="96">
        <v>15140119889</v>
      </c>
      <c r="F27" s="96" t="s">
        <v>119</v>
      </c>
    </row>
    <row r="28" spans="1:6" ht="13.35" customHeight="1" x14ac:dyDescent="0.15">
      <c r="A28" s="22"/>
      <c r="B28" s="25" t="s">
        <v>108</v>
      </c>
      <c r="C28" s="28"/>
      <c r="D28" s="97">
        <v>539108000</v>
      </c>
      <c r="E28" s="96">
        <v>539108000</v>
      </c>
      <c r="F28" s="96" t="s">
        <v>119</v>
      </c>
    </row>
    <row r="29" spans="1:6" ht="13.35" customHeight="1" x14ac:dyDescent="0.15">
      <c r="A29" s="22"/>
      <c r="B29" s="25" t="s">
        <v>28</v>
      </c>
      <c r="C29" s="28"/>
      <c r="D29" s="97">
        <v>5004231637</v>
      </c>
      <c r="E29" s="96">
        <v>4803258410</v>
      </c>
      <c r="F29" s="96">
        <v>200973227</v>
      </c>
    </row>
    <row r="30" spans="1:6" ht="13.35" customHeight="1" x14ac:dyDescent="0.15">
      <c r="A30" s="22"/>
      <c r="B30" s="25" t="s">
        <v>30</v>
      </c>
      <c r="C30" s="28"/>
      <c r="D30" s="97"/>
      <c r="E30" s="96"/>
      <c r="F30" s="96"/>
    </row>
    <row r="31" spans="1:6" ht="13.35" customHeight="1" x14ac:dyDescent="0.15">
      <c r="A31" s="22"/>
      <c r="B31" s="25" t="s">
        <v>31</v>
      </c>
      <c r="C31" s="28"/>
      <c r="D31" s="101">
        <v>1175908107</v>
      </c>
      <c r="E31" s="102">
        <v>1010638707</v>
      </c>
      <c r="F31" s="102">
        <v>165269400</v>
      </c>
    </row>
    <row r="32" spans="1:6" ht="13.35" customHeight="1" x14ac:dyDescent="0.15">
      <c r="A32" s="22"/>
      <c r="B32" s="25" t="s">
        <v>32</v>
      </c>
      <c r="C32" s="28"/>
      <c r="D32" s="97">
        <v>1763772972</v>
      </c>
      <c r="E32" s="96">
        <v>1665663542</v>
      </c>
      <c r="F32" s="96">
        <v>98109430</v>
      </c>
    </row>
    <row r="33" spans="1:6" ht="13.35" customHeight="1" x14ac:dyDescent="0.15">
      <c r="A33" s="22"/>
      <c r="B33" s="25" t="s">
        <v>149</v>
      </c>
      <c r="C33" s="28"/>
      <c r="D33" s="97">
        <v>654331204</v>
      </c>
      <c r="E33" s="96">
        <v>534570747</v>
      </c>
      <c r="F33" s="96">
        <v>119760457</v>
      </c>
    </row>
    <row r="34" spans="1:6" ht="13.35" customHeight="1" x14ac:dyDescent="0.15">
      <c r="A34" s="22"/>
      <c r="B34" s="25" t="s">
        <v>150</v>
      </c>
      <c r="C34" s="28"/>
      <c r="D34" s="97">
        <v>1820205206</v>
      </c>
      <c r="E34" s="96">
        <v>1554089926</v>
      </c>
      <c r="F34" s="96">
        <v>266115280</v>
      </c>
    </row>
    <row r="35" spans="1:6" ht="13.35" customHeight="1" x14ac:dyDescent="0.15">
      <c r="A35" s="22"/>
      <c r="B35" s="25" t="s">
        <v>151</v>
      </c>
      <c r="C35" s="28"/>
      <c r="D35" s="97">
        <v>1238305045</v>
      </c>
      <c r="E35" s="96">
        <v>893989743</v>
      </c>
      <c r="F35" s="96">
        <v>344315301</v>
      </c>
    </row>
    <row r="36" spans="1:6" ht="13.35" customHeight="1" x14ac:dyDescent="0.15">
      <c r="A36" s="22"/>
      <c r="B36" s="25" t="s">
        <v>152</v>
      </c>
      <c r="C36" s="28"/>
      <c r="D36" s="97">
        <v>864783721</v>
      </c>
      <c r="E36" s="96">
        <v>577607413</v>
      </c>
      <c r="F36" s="96">
        <v>287176307</v>
      </c>
    </row>
    <row r="37" spans="1:6" ht="13.35" customHeight="1" x14ac:dyDescent="0.15">
      <c r="A37" s="22"/>
      <c r="B37" s="25" t="s">
        <v>153</v>
      </c>
      <c r="C37" s="28"/>
      <c r="D37" s="97">
        <v>381010391</v>
      </c>
      <c r="E37" s="96">
        <v>303087511</v>
      </c>
      <c r="F37" s="96">
        <v>77922879</v>
      </c>
    </row>
    <row r="38" spans="1:6" ht="13.35" customHeight="1" x14ac:dyDescent="0.15">
      <c r="A38" s="22"/>
      <c r="B38" s="25" t="s">
        <v>62</v>
      </c>
      <c r="C38" s="28"/>
      <c r="D38" s="97">
        <v>273718573</v>
      </c>
      <c r="E38" s="96">
        <v>173236459</v>
      </c>
      <c r="F38" s="96">
        <v>100482113</v>
      </c>
    </row>
    <row r="39" spans="1:6" ht="15.75" customHeight="1" x14ac:dyDescent="0.15">
      <c r="A39" s="22"/>
      <c r="B39" s="22" t="s">
        <v>127</v>
      </c>
      <c r="C39" s="28"/>
      <c r="D39" s="97">
        <v>8172035223</v>
      </c>
      <c r="E39" s="96">
        <v>6712884051</v>
      </c>
      <c r="F39" s="96">
        <v>1459151172</v>
      </c>
    </row>
    <row r="40" spans="1:6" ht="13.35" customHeight="1" x14ac:dyDescent="0.15">
      <c r="A40" s="22"/>
      <c r="B40" s="25" t="s">
        <v>39</v>
      </c>
      <c r="C40" s="28"/>
      <c r="D40" s="97">
        <v>433115828</v>
      </c>
      <c r="E40" s="96">
        <v>208024676</v>
      </c>
      <c r="F40" s="96">
        <v>225091152</v>
      </c>
    </row>
    <row r="41" spans="1:6" ht="15.75" customHeight="1" x14ac:dyDescent="0.15">
      <c r="A41" s="22"/>
      <c r="B41" s="25" t="s">
        <v>12</v>
      </c>
      <c r="C41" s="28"/>
      <c r="D41" s="97">
        <v>8605151052</v>
      </c>
      <c r="E41" s="96">
        <v>6920908727</v>
      </c>
      <c r="F41" s="96">
        <v>1684242324</v>
      </c>
    </row>
    <row r="42" spans="1:6" ht="13.35" customHeight="1" x14ac:dyDescent="0.15">
      <c r="A42" s="21"/>
      <c r="B42" s="25" t="s">
        <v>63</v>
      </c>
      <c r="C42" s="21"/>
      <c r="D42" s="97">
        <v>859487794</v>
      </c>
      <c r="E42" s="96">
        <v>799707110</v>
      </c>
      <c r="F42" s="96">
        <v>59780684</v>
      </c>
    </row>
    <row r="43" spans="1:6" ht="13.35" customHeight="1" x14ac:dyDescent="0.15">
      <c r="A43" s="21"/>
      <c r="B43" s="25" t="s">
        <v>43</v>
      </c>
      <c r="C43" s="21"/>
      <c r="D43" s="97">
        <v>1087510986</v>
      </c>
      <c r="E43" s="96">
        <v>1073640734</v>
      </c>
      <c r="F43" s="96">
        <v>13870251</v>
      </c>
    </row>
    <row r="44" spans="1:6" ht="13.35" customHeight="1" x14ac:dyDescent="0.15">
      <c r="A44" s="21"/>
      <c r="B44" s="25" t="s">
        <v>72</v>
      </c>
      <c r="C44" s="21"/>
      <c r="D44" s="97">
        <v>868481872</v>
      </c>
      <c r="E44" s="96">
        <v>867696744</v>
      </c>
      <c r="F44" s="96">
        <v>785127</v>
      </c>
    </row>
    <row r="45" spans="1:6" ht="13.35" customHeight="1" x14ac:dyDescent="0.15">
      <c r="A45" s="21"/>
      <c r="B45" s="25" t="s">
        <v>111</v>
      </c>
      <c r="C45" s="21"/>
      <c r="D45" s="97">
        <v>1096912692</v>
      </c>
      <c r="E45" s="96">
        <v>1051192080</v>
      </c>
      <c r="F45" s="96">
        <v>45720611</v>
      </c>
    </row>
    <row r="46" spans="1:6" ht="13.35" customHeight="1" x14ac:dyDescent="0.15">
      <c r="A46" s="21"/>
      <c r="B46" s="25" t="s">
        <v>50</v>
      </c>
      <c r="C46" s="21"/>
      <c r="D46" s="97">
        <v>7999979174</v>
      </c>
      <c r="E46" s="96">
        <v>5430774165</v>
      </c>
      <c r="F46" s="96">
        <v>2569205009</v>
      </c>
    </row>
    <row r="47" spans="1:6" ht="13.35" customHeight="1" x14ac:dyDescent="0.15">
      <c r="A47" s="21"/>
      <c r="B47" s="25" t="s">
        <v>51</v>
      </c>
      <c r="C47" s="21"/>
      <c r="D47" s="97">
        <v>220292189</v>
      </c>
      <c r="E47" s="96" t="s">
        <v>15</v>
      </c>
      <c r="F47" s="96">
        <v>220292189</v>
      </c>
    </row>
    <row r="48" spans="1:6" ht="13.35" customHeight="1" x14ac:dyDescent="0.15">
      <c r="A48" s="33"/>
      <c r="B48" s="34" t="s">
        <v>52</v>
      </c>
      <c r="C48" s="33"/>
      <c r="D48" s="103">
        <v>91026098079</v>
      </c>
      <c r="E48" s="104">
        <v>84697395043</v>
      </c>
      <c r="F48" s="104">
        <v>6328703036</v>
      </c>
    </row>
    <row r="49" spans="1:6" ht="13.35" customHeight="1" x14ac:dyDescent="0.15">
      <c r="A49" s="129" t="s">
        <v>165</v>
      </c>
      <c r="B49" s="129"/>
      <c r="C49" s="129"/>
      <c r="D49" s="129"/>
      <c r="E49" s="129"/>
      <c r="F49" s="129"/>
    </row>
    <row r="50" spans="1:6" ht="18" customHeight="1" x14ac:dyDescent="0.15">
      <c r="A50" s="133"/>
      <c r="B50" s="133"/>
      <c r="C50" s="133"/>
      <c r="D50" s="133"/>
      <c r="E50" s="133"/>
      <c r="F50" s="133"/>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H53"/>
  <sheetViews>
    <sheetView view="pageBreakPreview" zoomScale="115" zoomScaleNormal="100" zoomScaleSheetLayoutView="115" workbookViewId="0"/>
  </sheetViews>
  <sheetFormatPr defaultColWidth="9.42578125" defaultRowHeight="10.5" customHeight="1" x14ac:dyDescent="0.15"/>
  <cols>
    <col min="1" max="1" width="1.85546875" style="52" customWidth="1"/>
    <col min="2" max="2" width="37.42578125" style="52" bestFit="1" customWidth="1"/>
    <col min="3" max="3" width="1.85546875" style="52" customWidth="1"/>
    <col min="4" max="6" width="20.85546875" style="52" customWidth="1"/>
    <col min="7" max="7" width="1" style="53" customWidth="1"/>
    <col min="8" max="8" width="3.85546875" style="54" customWidth="1"/>
    <col min="9" max="9" width="12.85546875" style="52" customWidth="1"/>
    <col min="10" max="16384" width="9.42578125" style="52"/>
  </cols>
  <sheetData>
    <row r="1" spans="1:8" ht="14.25" customHeight="1" x14ac:dyDescent="0.15"/>
    <row r="2" spans="1:8" s="76" customFormat="1" ht="14.55" customHeight="1" x14ac:dyDescent="0.15">
      <c r="A2" s="75"/>
      <c r="B2" s="75"/>
      <c r="C2" s="75"/>
      <c r="D2" s="75"/>
      <c r="E2" s="75"/>
      <c r="F2" s="58" t="s">
        <v>0</v>
      </c>
      <c r="G2" s="75"/>
      <c r="H2" s="75"/>
    </row>
    <row r="3" spans="1:8" ht="18" customHeight="1" x14ac:dyDescent="0.15">
      <c r="A3" s="135" t="s">
        <v>156</v>
      </c>
      <c r="B3" s="135"/>
      <c r="C3" s="135"/>
      <c r="D3" s="135"/>
      <c r="E3" s="135"/>
      <c r="F3" s="135"/>
    </row>
    <row r="4" spans="1:8" ht="18" customHeight="1" x14ac:dyDescent="0.15">
      <c r="A4" s="60"/>
      <c r="B4" s="61" t="s">
        <v>2</v>
      </c>
      <c r="C4" s="62"/>
      <c r="D4" s="63" t="s">
        <v>3</v>
      </c>
      <c r="E4" s="63" t="s">
        <v>4</v>
      </c>
      <c r="F4" s="64" t="s">
        <v>5</v>
      </c>
    </row>
    <row r="5" spans="1:8" ht="8.1" customHeight="1" x14ac:dyDescent="0.15">
      <c r="A5" s="55"/>
      <c r="B5" s="65"/>
      <c r="C5" s="55"/>
      <c r="D5" s="66"/>
      <c r="E5" s="65"/>
      <c r="F5" s="65"/>
    </row>
    <row r="6" spans="1:8" ht="13.35" customHeight="1" x14ac:dyDescent="0.15">
      <c r="A6" s="67"/>
      <c r="B6" s="68" t="s">
        <v>6</v>
      </c>
      <c r="C6" s="65"/>
      <c r="D6" s="97"/>
      <c r="E6" s="96"/>
      <c r="F6" s="96"/>
    </row>
    <row r="7" spans="1:8" ht="13.35" customHeight="1" x14ac:dyDescent="0.15">
      <c r="A7" s="65"/>
      <c r="B7" s="72" t="s">
        <v>172</v>
      </c>
      <c r="C7" s="55"/>
      <c r="D7" s="97">
        <v>19732488001</v>
      </c>
      <c r="E7" s="96">
        <v>19720881183</v>
      </c>
      <c r="F7" s="96">
        <f>SUM(D7,-E7)-1</f>
        <v>11606817</v>
      </c>
      <c r="H7" s="77"/>
    </row>
    <row r="8" spans="1:8" ht="13.35" customHeight="1" x14ac:dyDescent="0.15">
      <c r="A8" s="55"/>
      <c r="B8" s="72" t="s">
        <v>171</v>
      </c>
      <c r="C8" s="55"/>
      <c r="D8" s="97">
        <v>2296124270</v>
      </c>
      <c r="E8" s="96">
        <v>2289059977</v>
      </c>
      <c r="F8" s="96">
        <f>SUM(D8,-E8)</f>
        <v>7064293</v>
      </c>
    </row>
    <row r="9" spans="1:8" ht="13.35" customHeight="1" x14ac:dyDescent="0.15">
      <c r="A9" s="55"/>
      <c r="B9" s="72" t="s">
        <v>170</v>
      </c>
      <c r="C9" s="55"/>
      <c r="D9" s="97">
        <v>4281064225</v>
      </c>
      <c r="E9" s="96">
        <v>4170598186</v>
      </c>
      <c r="F9" s="96">
        <f>SUM(D9,-E9)-1</f>
        <v>110466038</v>
      </c>
    </row>
    <row r="10" spans="1:8" ht="13.35" customHeight="1" x14ac:dyDescent="0.15">
      <c r="A10" s="65"/>
      <c r="B10" s="68" t="s">
        <v>10</v>
      </c>
      <c r="C10" s="68"/>
      <c r="D10" s="97">
        <v>1258387982</v>
      </c>
      <c r="E10" s="96">
        <v>1121826813</v>
      </c>
      <c r="F10" s="96">
        <f>SUM(D10,-E10)-1</f>
        <v>136561168</v>
      </c>
    </row>
    <row r="11" spans="1:8" ht="13.35" customHeight="1" x14ac:dyDescent="0.15">
      <c r="A11" s="65"/>
      <c r="B11" s="72" t="s">
        <v>173</v>
      </c>
      <c r="C11" s="55"/>
      <c r="D11" s="97">
        <v>1420322602</v>
      </c>
      <c r="E11" s="96">
        <v>1413784880</v>
      </c>
      <c r="F11" s="96">
        <f>SUM(D11,-E11)-1</f>
        <v>6537721</v>
      </c>
    </row>
    <row r="12" spans="1:8" ht="15.75" customHeight="1" x14ac:dyDescent="0.15">
      <c r="A12" s="65"/>
      <c r="B12" s="68" t="s">
        <v>12</v>
      </c>
      <c r="C12" s="65"/>
      <c r="D12" s="97">
        <f>SUM(D7:D11)</f>
        <v>28988387080</v>
      </c>
      <c r="E12" s="96">
        <f>SUM(E7:E11)+2</f>
        <v>28716151041</v>
      </c>
      <c r="F12" s="96">
        <f>SUM(D12,-E12)</f>
        <v>272236039</v>
      </c>
    </row>
    <row r="13" spans="1:8" ht="13.35" customHeight="1" x14ac:dyDescent="0.15">
      <c r="A13" s="65"/>
      <c r="B13" s="68" t="s">
        <v>126</v>
      </c>
      <c r="C13" s="65"/>
      <c r="D13" s="106"/>
      <c r="E13" s="107"/>
      <c r="F13" s="107"/>
    </row>
    <row r="14" spans="1:8" ht="13.35" customHeight="1" x14ac:dyDescent="0.15">
      <c r="A14" s="69"/>
      <c r="B14" s="68" t="s">
        <v>13</v>
      </c>
      <c r="C14" s="69"/>
      <c r="D14" s="97">
        <v>1591738542</v>
      </c>
      <c r="E14" s="96">
        <v>1591738542</v>
      </c>
      <c r="F14" s="96" t="s">
        <v>15</v>
      </c>
    </row>
    <row r="15" spans="1:8" ht="13.35" customHeight="1" x14ac:dyDescent="0.15">
      <c r="A15" s="69"/>
      <c r="B15" s="68" t="s">
        <v>16</v>
      </c>
      <c r="C15" s="69"/>
      <c r="D15" s="97">
        <v>1851904346</v>
      </c>
      <c r="E15" s="96">
        <v>1685327479</v>
      </c>
      <c r="F15" s="96">
        <f>SUM(D15,-E15)-1</f>
        <v>166576866</v>
      </c>
    </row>
    <row r="16" spans="1:8" ht="13.35" customHeight="1" x14ac:dyDescent="0.15">
      <c r="A16" s="69"/>
      <c r="B16" s="68" t="s">
        <v>17</v>
      </c>
      <c r="C16" s="69"/>
      <c r="D16" s="97">
        <v>590697278</v>
      </c>
      <c r="E16" s="96">
        <v>323157480</v>
      </c>
      <c r="F16" s="96">
        <f>SUM(D16,-E16)</f>
        <v>267539798</v>
      </c>
    </row>
    <row r="17" spans="1:6" ht="13.35" customHeight="1" x14ac:dyDescent="0.15">
      <c r="A17" s="69"/>
      <c r="B17" s="68" t="s">
        <v>18</v>
      </c>
      <c r="C17" s="69"/>
      <c r="D17" s="97">
        <v>2543003277</v>
      </c>
      <c r="E17" s="96">
        <v>2404667289</v>
      </c>
      <c r="F17" s="96">
        <f>SUM(D17,-E17)</f>
        <v>138335988</v>
      </c>
    </row>
    <row r="18" spans="1:6" ht="13.35" customHeight="1" x14ac:dyDescent="0.15">
      <c r="A18" s="69"/>
      <c r="B18" s="68" t="s">
        <v>19</v>
      </c>
      <c r="C18" s="69"/>
      <c r="D18" s="97">
        <v>153256199</v>
      </c>
      <c r="E18" s="96">
        <v>152617624</v>
      </c>
      <c r="F18" s="96">
        <f>SUM(D18,-E18)-1</f>
        <v>638574</v>
      </c>
    </row>
    <row r="19" spans="1:6" ht="15.75" customHeight="1" x14ac:dyDescent="0.15">
      <c r="A19" s="69"/>
      <c r="B19" s="68" t="s">
        <v>12</v>
      </c>
      <c r="C19" s="69"/>
      <c r="D19" s="97">
        <f>SUM(D14:D18)+1</f>
        <v>6730599643</v>
      </c>
      <c r="E19" s="96">
        <f>SUM(E14:E18)+2</f>
        <v>6157508416</v>
      </c>
      <c r="F19" s="96">
        <f>SUM(D19,-E19)</f>
        <v>573091227</v>
      </c>
    </row>
    <row r="20" spans="1:6" ht="13.35" customHeight="1" x14ac:dyDescent="0.15">
      <c r="A20" s="69"/>
      <c r="B20" s="68" t="s">
        <v>20</v>
      </c>
      <c r="C20" s="69"/>
      <c r="D20" s="97">
        <v>19251492612</v>
      </c>
      <c r="E20" s="96">
        <v>18444821997</v>
      </c>
      <c r="F20" s="96">
        <f>SUM(D20,-E20)-1</f>
        <v>806670614</v>
      </c>
    </row>
    <row r="21" spans="1:6" ht="13.35" customHeight="1" x14ac:dyDescent="0.15">
      <c r="A21" s="69"/>
      <c r="B21" s="68" t="s">
        <v>21</v>
      </c>
      <c r="C21" s="69"/>
      <c r="D21" s="106"/>
      <c r="E21" s="108"/>
      <c r="F21" s="108"/>
    </row>
    <row r="22" spans="1:6" ht="13.35" customHeight="1" x14ac:dyDescent="0.15">
      <c r="A22" s="69"/>
      <c r="B22" s="68" t="s">
        <v>22</v>
      </c>
      <c r="C22" s="69"/>
      <c r="D22" s="97">
        <v>26946474</v>
      </c>
      <c r="E22" s="96">
        <v>26339184</v>
      </c>
      <c r="F22" s="96">
        <f>SUM(D22,-E22)-1</f>
        <v>607289</v>
      </c>
    </row>
    <row r="23" spans="1:6" ht="13.35" customHeight="1" x14ac:dyDescent="0.15">
      <c r="A23" s="65"/>
      <c r="B23" s="68" t="s">
        <v>23</v>
      </c>
      <c r="C23" s="69"/>
      <c r="D23" s="97">
        <v>721083679</v>
      </c>
      <c r="E23" s="96">
        <v>713941880</v>
      </c>
      <c r="F23" s="96">
        <f>SUM(D23,-E23)-1</f>
        <v>7141798</v>
      </c>
    </row>
    <row r="24" spans="1:6" ht="13.35" customHeight="1" x14ac:dyDescent="0.15">
      <c r="A24" s="65"/>
      <c r="B24" s="68" t="s">
        <v>24</v>
      </c>
      <c r="C24" s="70"/>
      <c r="D24" s="97">
        <v>2691926</v>
      </c>
      <c r="E24" s="96">
        <v>2609960</v>
      </c>
      <c r="F24" s="96">
        <f>SUM(D24,-E24)-1</f>
        <v>81965</v>
      </c>
    </row>
    <row r="25" spans="1:6" ht="13.35" customHeight="1" x14ac:dyDescent="0.15">
      <c r="A25" s="65"/>
      <c r="B25" s="68" t="s">
        <v>25</v>
      </c>
      <c r="C25" s="68"/>
      <c r="D25" s="97">
        <v>39742706</v>
      </c>
      <c r="E25" s="96">
        <v>37677640</v>
      </c>
      <c r="F25" s="96">
        <f>SUM(D25,-E25)-1</f>
        <v>2065065</v>
      </c>
    </row>
    <row r="26" spans="1:6" ht="15.75" customHeight="1" x14ac:dyDescent="0.15">
      <c r="A26" s="65"/>
      <c r="B26" s="68" t="s">
        <v>12</v>
      </c>
      <c r="C26" s="69"/>
      <c r="D26" s="97">
        <f>SUM(D22:D25)</f>
        <v>790464785</v>
      </c>
      <c r="E26" s="96">
        <f>SUM(E22:E25)+1</f>
        <v>780568665</v>
      </c>
      <c r="F26" s="96">
        <f>SUM(D26,-E26)</f>
        <v>9896120</v>
      </c>
    </row>
    <row r="27" spans="1:6" ht="13.35" customHeight="1" x14ac:dyDescent="0.15">
      <c r="A27" s="65"/>
      <c r="B27" s="68" t="s">
        <v>26</v>
      </c>
      <c r="C27" s="69"/>
      <c r="D27" s="97">
        <v>16111283000</v>
      </c>
      <c r="E27" s="96">
        <v>16111283000</v>
      </c>
      <c r="F27" s="96" t="s">
        <v>15</v>
      </c>
    </row>
    <row r="28" spans="1:6" ht="13.35" customHeight="1" x14ac:dyDescent="0.15">
      <c r="A28" s="65"/>
      <c r="B28" s="68" t="s">
        <v>108</v>
      </c>
      <c r="C28" s="69"/>
      <c r="D28" s="97">
        <v>462011000</v>
      </c>
      <c r="E28" s="96">
        <v>462011000</v>
      </c>
      <c r="F28" s="96" t="s">
        <v>15</v>
      </c>
    </row>
    <row r="29" spans="1:6" ht="13.35" customHeight="1" x14ac:dyDescent="0.15">
      <c r="A29" s="65"/>
      <c r="B29" s="68" t="s">
        <v>28</v>
      </c>
      <c r="C29" s="69"/>
      <c r="D29" s="97">
        <v>4976021177</v>
      </c>
      <c r="E29" s="96">
        <v>4811291836</v>
      </c>
      <c r="F29" s="96">
        <f>SUM(D29,-E29)</f>
        <v>164729341</v>
      </c>
    </row>
    <row r="30" spans="1:6" ht="13.35" customHeight="1" x14ac:dyDescent="0.15">
      <c r="A30" s="65"/>
      <c r="B30" s="68" t="s">
        <v>30</v>
      </c>
      <c r="C30" s="69"/>
      <c r="D30" s="97"/>
      <c r="E30" s="96"/>
      <c r="F30" s="96"/>
    </row>
    <row r="31" spans="1:6" ht="13.35" customHeight="1" x14ac:dyDescent="0.15">
      <c r="A31" s="65"/>
      <c r="B31" s="68" t="s">
        <v>31</v>
      </c>
      <c r="C31" s="69"/>
      <c r="D31" s="101">
        <v>1394017171</v>
      </c>
      <c r="E31" s="102">
        <v>1318603639</v>
      </c>
      <c r="F31" s="96">
        <f>SUM(D31,-E31)-1</f>
        <v>75413531</v>
      </c>
    </row>
    <row r="32" spans="1:6" ht="13.35" customHeight="1" x14ac:dyDescent="0.15">
      <c r="A32" s="65"/>
      <c r="B32" s="68" t="s">
        <v>32</v>
      </c>
      <c r="C32" s="69"/>
      <c r="D32" s="97">
        <v>1647346944</v>
      </c>
      <c r="E32" s="96">
        <v>1642460115</v>
      </c>
      <c r="F32" s="96">
        <f>SUM(D32,-E32)-1</f>
        <v>4886828</v>
      </c>
    </row>
    <row r="33" spans="1:6" ht="13.35" customHeight="1" x14ac:dyDescent="0.15">
      <c r="A33" s="65"/>
      <c r="B33" s="68" t="s">
        <v>149</v>
      </c>
      <c r="C33" s="69"/>
      <c r="D33" s="97">
        <v>837806495</v>
      </c>
      <c r="E33" s="96">
        <v>644871508</v>
      </c>
      <c r="F33" s="96">
        <f>SUM(D33,-E33)</f>
        <v>192934987</v>
      </c>
    </row>
    <row r="34" spans="1:6" ht="13.35" customHeight="1" x14ac:dyDescent="0.15">
      <c r="A34" s="65"/>
      <c r="B34" s="68" t="s">
        <v>150</v>
      </c>
      <c r="C34" s="69"/>
      <c r="D34" s="97">
        <v>3264033022</v>
      </c>
      <c r="E34" s="96">
        <v>2650004546</v>
      </c>
      <c r="F34" s="96">
        <f>SUM(D34,-E34)</f>
        <v>614028476</v>
      </c>
    </row>
    <row r="35" spans="1:6" ht="13.35" customHeight="1" x14ac:dyDescent="0.15">
      <c r="A35" s="65"/>
      <c r="B35" s="68" t="s">
        <v>151</v>
      </c>
      <c r="C35" s="69"/>
      <c r="D35" s="97">
        <v>1220640836</v>
      </c>
      <c r="E35" s="96">
        <v>899151943</v>
      </c>
      <c r="F35" s="96">
        <f>SUM(D35,-E35)-1</f>
        <v>321488892</v>
      </c>
    </row>
    <row r="36" spans="1:6" ht="13.35" customHeight="1" x14ac:dyDescent="0.15">
      <c r="A36" s="65"/>
      <c r="B36" s="68" t="s">
        <v>152</v>
      </c>
      <c r="C36" s="69"/>
      <c r="D36" s="97">
        <v>839383731</v>
      </c>
      <c r="E36" s="96">
        <v>590599465</v>
      </c>
      <c r="F36" s="96">
        <f>SUM(D36,-E36)</f>
        <v>248784266</v>
      </c>
    </row>
    <row r="37" spans="1:6" ht="13.35" customHeight="1" x14ac:dyDescent="0.15">
      <c r="A37" s="65"/>
      <c r="B37" s="68" t="s">
        <v>153</v>
      </c>
      <c r="C37" s="69"/>
      <c r="D37" s="97">
        <v>435991863</v>
      </c>
      <c r="E37" s="96">
        <v>348048510</v>
      </c>
      <c r="F37" s="96">
        <f>SUM(D37,-E37)-1</f>
        <v>87943352</v>
      </c>
    </row>
    <row r="38" spans="1:6" ht="13.35" customHeight="1" x14ac:dyDescent="0.15">
      <c r="A38" s="65"/>
      <c r="B38" s="68" t="s">
        <v>62</v>
      </c>
      <c r="C38" s="69"/>
      <c r="D38" s="97">
        <v>243741949</v>
      </c>
      <c r="E38" s="96">
        <v>140842242</v>
      </c>
      <c r="F38" s="96">
        <f>SUM(D38,-E38)</f>
        <v>102899707</v>
      </c>
    </row>
    <row r="39" spans="1:6" ht="15.75" customHeight="1" x14ac:dyDescent="0.15">
      <c r="A39" s="65"/>
      <c r="B39" s="65" t="s">
        <v>127</v>
      </c>
      <c r="C39" s="69"/>
      <c r="D39" s="97">
        <f>SUM(D31:D38)+4</f>
        <v>9882962015</v>
      </c>
      <c r="E39" s="96">
        <f>SUM(E31:E38)+3</f>
        <v>8234581971</v>
      </c>
      <c r="F39" s="96">
        <f>SUM(D39,-E39)-1</f>
        <v>1648380043</v>
      </c>
    </row>
    <row r="40" spans="1:6" ht="13.35" customHeight="1" x14ac:dyDescent="0.15">
      <c r="A40" s="65"/>
      <c r="B40" s="68" t="s">
        <v>39</v>
      </c>
      <c r="C40" s="69"/>
      <c r="D40" s="97">
        <v>212964041</v>
      </c>
      <c r="E40" s="96">
        <v>118612967</v>
      </c>
      <c r="F40" s="96">
        <f>SUM(D40,-E40)</f>
        <v>94351074</v>
      </c>
    </row>
    <row r="41" spans="1:6" ht="15.75" customHeight="1" x14ac:dyDescent="0.15">
      <c r="A41" s="65"/>
      <c r="B41" s="68" t="s">
        <v>12</v>
      </c>
      <c r="C41" s="69"/>
      <c r="D41" s="97">
        <f>D39+D40</f>
        <v>10095926056</v>
      </c>
      <c r="E41" s="96">
        <f>E39+E40</f>
        <v>8353194938</v>
      </c>
      <c r="F41" s="96">
        <f>SUM(D41,-E41)-1</f>
        <v>1742731117</v>
      </c>
    </row>
    <row r="42" spans="1:6" ht="13.35" customHeight="1" x14ac:dyDescent="0.15">
      <c r="A42" s="55"/>
      <c r="B42" s="68" t="s">
        <v>63</v>
      </c>
      <c r="C42" s="55"/>
      <c r="D42" s="97">
        <v>872180534</v>
      </c>
      <c r="E42" s="96">
        <v>800600788</v>
      </c>
      <c r="F42" s="96">
        <f>SUM(D42,-E42)-1</f>
        <v>71579745</v>
      </c>
    </row>
    <row r="43" spans="1:6" ht="13.35" customHeight="1" x14ac:dyDescent="0.15">
      <c r="A43" s="55"/>
      <c r="B43" s="68" t="s">
        <v>43</v>
      </c>
      <c r="C43" s="55"/>
      <c r="D43" s="97">
        <v>2971897711</v>
      </c>
      <c r="E43" s="96">
        <v>2915074363</v>
      </c>
      <c r="F43" s="96">
        <f>SUM(D43,-E43)</f>
        <v>56823348</v>
      </c>
    </row>
    <row r="44" spans="1:6" ht="13.35" customHeight="1" x14ac:dyDescent="0.15">
      <c r="A44" s="55"/>
      <c r="B44" s="68" t="s">
        <v>72</v>
      </c>
      <c r="C44" s="55"/>
      <c r="D44" s="97">
        <v>996806090</v>
      </c>
      <c r="E44" s="96">
        <v>994156719</v>
      </c>
      <c r="F44" s="96">
        <f>SUM(D44,-E44)-1</f>
        <v>2649370</v>
      </c>
    </row>
    <row r="45" spans="1:6" ht="13.35" customHeight="1" x14ac:dyDescent="0.15">
      <c r="A45" s="55"/>
      <c r="B45" s="68" t="s">
        <v>111</v>
      </c>
      <c r="C45" s="55"/>
      <c r="D45" s="97">
        <v>1134913832</v>
      </c>
      <c r="E45" s="96">
        <v>1036124251</v>
      </c>
      <c r="F45" s="96">
        <f>SUM(D45,-E45)-1</f>
        <v>98789580</v>
      </c>
    </row>
    <row r="46" spans="1:6" ht="13.35" customHeight="1" x14ac:dyDescent="0.15">
      <c r="A46" s="55"/>
      <c r="B46" s="68" t="s">
        <v>50</v>
      </c>
      <c r="C46" s="55"/>
      <c r="D46" s="97">
        <v>13499630777</v>
      </c>
      <c r="E46" s="96">
        <v>11390637369</v>
      </c>
      <c r="F46" s="96">
        <f>SUM(D46,-E46)-1</f>
        <v>2108993407</v>
      </c>
    </row>
    <row r="47" spans="1:6" ht="13.35" customHeight="1" x14ac:dyDescent="0.15">
      <c r="A47" s="55"/>
      <c r="B47" s="68" t="s">
        <v>51</v>
      </c>
      <c r="C47" s="55"/>
      <c r="D47" s="97">
        <v>187375735</v>
      </c>
      <c r="E47" s="96" t="s">
        <v>157</v>
      </c>
      <c r="F47" s="96">
        <f>SUM(D47)</f>
        <v>187375735</v>
      </c>
    </row>
    <row r="48" spans="1:6" ht="13.35" customHeight="1" x14ac:dyDescent="0.15">
      <c r="A48" s="73"/>
      <c r="B48" s="74" t="s">
        <v>52</v>
      </c>
      <c r="C48" s="73"/>
      <c r="D48" s="103">
        <f>SUM(D12,D19:D20,D26,D27:D29,D41:D47)+3</f>
        <v>107068990035</v>
      </c>
      <c r="E48" s="104">
        <f>SUM(E12,E19:E20,E26,E27:E29,E41:E47)+5</f>
        <v>100973424388</v>
      </c>
      <c r="F48" s="104">
        <f>SUM(D48,-E48)</f>
        <v>6095565647</v>
      </c>
    </row>
    <row r="49" spans="1:6" ht="13.35" customHeight="1" x14ac:dyDescent="0.15">
      <c r="A49" s="136" t="s">
        <v>169</v>
      </c>
      <c r="B49" s="137"/>
      <c r="C49" s="137"/>
      <c r="D49" s="137"/>
      <c r="E49" s="137"/>
      <c r="F49" s="137"/>
    </row>
    <row r="50" spans="1:6" ht="18" customHeight="1" x14ac:dyDescent="0.15">
      <c r="A50" s="138"/>
      <c r="B50" s="138"/>
      <c r="C50" s="138"/>
      <c r="D50" s="138"/>
      <c r="E50" s="138"/>
      <c r="F50" s="138"/>
    </row>
    <row r="51" spans="1:6" ht="10.5" customHeight="1" x14ac:dyDescent="0.15">
      <c r="A51" s="138"/>
      <c r="B51" s="138"/>
      <c r="C51" s="138"/>
      <c r="D51" s="138"/>
      <c r="E51" s="138"/>
      <c r="F51" s="138"/>
    </row>
    <row r="52" spans="1:6" ht="10.5" customHeight="1" x14ac:dyDescent="0.15">
      <c r="A52" s="138"/>
      <c r="B52" s="138"/>
      <c r="C52" s="138"/>
      <c r="D52" s="138"/>
      <c r="E52" s="138"/>
      <c r="F52" s="138"/>
    </row>
    <row r="53" spans="1:6" ht="10.5" customHeight="1" x14ac:dyDescent="0.15">
      <c r="A53" s="138"/>
      <c r="B53" s="138"/>
      <c r="C53" s="138"/>
      <c r="D53" s="138"/>
      <c r="E53" s="138"/>
      <c r="F53" s="138"/>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H54"/>
  <sheetViews>
    <sheetView view="pageBreakPreview" zoomScale="115" zoomScaleNormal="100" zoomScaleSheetLayoutView="115" workbookViewId="0"/>
  </sheetViews>
  <sheetFormatPr defaultColWidth="9.42578125" defaultRowHeight="10.5" customHeight="1" x14ac:dyDescent="0.15"/>
  <cols>
    <col min="1" max="1" width="1.85546875" style="52" customWidth="1"/>
    <col min="2" max="2" width="37.42578125" style="52" bestFit="1" customWidth="1"/>
    <col min="3" max="3" width="1.85546875" style="52" customWidth="1"/>
    <col min="4" max="6" width="20.85546875" style="52" customWidth="1"/>
    <col min="7" max="7" width="1" style="53" customWidth="1"/>
    <col min="8" max="8" width="3.85546875" style="54" customWidth="1"/>
    <col min="9" max="9" width="12.85546875" style="52" customWidth="1"/>
    <col min="10" max="16384" width="9.42578125" style="52"/>
  </cols>
  <sheetData>
    <row r="1" spans="1:8" ht="14.25" customHeight="1" x14ac:dyDescent="0.15"/>
    <row r="2" spans="1:8" s="76" customFormat="1" ht="14.55" customHeight="1" x14ac:dyDescent="0.15">
      <c r="A2" s="75"/>
      <c r="B2" s="75"/>
      <c r="C2" s="75"/>
      <c r="D2" s="75"/>
      <c r="E2" s="75"/>
      <c r="F2" s="58" t="s">
        <v>0</v>
      </c>
      <c r="G2" s="75"/>
      <c r="H2" s="75"/>
    </row>
    <row r="3" spans="1:8" ht="18" customHeight="1" x14ac:dyDescent="0.15">
      <c r="A3" s="135" t="s">
        <v>174</v>
      </c>
      <c r="B3" s="135"/>
      <c r="C3" s="135"/>
      <c r="D3" s="135"/>
      <c r="E3" s="135"/>
      <c r="F3" s="135"/>
    </row>
    <row r="4" spans="1:8" ht="18" customHeight="1" x14ac:dyDescent="0.15">
      <c r="A4" s="60"/>
      <c r="B4" s="61" t="s">
        <v>2</v>
      </c>
      <c r="C4" s="62"/>
      <c r="D4" s="63" t="s">
        <v>3</v>
      </c>
      <c r="E4" s="63" t="s">
        <v>4</v>
      </c>
      <c r="F4" s="64" t="s">
        <v>5</v>
      </c>
    </row>
    <row r="5" spans="1:8" ht="8.1" customHeight="1" x14ac:dyDescent="0.15">
      <c r="A5" s="55"/>
      <c r="B5" s="65"/>
      <c r="C5" s="55"/>
      <c r="D5" s="66"/>
      <c r="E5" s="65"/>
      <c r="F5" s="65"/>
    </row>
    <row r="6" spans="1:8" ht="13.35" customHeight="1" x14ac:dyDescent="0.15">
      <c r="A6" s="67"/>
      <c r="B6" s="68" t="s">
        <v>6</v>
      </c>
      <c r="C6" s="65"/>
      <c r="D6" s="97"/>
      <c r="E6" s="96"/>
      <c r="F6" s="96"/>
    </row>
    <row r="7" spans="1:8" ht="13.35" customHeight="1" x14ac:dyDescent="0.15">
      <c r="A7" s="65"/>
      <c r="B7" s="72" t="s">
        <v>172</v>
      </c>
      <c r="C7" s="55"/>
      <c r="D7" s="97">
        <v>20342965957</v>
      </c>
      <c r="E7" s="96">
        <v>20338996872</v>
      </c>
      <c r="F7" s="96">
        <v>3969084</v>
      </c>
      <c r="H7" s="77"/>
    </row>
    <row r="8" spans="1:8" ht="13.35" customHeight="1" x14ac:dyDescent="0.15">
      <c r="A8" s="55"/>
      <c r="B8" s="72" t="s">
        <v>171</v>
      </c>
      <c r="C8" s="55"/>
      <c r="D8" s="97">
        <v>2459870813</v>
      </c>
      <c r="E8" s="96">
        <v>2459870813</v>
      </c>
      <c r="F8" s="96" t="s">
        <v>15</v>
      </c>
    </row>
    <row r="9" spans="1:8" ht="13.35" customHeight="1" x14ac:dyDescent="0.15">
      <c r="A9" s="55"/>
      <c r="B9" s="72" t="s">
        <v>170</v>
      </c>
      <c r="C9" s="55"/>
      <c r="D9" s="97">
        <v>4447765725</v>
      </c>
      <c r="E9" s="96">
        <v>4316081563</v>
      </c>
      <c r="F9" s="96">
        <v>131684162</v>
      </c>
    </row>
    <row r="10" spans="1:8" ht="13.35" customHeight="1" x14ac:dyDescent="0.15">
      <c r="A10" s="65"/>
      <c r="B10" s="68" t="s">
        <v>10</v>
      </c>
      <c r="C10" s="68"/>
      <c r="D10" s="97">
        <v>900976055</v>
      </c>
      <c r="E10" s="96">
        <v>618035059</v>
      </c>
      <c r="F10" s="96">
        <v>282940996</v>
      </c>
    </row>
    <row r="11" spans="1:8" ht="13.35" customHeight="1" x14ac:dyDescent="0.15">
      <c r="A11" s="65"/>
      <c r="B11" s="72" t="s">
        <v>173</v>
      </c>
      <c r="C11" s="55"/>
      <c r="D11" s="97">
        <v>753592386</v>
      </c>
      <c r="E11" s="96">
        <v>515937677</v>
      </c>
      <c r="F11" s="96">
        <v>237654708</v>
      </c>
    </row>
    <row r="12" spans="1:8" ht="15.75" customHeight="1" x14ac:dyDescent="0.15">
      <c r="A12" s="65"/>
      <c r="B12" s="68" t="s">
        <v>12</v>
      </c>
      <c r="C12" s="65"/>
      <c r="D12" s="97">
        <v>28905170937</v>
      </c>
      <c r="E12" s="96">
        <v>28248921985</v>
      </c>
      <c r="F12" s="96">
        <v>656248952</v>
      </c>
    </row>
    <row r="13" spans="1:8" ht="13.35" customHeight="1" x14ac:dyDescent="0.15">
      <c r="A13" s="65"/>
      <c r="B13" s="68" t="s">
        <v>126</v>
      </c>
      <c r="C13" s="65"/>
      <c r="D13" s="106"/>
      <c r="E13" s="107"/>
      <c r="F13" s="107"/>
    </row>
    <row r="14" spans="1:8" ht="13.35" customHeight="1" x14ac:dyDescent="0.15">
      <c r="A14" s="69"/>
      <c r="B14" s="68" t="s">
        <v>13</v>
      </c>
      <c r="C14" s="69"/>
      <c r="D14" s="97">
        <v>1593767000</v>
      </c>
      <c r="E14" s="96">
        <v>1559350781</v>
      </c>
      <c r="F14" s="96">
        <v>34416218</v>
      </c>
    </row>
    <row r="15" spans="1:8" ht="13.35" customHeight="1" x14ac:dyDescent="0.15">
      <c r="A15" s="69"/>
      <c r="B15" s="68" t="s">
        <v>16</v>
      </c>
      <c r="C15" s="69"/>
      <c r="D15" s="97">
        <v>1588535982</v>
      </c>
      <c r="E15" s="96">
        <v>1476178096</v>
      </c>
      <c r="F15" s="96">
        <v>112357885</v>
      </c>
    </row>
    <row r="16" spans="1:8" ht="13.35" customHeight="1" x14ac:dyDescent="0.15">
      <c r="A16" s="69"/>
      <c r="B16" s="68" t="s">
        <v>17</v>
      </c>
      <c r="C16" s="69"/>
      <c r="D16" s="97">
        <v>591334257</v>
      </c>
      <c r="E16" s="96">
        <v>418893560</v>
      </c>
      <c r="F16" s="96">
        <v>172440697</v>
      </c>
    </row>
    <row r="17" spans="1:6" ht="13.35" customHeight="1" x14ac:dyDescent="0.15">
      <c r="A17" s="69"/>
      <c r="B17" s="68" t="s">
        <v>18</v>
      </c>
      <c r="C17" s="69"/>
      <c r="D17" s="97">
        <v>2531602728</v>
      </c>
      <c r="E17" s="96">
        <v>2461637481</v>
      </c>
      <c r="F17" s="96">
        <v>69965246</v>
      </c>
    </row>
    <row r="18" spans="1:6" ht="13.35" customHeight="1" x14ac:dyDescent="0.15">
      <c r="A18" s="69"/>
      <c r="B18" s="68" t="s">
        <v>19</v>
      </c>
      <c r="C18" s="69"/>
      <c r="D18" s="97">
        <v>139434003</v>
      </c>
      <c r="E18" s="96">
        <v>135316024</v>
      </c>
      <c r="F18" s="96">
        <v>4117979</v>
      </c>
    </row>
    <row r="19" spans="1:6" ht="15.75" customHeight="1" x14ac:dyDescent="0.15">
      <c r="A19" s="69"/>
      <c r="B19" s="68" t="s">
        <v>12</v>
      </c>
      <c r="C19" s="69"/>
      <c r="D19" s="97">
        <v>6444673971</v>
      </c>
      <c r="E19" s="96">
        <v>6051375944</v>
      </c>
      <c r="F19" s="96">
        <v>393298026</v>
      </c>
    </row>
    <row r="20" spans="1:6" ht="13.35" customHeight="1" x14ac:dyDescent="0.15">
      <c r="A20" s="69"/>
      <c r="B20" s="68" t="s">
        <v>20</v>
      </c>
      <c r="C20" s="69"/>
      <c r="D20" s="97">
        <v>20235956365</v>
      </c>
      <c r="E20" s="96">
        <v>19543900165</v>
      </c>
      <c r="F20" s="96">
        <v>692056199</v>
      </c>
    </row>
    <row r="21" spans="1:6" ht="13.35" customHeight="1" x14ac:dyDescent="0.15">
      <c r="A21" s="69"/>
      <c r="B21" s="68" t="s">
        <v>21</v>
      </c>
      <c r="C21" s="69"/>
      <c r="D21" s="106"/>
      <c r="E21" s="108"/>
      <c r="F21" s="108"/>
    </row>
    <row r="22" spans="1:6" ht="13.35" customHeight="1" x14ac:dyDescent="0.15">
      <c r="A22" s="69"/>
      <c r="B22" s="68" t="s">
        <v>22</v>
      </c>
      <c r="C22" s="69"/>
      <c r="D22" s="97">
        <v>23947786</v>
      </c>
      <c r="E22" s="96">
        <v>22816244</v>
      </c>
      <c r="F22" s="96">
        <v>1131541</v>
      </c>
    </row>
    <row r="23" spans="1:6" ht="13.35" customHeight="1" x14ac:dyDescent="0.15">
      <c r="A23" s="65"/>
      <c r="B23" s="68" t="s">
        <v>23</v>
      </c>
      <c r="C23" s="69"/>
      <c r="D23" s="97">
        <v>654480678</v>
      </c>
      <c r="E23" s="96">
        <v>651424296</v>
      </c>
      <c r="F23" s="96">
        <v>3056381</v>
      </c>
    </row>
    <row r="24" spans="1:6" ht="13.35" customHeight="1" x14ac:dyDescent="0.15">
      <c r="A24" s="65"/>
      <c r="B24" s="68" t="s">
        <v>24</v>
      </c>
      <c r="C24" s="70"/>
      <c r="D24" s="97">
        <v>2188416</v>
      </c>
      <c r="E24" s="96">
        <v>1975502</v>
      </c>
      <c r="F24" s="96">
        <v>212913</v>
      </c>
    </row>
    <row r="25" spans="1:6" ht="13.35" customHeight="1" x14ac:dyDescent="0.15">
      <c r="A25" s="65"/>
      <c r="B25" s="68" t="s">
        <v>25</v>
      </c>
      <c r="C25" s="68"/>
      <c r="D25" s="97">
        <v>35372703</v>
      </c>
      <c r="E25" s="96">
        <v>33087854</v>
      </c>
      <c r="F25" s="96">
        <v>2284848</v>
      </c>
    </row>
    <row r="26" spans="1:6" ht="15.75" customHeight="1" x14ac:dyDescent="0.15">
      <c r="A26" s="65"/>
      <c r="B26" s="68" t="s">
        <v>12</v>
      </c>
      <c r="C26" s="69"/>
      <c r="D26" s="97">
        <v>715989583</v>
      </c>
      <c r="E26" s="96">
        <v>709303897</v>
      </c>
      <c r="F26" s="96">
        <v>6685685</v>
      </c>
    </row>
    <row r="27" spans="1:6" ht="13.35" customHeight="1" x14ac:dyDescent="0.15">
      <c r="A27" s="65"/>
      <c r="B27" s="68" t="s">
        <v>26</v>
      </c>
      <c r="C27" s="69"/>
      <c r="D27" s="97">
        <v>18407156916</v>
      </c>
      <c r="E27" s="96">
        <v>18407156916</v>
      </c>
      <c r="F27" s="96" t="s">
        <v>15</v>
      </c>
    </row>
    <row r="28" spans="1:6" ht="13.35" customHeight="1" x14ac:dyDescent="0.15">
      <c r="A28" s="65"/>
      <c r="B28" s="68" t="s">
        <v>108</v>
      </c>
      <c r="C28" s="69"/>
      <c r="D28" s="97">
        <v>383165000</v>
      </c>
      <c r="E28" s="96">
        <v>383165000</v>
      </c>
      <c r="F28" s="96" t="s">
        <v>15</v>
      </c>
    </row>
    <row r="29" spans="1:6" ht="13.35" customHeight="1" x14ac:dyDescent="0.15">
      <c r="A29" s="65"/>
      <c r="B29" s="68" t="s">
        <v>28</v>
      </c>
      <c r="C29" s="69"/>
      <c r="D29" s="97">
        <v>4911900338</v>
      </c>
      <c r="E29" s="96">
        <v>4669636730</v>
      </c>
      <c r="F29" s="96">
        <v>242263607</v>
      </c>
    </row>
    <row r="30" spans="1:6" ht="13.35" customHeight="1" x14ac:dyDescent="0.15">
      <c r="A30" s="65"/>
      <c r="B30" s="68" t="s">
        <v>30</v>
      </c>
      <c r="C30" s="69"/>
      <c r="D30" s="97"/>
      <c r="E30" s="96"/>
      <c r="F30" s="96"/>
    </row>
    <row r="31" spans="1:6" ht="13.35" customHeight="1" x14ac:dyDescent="0.15">
      <c r="A31" s="65"/>
      <c r="B31" s="68" t="s">
        <v>31</v>
      </c>
      <c r="C31" s="69"/>
      <c r="D31" s="101">
        <v>822076642</v>
      </c>
      <c r="E31" s="102">
        <v>668382266</v>
      </c>
      <c r="F31" s="96">
        <v>153694376</v>
      </c>
    </row>
    <row r="32" spans="1:6" ht="13.35" customHeight="1" x14ac:dyDescent="0.15">
      <c r="A32" s="65"/>
      <c r="B32" s="68" t="s">
        <v>32</v>
      </c>
      <c r="C32" s="69"/>
      <c r="D32" s="97">
        <v>1164091330</v>
      </c>
      <c r="E32" s="96">
        <v>884532878</v>
      </c>
      <c r="F32" s="96">
        <v>279558452</v>
      </c>
    </row>
    <row r="33" spans="1:8" ht="13.35" customHeight="1" x14ac:dyDescent="0.15">
      <c r="A33" s="65"/>
      <c r="B33" s="68" t="s">
        <v>149</v>
      </c>
      <c r="C33" s="69"/>
      <c r="D33" s="97">
        <v>601258251</v>
      </c>
      <c r="E33" s="96">
        <v>501097024</v>
      </c>
      <c r="F33" s="96">
        <v>100161226</v>
      </c>
    </row>
    <row r="34" spans="1:8" ht="13.35" customHeight="1" x14ac:dyDescent="0.15">
      <c r="A34" s="65"/>
      <c r="B34" s="68" t="s">
        <v>150</v>
      </c>
      <c r="C34" s="69"/>
      <c r="D34" s="97">
        <v>1016551834</v>
      </c>
      <c r="E34" s="96">
        <v>858828854</v>
      </c>
      <c r="F34" s="96">
        <v>157722979</v>
      </c>
    </row>
    <row r="35" spans="1:8" ht="13.35" customHeight="1" x14ac:dyDescent="0.15">
      <c r="A35" s="65"/>
      <c r="B35" s="72" t="s">
        <v>175</v>
      </c>
      <c r="C35" s="69"/>
      <c r="D35" s="97">
        <v>483882434</v>
      </c>
      <c r="E35" s="96">
        <v>414585203</v>
      </c>
      <c r="F35" s="96">
        <v>69297230</v>
      </c>
    </row>
    <row r="36" spans="1:8" ht="13.35" customHeight="1" x14ac:dyDescent="0.15">
      <c r="A36" s="65"/>
      <c r="B36" s="72" t="s">
        <v>176</v>
      </c>
      <c r="C36" s="69"/>
      <c r="D36" s="97">
        <v>973512820</v>
      </c>
      <c r="E36" s="96">
        <v>740020655</v>
      </c>
      <c r="F36" s="96">
        <v>233492164</v>
      </c>
    </row>
    <row r="37" spans="1:8" ht="13.35" customHeight="1" x14ac:dyDescent="0.15">
      <c r="A37" s="65"/>
      <c r="B37" s="72" t="s">
        <v>177</v>
      </c>
      <c r="C37" s="69"/>
      <c r="D37" s="97">
        <v>2385448000</v>
      </c>
      <c r="E37" s="96">
        <v>1534758438</v>
      </c>
      <c r="F37" s="96">
        <v>850689561</v>
      </c>
    </row>
    <row r="38" spans="1:8" ht="13.35" customHeight="1" x14ac:dyDescent="0.15">
      <c r="A38" s="65"/>
      <c r="B38" s="72" t="s">
        <v>178</v>
      </c>
      <c r="C38" s="69"/>
      <c r="D38" s="97">
        <v>168191753</v>
      </c>
      <c r="E38" s="96">
        <v>91800808</v>
      </c>
      <c r="F38" s="96">
        <v>76390945</v>
      </c>
    </row>
    <row r="39" spans="1:8" ht="15.75" customHeight="1" x14ac:dyDescent="0.15">
      <c r="A39" s="65"/>
      <c r="B39" s="65" t="s">
        <v>127</v>
      </c>
      <c r="C39" s="69"/>
      <c r="D39" s="97">
        <v>7615013066</v>
      </c>
      <c r="E39" s="96">
        <v>5694006130</v>
      </c>
      <c r="F39" s="96">
        <v>1921006936</v>
      </c>
    </row>
    <row r="40" spans="1:8" ht="13.35" customHeight="1" x14ac:dyDescent="0.15">
      <c r="A40" s="65"/>
      <c r="B40" s="68" t="s">
        <v>39</v>
      </c>
      <c r="C40" s="69"/>
      <c r="D40" s="97">
        <v>207308022</v>
      </c>
      <c r="E40" s="96">
        <v>108755800</v>
      </c>
      <c r="F40" s="96">
        <v>98552222</v>
      </c>
    </row>
    <row r="41" spans="1:8" ht="15.75" customHeight="1" x14ac:dyDescent="0.15">
      <c r="A41" s="65"/>
      <c r="B41" s="68" t="s">
        <v>12</v>
      </c>
      <c r="C41" s="69"/>
      <c r="D41" s="97">
        <v>7822321089</v>
      </c>
      <c r="E41" s="96">
        <v>5802761930</v>
      </c>
      <c r="F41" s="96">
        <v>2019559158</v>
      </c>
    </row>
    <row r="42" spans="1:8" ht="13.35" customHeight="1" x14ac:dyDescent="0.15">
      <c r="A42" s="55"/>
      <c r="B42" s="68" t="s">
        <v>63</v>
      </c>
      <c r="C42" s="55"/>
      <c r="D42" s="97">
        <v>787819394</v>
      </c>
      <c r="E42" s="96">
        <v>745786486</v>
      </c>
      <c r="F42" s="96">
        <v>42032908</v>
      </c>
    </row>
    <row r="43" spans="1:8" ht="13.35" customHeight="1" x14ac:dyDescent="0.15">
      <c r="A43" s="55"/>
      <c r="B43" s="68" t="s">
        <v>43</v>
      </c>
      <c r="C43" s="55"/>
      <c r="D43" s="97">
        <v>871504915</v>
      </c>
      <c r="E43" s="96">
        <v>830101275</v>
      </c>
      <c r="F43" s="96">
        <v>41403639</v>
      </c>
    </row>
    <row r="44" spans="1:8" ht="13.35" customHeight="1" x14ac:dyDescent="0.15">
      <c r="A44" s="55"/>
      <c r="B44" s="68" t="s">
        <v>72</v>
      </c>
      <c r="C44" s="55"/>
      <c r="D44" s="97">
        <v>845996255</v>
      </c>
      <c r="E44" s="96">
        <v>845335613</v>
      </c>
      <c r="F44" s="96">
        <v>660642</v>
      </c>
    </row>
    <row r="45" spans="1:8" ht="13.35" customHeight="1" x14ac:dyDescent="0.15">
      <c r="A45" s="55"/>
      <c r="B45" s="68" t="s">
        <v>111</v>
      </c>
      <c r="C45" s="55"/>
      <c r="D45" s="97">
        <v>1264250027</v>
      </c>
      <c r="E45" s="96">
        <v>1121824571</v>
      </c>
      <c r="F45" s="96">
        <v>142425455</v>
      </c>
    </row>
    <row r="46" spans="1:8" ht="13.35" customHeight="1" x14ac:dyDescent="0.15">
      <c r="A46" s="55"/>
      <c r="B46" s="68" t="s">
        <v>50</v>
      </c>
      <c r="C46" s="55"/>
      <c r="D46" s="97">
        <v>8219587682</v>
      </c>
      <c r="E46" s="96">
        <v>7234895517</v>
      </c>
      <c r="F46" s="96">
        <v>984692165</v>
      </c>
    </row>
    <row r="47" spans="1:8" s="53" customFormat="1" ht="13.35" customHeight="1" x14ac:dyDescent="0.15">
      <c r="A47" s="55"/>
      <c r="B47" s="68" t="s">
        <v>51</v>
      </c>
      <c r="C47" s="55"/>
      <c r="D47" s="97">
        <v>135080948</v>
      </c>
      <c r="E47" s="96" t="s">
        <v>15</v>
      </c>
      <c r="F47" s="96">
        <v>135080948</v>
      </c>
      <c r="H47" s="54"/>
    </row>
    <row r="48" spans="1:8" s="53" customFormat="1" ht="13.35" customHeight="1" x14ac:dyDescent="0.15">
      <c r="A48" s="55"/>
      <c r="B48" s="72" t="s">
        <v>179</v>
      </c>
      <c r="C48" s="55"/>
      <c r="D48" s="97">
        <v>718175674</v>
      </c>
      <c r="E48" s="96">
        <v>718175673</v>
      </c>
      <c r="F48" s="96" t="s">
        <v>15</v>
      </c>
      <c r="H48" s="54"/>
    </row>
    <row r="49" spans="1:8" s="53" customFormat="1" ht="13.35" customHeight="1" x14ac:dyDescent="0.15">
      <c r="A49" s="73"/>
      <c r="B49" s="74" t="s">
        <v>52</v>
      </c>
      <c r="C49" s="73"/>
      <c r="D49" s="103">
        <v>100668749098</v>
      </c>
      <c r="E49" s="104">
        <v>95312341707</v>
      </c>
      <c r="F49" s="104">
        <v>5356407390</v>
      </c>
      <c r="H49" s="54"/>
    </row>
    <row r="50" spans="1:8" s="53" customFormat="1" ht="13.35" customHeight="1" x14ac:dyDescent="0.15">
      <c r="A50" s="136" t="s">
        <v>165</v>
      </c>
      <c r="B50" s="137"/>
      <c r="C50" s="137"/>
      <c r="D50" s="137"/>
      <c r="E50" s="137"/>
      <c r="F50" s="137"/>
      <c r="H50" s="54"/>
    </row>
    <row r="51" spans="1:8" s="53" customFormat="1" ht="18" customHeight="1" x14ac:dyDescent="0.15">
      <c r="A51" s="138"/>
      <c r="B51" s="138"/>
      <c r="C51" s="138"/>
      <c r="D51" s="138"/>
      <c r="E51" s="138"/>
      <c r="F51" s="138"/>
      <c r="H51" s="54"/>
    </row>
    <row r="52" spans="1:8" s="53" customFormat="1" ht="10.5" customHeight="1" x14ac:dyDescent="0.15">
      <c r="A52" s="138"/>
      <c r="B52" s="138"/>
      <c r="C52" s="138"/>
      <c r="D52" s="138"/>
      <c r="E52" s="138"/>
      <c r="F52" s="138"/>
      <c r="H52" s="54"/>
    </row>
    <row r="53" spans="1:8" s="53" customFormat="1" ht="10.5" customHeight="1" x14ac:dyDescent="0.15">
      <c r="A53" s="138"/>
      <c r="B53" s="138"/>
      <c r="C53" s="138"/>
      <c r="D53" s="138"/>
      <c r="E53" s="138"/>
      <c r="F53" s="138"/>
      <c r="H53" s="54"/>
    </row>
    <row r="54" spans="1:8" s="53" customFormat="1" ht="10.5" customHeight="1" x14ac:dyDescent="0.15">
      <c r="A54" s="138"/>
      <c r="B54" s="138"/>
      <c r="C54" s="138"/>
      <c r="D54" s="138"/>
      <c r="E54" s="138"/>
      <c r="F54" s="138"/>
      <c r="H54" s="54"/>
    </row>
  </sheetData>
  <mergeCells count="2">
    <mergeCell ref="A3:F3"/>
    <mergeCell ref="A50:F54"/>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I54"/>
  <sheetViews>
    <sheetView view="pageBreakPreview" zoomScale="115" zoomScaleNormal="100" zoomScaleSheetLayoutView="115" workbookViewId="0"/>
  </sheetViews>
  <sheetFormatPr defaultColWidth="9.42578125" defaultRowHeight="10.5" customHeight="1" x14ac:dyDescent="0.15"/>
  <cols>
    <col min="1" max="1" width="1.85546875" style="52" customWidth="1"/>
    <col min="2" max="2" width="37.42578125" style="52" bestFit="1" customWidth="1"/>
    <col min="3" max="3" width="1.85546875" style="52" customWidth="1"/>
    <col min="4" max="6" width="20.85546875" style="52" customWidth="1"/>
    <col min="7" max="7" width="1" style="53" customWidth="1"/>
    <col min="8" max="8" width="3.85546875" style="54" customWidth="1"/>
    <col min="9" max="9" width="12.85546875" style="52" customWidth="1"/>
    <col min="10" max="16384" width="9.42578125" style="52"/>
  </cols>
  <sheetData>
    <row r="1" spans="1:9" ht="14.25" customHeight="1" x14ac:dyDescent="0.15"/>
    <row r="2" spans="1:9" ht="18" customHeight="1" x14ac:dyDescent="0.15">
      <c r="A2" s="55"/>
      <c r="B2" s="56"/>
      <c r="C2" s="55"/>
      <c r="D2" s="57"/>
      <c r="E2" s="57"/>
      <c r="F2" s="58" t="s">
        <v>180</v>
      </c>
      <c r="H2" s="59"/>
      <c r="I2" s="54"/>
    </row>
    <row r="3" spans="1:9" ht="18" customHeight="1" x14ac:dyDescent="0.15">
      <c r="A3" s="135" t="s">
        <v>181</v>
      </c>
      <c r="B3" s="135"/>
      <c r="C3" s="135"/>
      <c r="D3" s="135"/>
      <c r="E3" s="135"/>
      <c r="F3" s="135"/>
      <c r="H3" s="59"/>
      <c r="I3" s="54"/>
    </row>
    <row r="4" spans="1:9" ht="18" customHeight="1" x14ac:dyDescent="0.15">
      <c r="A4" s="60"/>
      <c r="B4" s="61" t="s">
        <v>2</v>
      </c>
      <c r="C4" s="62"/>
      <c r="D4" s="63" t="s">
        <v>3</v>
      </c>
      <c r="E4" s="63" t="s">
        <v>4</v>
      </c>
      <c r="F4" s="64" t="s">
        <v>5</v>
      </c>
      <c r="H4" s="59"/>
      <c r="I4" s="54"/>
    </row>
    <row r="5" spans="1:9" ht="8.25" customHeight="1" x14ac:dyDescent="0.15">
      <c r="A5" s="55"/>
      <c r="B5" s="65"/>
      <c r="C5" s="55"/>
      <c r="D5" s="66"/>
      <c r="E5" s="65"/>
      <c r="F5" s="65"/>
      <c r="H5" s="59"/>
      <c r="I5" s="54"/>
    </row>
    <row r="6" spans="1:9" ht="12.75" customHeight="1" x14ac:dyDescent="0.15">
      <c r="A6" s="67"/>
      <c r="B6" s="68" t="s">
        <v>6</v>
      </c>
      <c r="C6" s="65"/>
      <c r="D6" s="97"/>
      <c r="E6" s="96"/>
      <c r="F6" s="96"/>
      <c r="H6" s="59"/>
      <c r="I6" s="54"/>
    </row>
    <row r="7" spans="1:9" ht="12.75" customHeight="1" x14ac:dyDescent="0.15">
      <c r="A7" s="67"/>
      <c r="B7" s="68" t="s">
        <v>172</v>
      </c>
      <c r="C7" s="65"/>
      <c r="D7" s="97">
        <v>21040230788</v>
      </c>
      <c r="E7" s="96">
        <v>21029846629</v>
      </c>
      <c r="F7" s="96">
        <f>SUM(D7,-E7)-1</f>
        <v>10384158</v>
      </c>
      <c r="H7" s="59"/>
      <c r="I7" s="54"/>
    </row>
    <row r="8" spans="1:9" ht="12.75" customHeight="1" x14ac:dyDescent="0.15">
      <c r="A8" s="65"/>
      <c r="B8" s="68" t="s">
        <v>7</v>
      </c>
      <c r="C8" s="55"/>
      <c r="D8" s="97">
        <v>2732261280</v>
      </c>
      <c r="E8" s="96">
        <v>2732261280</v>
      </c>
      <c r="F8" s="96" t="s">
        <v>182</v>
      </c>
      <c r="H8" s="59"/>
      <c r="I8" s="54"/>
    </row>
    <row r="9" spans="1:9" ht="12.75" customHeight="1" x14ac:dyDescent="0.15">
      <c r="A9" s="55"/>
      <c r="B9" s="68" t="s">
        <v>8</v>
      </c>
      <c r="C9" s="55"/>
      <c r="D9" s="97">
        <v>4868827870</v>
      </c>
      <c r="E9" s="96">
        <v>4671886993</v>
      </c>
      <c r="F9" s="96">
        <f>SUM(D9,-E9)</f>
        <v>196940877</v>
      </c>
      <c r="H9" s="59"/>
      <c r="I9" s="54"/>
    </row>
    <row r="10" spans="1:9" ht="12.75" customHeight="1" x14ac:dyDescent="0.15">
      <c r="A10" s="65"/>
      <c r="B10" s="68" t="s">
        <v>10</v>
      </c>
      <c r="C10" s="68"/>
      <c r="D10" s="97">
        <v>828840205</v>
      </c>
      <c r="E10" s="96">
        <v>753728879</v>
      </c>
      <c r="F10" s="96">
        <f>SUM(D10,-E10)-1</f>
        <v>75111325</v>
      </c>
      <c r="H10" s="59"/>
      <c r="I10" s="54"/>
    </row>
    <row r="11" spans="1:9" ht="12.75" customHeight="1" x14ac:dyDescent="0.15">
      <c r="A11" s="65"/>
      <c r="B11" s="68" t="s">
        <v>173</v>
      </c>
      <c r="C11" s="55"/>
      <c r="D11" s="97">
        <v>683162177</v>
      </c>
      <c r="E11" s="96">
        <v>589989166</v>
      </c>
      <c r="F11" s="96">
        <f>SUM(D11,-E11)-1</f>
        <v>93173010</v>
      </c>
      <c r="H11" s="59"/>
      <c r="I11" s="54"/>
    </row>
    <row r="12" spans="1:9" ht="16.5" customHeight="1" x14ac:dyDescent="0.15">
      <c r="A12" s="65"/>
      <c r="B12" s="68" t="s">
        <v>12</v>
      </c>
      <c r="C12" s="65"/>
      <c r="D12" s="97">
        <f>SUM(D7:D11)</f>
        <v>30153322320</v>
      </c>
      <c r="E12" s="96">
        <f>SUM(E7:E11)+1</f>
        <v>29777712948</v>
      </c>
      <c r="F12" s="96">
        <f>SUM(D12,-E12)</f>
        <v>375609372</v>
      </c>
      <c r="H12" s="59"/>
      <c r="I12" s="54"/>
    </row>
    <row r="13" spans="1:9" ht="12.75" customHeight="1" x14ac:dyDescent="0.15">
      <c r="A13" s="65"/>
      <c r="B13" s="68" t="s">
        <v>122</v>
      </c>
      <c r="C13" s="65"/>
      <c r="D13" s="106"/>
      <c r="E13" s="107"/>
      <c r="F13" s="107"/>
      <c r="H13" s="59"/>
      <c r="I13" s="54"/>
    </row>
    <row r="14" spans="1:9" ht="12.75" customHeight="1" x14ac:dyDescent="0.15">
      <c r="A14" s="69"/>
      <c r="B14" s="68" t="s">
        <v>13</v>
      </c>
      <c r="C14" s="69"/>
      <c r="D14" s="97">
        <v>1566649000</v>
      </c>
      <c r="E14" s="96">
        <v>1547102322</v>
      </c>
      <c r="F14" s="96">
        <f>SUM(D14,-E14)-1</f>
        <v>19546677</v>
      </c>
      <c r="H14" s="59"/>
      <c r="I14" s="54"/>
    </row>
    <row r="15" spans="1:9" ht="12.75" customHeight="1" x14ac:dyDescent="0.15">
      <c r="A15" s="69"/>
      <c r="B15" s="68" t="s">
        <v>16</v>
      </c>
      <c r="C15" s="69"/>
      <c r="D15" s="97">
        <v>1606103684</v>
      </c>
      <c r="E15" s="96">
        <v>1467070897</v>
      </c>
      <c r="F15" s="96">
        <f>SUM(D15,-E15)</f>
        <v>139032787</v>
      </c>
      <c r="H15" s="59"/>
      <c r="I15" s="54"/>
    </row>
    <row r="16" spans="1:9" ht="12.75" customHeight="1" x14ac:dyDescent="0.15">
      <c r="A16" s="69"/>
      <c r="B16" s="68" t="s">
        <v>17</v>
      </c>
      <c r="C16" s="69"/>
      <c r="D16" s="97">
        <v>639924492</v>
      </c>
      <c r="E16" s="96">
        <v>274017126</v>
      </c>
      <c r="F16" s="96">
        <f>SUM(D16,-E16)</f>
        <v>365907366</v>
      </c>
      <c r="H16" s="59"/>
      <c r="I16" s="54"/>
    </row>
    <row r="17" spans="1:9" ht="12.75" customHeight="1" x14ac:dyDescent="0.15">
      <c r="A17" s="69"/>
      <c r="B17" s="68" t="s">
        <v>18</v>
      </c>
      <c r="C17" s="69"/>
      <c r="D17" s="97">
        <v>2771809992</v>
      </c>
      <c r="E17" s="96">
        <v>2614855189</v>
      </c>
      <c r="F17" s="96">
        <f>SUM(D17,-E17)</f>
        <v>156954803</v>
      </c>
      <c r="H17" s="59"/>
      <c r="I17" s="54"/>
    </row>
    <row r="18" spans="1:9" ht="12.75" customHeight="1" x14ac:dyDescent="0.15">
      <c r="A18" s="69"/>
      <c r="B18" s="68" t="s">
        <v>19</v>
      </c>
      <c r="C18" s="69"/>
      <c r="D18" s="97">
        <v>132824855</v>
      </c>
      <c r="E18" s="96">
        <v>132824855</v>
      </c>
      <c r="F18" s="96" t="s">
        <v>182</v>
      </c>
      <c r="H18" s="59"/>
      <c r="I18" s="54"/>
    </row>
    <row r="19" spans="1:9" ht="15.75" customHeight="1" x14ac:dyDescent="0.15">
      <c r="A19" s="69"/>
      <c r="B19" s="68" t="s">
        <v>12</v>
      </c>
      <c r="C19" s="69"/>
      <c r="D19" s="97">
        <f>SUM(D14:D18)+1</f>
        <v>6717312024</v>
      </c>
      <c r="E19" s="96">
        <f>SUM(E14:E18)</f>
        <v>6035870389</v>
      </c>
      <c r="F19" s="96">
        <f>SUM(D19,-E19)-1</f>
        <v>681441634</v>
      </c>
      <c r="H19" s="59"/>
      <c r="I19" s="54"/>
    </row>
    <row r="20" spans="1:9" ht="12.75" customHeight="1" x14ac:dyDescent="0.15">
      <c r="A20" s="69"/>
      <c r="B20" s="68" t="s">
        <v>183</v>
      </c>
      <c r="C20" s="69"/>
      <c r="D20" s="97">
        <v>20269303109</v>
      </c>
      <c r="E20" s="96">
        <v>19627720861</v>
      </c>
      <c r="F20" s="96">
        <f>SUM(D20,-E20)-1</f>
        <v>641582247</v>
      </c>
      <c r="H20" s="59"/>
      <c r="I20" s="54"/>
    </row>
    <row r="21" spans="1:9" ht="12.75" customHeight="1" x14ac:dyDescent="0.15">
      <c r="A21" s="69"/>
      <c r="B21" s="68" t="s">
        <v>21</v>
      </c>
      <c r="C21" s="69"/>
      <c r="D21" s="106"/>
      <c r="E21" s="108"/>
      <c r="F21" s="108"/>
      <c r="H21" s="59"/>
      <c r="I21" s="54"/>
    </row>
    <row r="22" spans="1:9" ht="12.75" customHeight="1" x14ac:dyDescent="0.15">
      <c r="A22" s="69"/>
      <c r="B22" s="68" t="s">
        <v>22</v>
      </c>
      <c r="C22" s="69"/>
      <c r="D22" s="97">
        <v>20285185</v>
      </c>
      <c r="E22" s="96">
        <v>19987681</v>
      </c>
      <c r="F22" s="96">
        <f>SUM(D22,-E22)-1</f>
        <v>297503</v>
      </c>
      <c r="H22" s="59"/>
      <c r="I22" s="54"/>
    </row>
    <row r="23" spans="1:9" ht="12.75" customHeight="1" x14ac:dyDescent="0.15">
      <c r="A23" s="65"/>
      <c r="B23" s="68" t="s">
        <v>23</v>
      </c>
      <c r="C23" s="69"/>
      <c r="D23" s="97">
        <v>591255408</v>
      </c>
      <c r="E23" s="96">
        <v>587699948</v>
      </c>
      <c r="F23" s="96">
        <f>SUM(D23,-E23)-1</f>
        <v>3555459</v>
      </c>
      <c r="H23" s="59"/>
      <c r="I23" s="54"/>
    </row>
    <row r="24" spans="1:9" ht="12.75" customHeight="1" x14ac:dyDescent="0.15">
      <c r="A24" s="65"/>
      <c r="B24" s="68" t="s">
        <v>184</v>
      </c>
      <c r="C24" s="70"/>
      <c r="D24" s="97">
        <v>1898115</v>
      </c>
      <c r="E24" s="96">
        <v>1755735</v>
      </c>
      <c r="F24" s="96">
        <f>SUM(D24,-E24)-1</f>
        <v>142379</v>
      </c>
      <c r="H24" s="59"/>
      <c r="I24" s="54"/>
    </row>
    <row r="25" spans="1:9" ht="12.75" customHeight="1" x14ac:dyDescent="0.15">
      <c r="A25" s="65"/>
      <c r="B25" s="68" t="s">
        <v>25</v>
      </c>
      <c r="C25" s="68"/>
      <c r="D25" s="97">
        <v>30530011</v>
      </c>
      <c r="E25" s="96">
        <v>29108650</v>
      </c>
      <c r="F25" s="96">
        <f>SUM(D25,-E25)-1</f>
        <v>1421360</v>
      </c>
      <c r="H25" s="59"/>
      <c r="I25" s="54"/>
    </row>
    <row r="26" spans="1:9" ht="15.75" customHeight="1" x14ac:dyDescent="0.15">
      <c r="A26" s="65"/>
      <c r="B26" s="68" t="s">
        <v>12</v>
      </c>
      <c r="C26" s="69"/>
      <c r="D26" s="97">
        <f>SUM(D22:D25)</f>
        <v>643968719</v>
      </c>
      <c r="E26" s="96">
        <f>SUM(E22:E25)+2</f>
        <v>638552016</v>
      </c>
      <c r="F26" s="96">
        <f>SUM(D26,-E26)-1</f>
        <v>5416702</v>
      </c>
      <c r="H26" s="59"/>
      <c r="I26" s="54"/>
    </row>
    <row r="27" spans="1:9" ht="12.75" customHeight="1" x14ac:dyDescent="0.15">
      <c r="A27" s="65"/>
      <c r="B27" s="68" t="s">
        <v>26</v>
      </c>
      <c r="C27" s="69"/>
      <c r="D27" s="97">
        <v>19086651876</v>
      </c>
      <c r="E27" s="96">
        <v>19086651876</v>
      </c>
      <c r="F27" s="96" t="s">
        <v>15</v>
      </c>
      <c r="H27" s="59"/>
      <c r="I27" s="54"/>
    </row>
    <row r="28" spans="1:9" ht="12.75" customHeight="1" x14ac:dyDescent="0.15">
      <c r="A28" s="65"/>
      <c r="B28" s="68" t="s">
        <v>185</v>
      </c>
      <c r="C28" s="69"/>
      <c r="D28" s="97">
        <v>364020000</v>
      </c>
      <c r="E28" s="96">
        <v>364020000</v>
      </c>
      <c r="F28" s="96" t="s">
        <v>15</v>
      </c>
      <c r="H28" s="59"/>
      <c r="I28" s="54"/>
    </row>
    <row r="29" spans="1:9" ht="12.75" customHeight="1" x14ac:dyDescent="0.15">
      <c r="A29" s="65"/>
      <c r="B29" s="68" t="s">
        <v>28</v>
      </c>
      <c r="C29" s="69"/>
      <c r="D29" s="97">
        <v>5236812111</v>
      </c>
      <c r="E29" s="96">
        <v>4818114342</v>
      </c>
      <c r="F29" s="96">
        <f>SUM(D29,-E29)</f>
        <v>418697769</v>
      </c>
      <c r="H29" s="59"/>
      <c r="I29" s="54"/>
    </row>
    <row r="30" spans="1:9" ht="12.75" customHeight="1" x14ac:dyDescent="0.15">
      <c r="A30" s="65"/>
      <c r="B30" s="68" t="s">
        <v>30</v>
      </c>
      <c r="C30" s="69"/>
      <c r="D30" s="97"/>
      <c r="E30" s="96"/>
      <c r="F30" s="96"/>
      <c r="H30" s="59"/>
      <c r="I30" s="54"/>
    </row>
    <row r="31" spans="1:9" ht="12.75" customHeight="1" x14ac:dyDescent="0.15">
      <c r="A31" s="65"/>
      <c r="B31" s="68" t="s">
        <v>31</v>
      </c>
      <c r="C31" s="69"/>
      <c r="D31" s="101">
        <v>893932576</v>
      </c>
      <c r="E31" s="102">
        <v>672496803</v>
      </c>
      <c r="F31" s="96">
        <f>SUM(D31,-E31)</f>
        <v>221435773</v>
      </c>
      <c r="H31" s="59"/>
      <c r="I31" s="54"/>
    </row>
    <row r="32" spans="1:9" ht="12.75" customHeight="1" x14ac:dyDescent="0.15">
      <c r="A32" s="65"/>
      <c r="B32" s="68" t="s">
        <v>32</v>
      </c>
      <c r="C32" s="69"/>
      <c r="D32" s="97">
        <v>1446954253</v>
      </c>
      <c r="E32" s="96">
        <v>1079982638</v>
      </c>
      <c r="F32" s="96">
        <f t="shared" ref="F32:F39" si="0">SUM(D32,-E32)-1</f>
        <v>366971614</v>
      </c>
      <c r="H32" s="59"/>
      <c r="I32" s="54"/>
    </row>
    <row r="33" spans="1:9" ht="12.75" customHeight="1" x14ac:dyDescent="0.15">
      <c r="A33" s="65"/>
      <c r="B33" s="71" t="s">
        <v>186</v>
      </c>
      <c r="C33" s="69"/>
      <c r="D33" s="97">
        <v>452521093</v>
      </c>
      <c r="E33" s="96">
        <v>349920380</v>
      </c>
      <c r="F33" s="96">
        <f t="shared" si="0"/>
        <v>102600712</v>
      </c>
      <c r="H33" s="59"/>
      <c r="I33" s="54"/>
    </row>
    <row r="34" spans="1:9" ht="12.75" customHeight="1" x14ac:dyDescent="0.15">
      <c r="A34" s="65"/>
      <c r="B34" s="68" t="s">
        <v>187</v>
      </c>
      <c r="C34" s="69"/>
      <c r="D34" s="97">
        <v>744948942</v>
      </c>
      <c r="E34" s="96">
        <v>454744433</v>
      </c>
      <c r="F34" s="96">
        <f t="shared" si="0"/>
        <v>290204508</v>
      </c>
      <c r="H34" s="59"/>
      <c r="I34" s="54"/>
    </row>
    <row r="35" spans="1:9" ht="12.75" customHeight="1" x14ac:dyDescent="0.15">
      <c r="A35" s="65"/>
      <c r="B35" s="72" t="s">
        <v>188</v>
      </c>
      <c r="C35" s="69"/>
      <c r="D35" s="97">
        <v>234213633</v>
      </c>
      <c r="E35" s="96">
        <v>190808448</v>
      </c>
      <c r="F35" s="96">
        <f t="shared" si="0"/>
        <v>43405184</v>
      </c>
      <c r="H35" s="59"/>
      <c r="I35" s="54"/>
    </row>
    <row r="36" spans="1:9" ht="12.75" customHeight="1" x14ac:dyDescent="0.15">
      <c r="A36" s="65"/>
      <c r="B36" s="72" t="s">
        <v>189</v>
      </c>
      <c r="C36" s="69"/>
      <c r="D36" s="97">
        <v>707227249</v>
      </c>
      <c r="E36" s="96">
        <v>561630314</v>
      </c>
      <c r="F36" s="96">
        <f t="shared" si="0"/>
        <v>145596934</v>
      </c>
      <c r="H36" s="59"/>
      <c r="I36" s="54"/>
    </row>
    <row r="37" spans="1:9" ht="12.75" customHeight="1" x14ac:dyDescent="0.15">
      <c r="A37" s="65"/>
      <c r="B37" s="72" t="s">
        <v>190</v>
      </c>
      <c r="C37" s="69"/>
      <c r="D37" s="97">
        <v>2664889967</v>
      </c>
      <c r="E37" s="96">
        <v>2067521298</v>
      </c>
      <c r="F37" s="96">
        <f t="shared" si="0"/>
        <v>597368668</v>
      </c>
      <c r="H37" s="59"/>
      <c r="I37" s="54"/>
    </row>
    <row r="38" spans="1:9" ht="12.75" customHeight="1" x14ac:dyDescent="0.15">
      <c r="A38" s="65"/>
      <c r="B38" s="72" t="s">
        <v>191</v>
      </c>
      <c r="C38" s="69"/>
      <c r="D38" s="97">
        <v>133719019</v>
      </c>
      <c r="E38" s="96">
        <v>85982707</v>
      </c>
      <c r="F38" s="96">
        <f t="shared" si="0"/>
        <v>47736311</v>
      </c>
      <c r="H38" s="59"/>
      <c r="I38" s="54"/>
    </row>
    <row r="39" spans="1:9" ht="15.75" customHeight="1" x14ac:dyDescent="0.15">
      <c r="A39" s="65"/>
      <c r="B39" s="65" t="s">
        <v>196</v>
      </c>
      <c r="C39" s="69"/>
      <c r="D39" s="97">
        <f>SUM(D31:D38)+2</f>
        <v>7278406734</v>
      </c>
      <c r="E39" s="96">
        <f>SUM(E31:E38)+4</f>
        <v>5463087025</v>
      </c>
      <c r="F39" s="96">
        <f t="shared" si="0"/>
        <v>1815319708</v>
      </c>
      <c r="H39" s="59"/>
      <c r="I39" s="54"/>
    </row>
    <row r="40" spans="1:9" ht="12.75" customHeight="1" x14ac:dyDescent="0.15">
      <c r="A40" s="65"/>
      <c r="B40" s="68" t="s">
        <v>192</v>
      </c>
      <c r="C40" s="69"/>
      <c r="D40" s="97">
        <v>2373135483</v>
      </c>
      <c r="E40" s="96">
        <v>451675613</v>
      </c>
      <c r="F40" s="96">
        <f>SUM(D40,-E40)</f>
        <v>1921459870</v>
      </c>
      <c r="H40" s="59"/>
      <c r="I40" s="54"/>
    </row>
    <row r="41" spans="1:9" ht="15.75" customHeight="1" x14ac:dyDescent="0.15">
      <c r="A41" s="65"/>
      <c r="B41" s="68" t="s">
        <v>12</v>
      </c>
      <c r="C41" s="69"/>
      <c r="D41" s="97">
        <f>D39+D40+1</f>
        <v>9651542218</v>
      </c>
      <c r="E41" s="96">
        <f>E39+E40+1</f>
        <v>5914762639</v>
      </c>
      <c r="F41" s="96">
        <f>SUM(D41,-E41)</f>
        <v>3736779579</v>
      </c>
      <c r="H41" s="59"/>
      <c r="I41" s="54"/>
    </row>
    <row r="42" spans="1:9" ht="12.75" customHeight="1" x14ac:dyDescent="0.15">
      <c r="A42" s="55"/>
      <c r="B42" s="68" t="s">
        <v>63</v>
      </c>
      <c r="C42" s="55"/>
      <c r="D42" s="97">
        <v>675762740</v>
      </c>
      <c r="E42" s="96">
        <v>619898889</v>
      </c>
      <c r="F42" s="96">
        <f>SUM(D42,-E42)-1</f>
        <v>55863850</v>
      </c>
      <c r="H42" s="59"/>
      <c r="I42" s="54"/>
    </row>
    <row r="43" spans="1:9" ht="12.75" customHeight="1" x14ac:dyDescent="0.15">
      <c r="A43" s="55"/>
      <c r="B43" s="68" t="s">
        <v>43</v>
      </c>
      <c r="C43" s="55"/>
      <c r="D43" s="97">
        <v>2354032388</v>
      </c>
      <c r="E43" s="96">
        <v>2190801470</v>
      </c>
      <c r="F43" s="96">
        <f>SUM(D43,-E43)-1</f>
        <v>163230917</v>
      </c>
      <c r="H43" s="59"/>
      <c r="I43" s="54"/>
    </row>
    <row r="44" spans="1:9" ht="12.75" customHeight="1" x14ac:dyDescent="0.15">
      <c r="A44" s="55"/>
      <c r="B44" s="68" t="s">
        <v>193</v>
      </c>
      <c r="C44" s="55"/>
      <c r="D44" s="97">
        <v>997564844</v>
      </c>
      <c r="E44" s="96">
        <v>953500917</v>
      </c>
      <c r="F44" s="96">
        <f>SUM(D44,-E44)-1</f>
        <v>44063926</v>
      </c>
      <c r="H44" s="59"/>
      <c r="I44" s="54"/>
    </row>
    <row r="45" spans="1:9" ht="12.75" customHeight="1" x14ac:dyDescent="0.15">
      <c r="A45" s="55"/>
      <c r="B45" s="68" t="s">
        <v>194</v>
      </c>
      <c r="C45" s="55"/>
      <c r="D45" s="97">
        <v>1814616426</v>
      </c>
      <c r="E45" s="96">
        <v>1438419864</v>
      </c>
      <c r="F45" s="96">
        <f>SUM(D45,-E45)</f>
        <v>376196562</v>
      </c>
      <c r="H45" s="59"/>
      <c r="I45" s="54"/>
    </row>
    <row r="46" spans="1:9" ht="12.75" customHeight="1" x14ac:dyDescent="0.15">
      <c r="A46" s="55"/>
      <c r="B46" s="68" t="s">
        <v>50</v>
      </c>
      <c r="C46" s="55"/>
      <c r="D46" s="97">
        <v>12408705932</v>
      </c>
      <c r="E46" s="96">
        <v>9249382918</v>
      </c>
      <c r="F46" s="96">
        <f>SUM(D46,-E46)-1</f>
        <v>3159323013</v>
      </c>
      <c r="H46" s="59"/>
      <c r="I46" s="54"/>
    </row>
    <row r="47" spans="1:9" ht="12.75" customHeight="1" x14ac:dyDescent="0.15">
      <c r="A47" s="55"/>
      <c r="B47" s="72" t="s">
        <v>195</v>
      </c>
      <c r="C47" s="55"/>
      <c r="D47" s="97">
        <v>74703474</v>
      </c>
      <c r="E47" s="96" t="s">
        <v>182</v>
      </c>
      <c r="F47" s="96">
        <f>SUM(D47)</f>
        <v>74703474</v>
      </c>
      <c r="H47" s="59"/>
      <c r="I47" s="54"/>
    </row>
    <row r="48" spans="1:9" ht="12.75" customHeight="1" x14ac:dyDescent="0.15">
      <c r="A48" s="55"/>
      <c r="B48" s="68" t="s">
        <v>51</v>
      </c>
      <c r="C48" s="55"/>
      <c r="D48" s="97">
        <v>275198892</v>
      </c>
      <c r="E48" s="96" t="s">
        <v>182</v>
      </c>
      <c r="F48" s="96">
        <f>SUM(D48)</f>
        <v>275198892</v>
      </c>
      <c r="H48" s="59"/>
      <c r="I48" s="54"/>
    </row>
    <row r="49" spans="1:9" ht="18" customHeight="1" x14ac:dyDescent="0.15">
      <c r="A49" s="73"/>
      <c r="B49" s="74" t="s">
        <v>52</v>
      </c>
      <c r="C49" s="73"/>
      <c r="D49" s="103">
        <f>SUM(D12,D19,D20,D26,D27,D28,D29,D41,D42,D43,D44,D45,D46,D47,D48,)+3</f>
        <v>110723517076</v>
      </c>
      <c r="E49" s="104">
        <f>SUM(E12,E19,E20,E26,E27,E28,E29,E41,E42,E43,E44,E45,E46,E47,E48,)+5</f>
        <v>100715409134</v>
      </c>
      <c r="F49" s="104">
        <f>SUM(F12,F19,F20,F26,F27,F28,F29,F41,F42,F43,F44,F45,F46,F47,F48,)+4</f>
        <v>10008107941</v>
      </c>
      <c r="H49" s="59"/>
      <c r="I49" s="54"/>
    </row>
    <row r="50" spans="1:9" s="53" customFormat="1" ht="13.35" customHeight="1" x14ac:dyDescent="0.15">
      <c r="A50" s="136" t="s">
        <v>165</v>
      </c>
      <c r="B50" s="137"/>
      <c r="C50" s="137"/>
      <c r="D50" s="137"/>
      <c r="E50" s="137"/>
      <c r="F50" s="137"/>
      <c r="H50" s="54"/>
    </row>
    <row r="51" spans="1:9" s="53" customFormat="1" ht="18" customHeight="1" x14ac:dyDescent="0.15">
      <c r="A51" s="138"/>
      <c r="B51" s="138"/>
      <c r="C51" s="138"/>
      <c r="D51" s="138"/>
      <c r="E51" s="138"/>
      <c r="F51" s="138"/>
      <c r="H51" s="54"/>
    </row>
    <row r="52" spans="1:9" s="53" customFormat="1" ht="10.5" customHeight="1" x14ac:dyDescent="0.15">
      <c r="A52" s="138"/>
      <c r="B52" s="138"/>
      <c r="C52" s="138"/>
      <c r="D52" s="138"/>
      <c r="E52" s="138"/>
      <c r="F52" s="138"/>
      <c r="H52" s="54"/>
    </row>
    <row r="53" spans="1:9" s="53" customFormat="1" ht="10.5" customHeight="1" x14ac:dyDescent="0.15">
      <c r="A53" s="138"/>
      <c r="B53" s="138"/>
      <c r="C53" s="138"/>
      <c r="D53" s="138"/>
      <c r="E53" s="138"/>
      <c r="F53" s="138"/>
      <c r="H53" s="54"/>
    </row>
    <row r="54" spans="1:9" s="53" customFormat="1" ht="10.5" customHeight="1" x14ac:dyDescent="0.15">
      <c r="A54" s="138"/>
      <c r="B54" s="138"/>
      <c r="C54" s="138"/>
      <c r="D54" s="138"/>
      <c r="E54" s="138"/>
      <c r="F54" s="138"/>
      <c r="H54" s="54"/>
    </row>
  </sheetData>
  <mergeCells count="2">
    <mergeCell ref="A3:F3"/>
    <mergeCell ref="A50:F54"/>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I53"/>
  <sheetViews>
    <sheetView view="pageBreakPreview" zoomScale="115" zoomScaleNormal="100" zoomScaleSheetLayoutView="115" workbookViewId="0"/>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199</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80"/>
    </row>
    <row r="7" spans="1:9" ht="12.75" customHeight="1" x14ac:dyDescent="0.15">
      <c r="A7" s="91"/>
      <c r="B7" s="72" t="s">
        <v>172</v>
      </c>
      <c r="C7" s="89"/>
      <c r="D7" s="97">
        <v>21580177383</v>
      </c>
      <c r="E7" s="96">
        <v>21245914104</v>
      </c>
      <c r="F7" s="96">
        <f>SUM(D7,-E7)-1</f>
        <v>334263278</v>
      </c>
      <c r="H7" s="83"/>
      <c r="I7" s="80"/>
    </row>
    <row r="8" spans="1:9" ht="12.75" customHeight="1" x14ac:dyDescent="0.15">
      <c r="A8" s="89"/>
      <c r="B8" s="72" t="s">
        <v>7</v>
      </c>
      <c r="C8" s="81"/>
      <c r="D8" s="97">
        <v>2809191745</v>
      </c>
      <c r="E8" s="96">
        <v>2774269105</v>
      </c>
      <c r="F8" s="96">
        <f>SUM(D8,-E8)-1</f>
        <v>34922639</v>
      </c>
      <c r="H8" s="83"/>
      <c r="I8" s="80"/>
    </row>
    <row r="9" spans="1:9" ht="12.75" customHeight="1" x14ac:dyDescent="0.15">
      <c r="A9" s="81"/>
      <c r="B9" s="72" t="s">
        <v>8</v>
      </c>
      <c r="C9" s="81"/>
      <c r="D9" s="97">
        <v>4502836077</v>
      </c>
      <c r="E9" s="96">
        <v>4364724875</v>
      </c>
      <c r="F9" s="96">
        <f>SUM(D9,-E9)</f>
        <v>138111202</v>
      </c>
      <c r="H9" s="83"/>
      <c r="I9" s="80"/>
    </row>
    <row r="10" spans="1:9" ht="12.75" customHeight="1" x14ac:dyDescent="0.15">
      <c r="A10" s="89"/>
      <c r="B10" s="72" t="s">
        <v>10</v>
      </c>
      <c r="C10" s="72"/>
      <c r="D10" s="97">
        <v>566733892</v>
      </c>
      <c r="E10" s="96">
        <v>398842018</v>
      </c>
      <c r="F10" s="96">
        <f>SUM(D10,-E10)</f>
        <v>167891874</v>
      </c>
      <c r="H10" s="83"/>
      <c r="I10" s="80"/>
    </row>
    <row r="11" spans="1:9" ht="12.75" customHeight="1" x14ac:dyDescent="0.15">
      <c r="A11" s="89"/>
      <c r="B11" s="72" t="s">
        <v>173</v>
      </c>
      <c r="C11" s="81"/>
      <c r="D11" s="97">
        <v>460350617</v>
      </c>
      <c r="E11" s="96">
        <v>413836650</v>
      </c>
      <c r="F11" s="96">
        <f>SUM(D11,-E11)-1</f>
        <v>46513966</v>
      </c>
      <c r="H11" s="83"/>
      <c r="I11" s="80"/>
    </row>
    <row r="12" spans="1:9" ht="16.5" customHeight="1" x14ac:dyDescent="0.15">
      <c r="A12" s="89"/>
      <c r="B12" s="72" t="s">
        <v>12</v>
      </c>
      <c r="C12" s="89"/>
      <c r="D12" s="97">
        <f>SUM(D7:D11)</f>
        <v>29919289714</v>
      </c>
      <c r="E12" s="96">
        <f>SUM(E7:E11)+2</f>
        <v>29197586754</v>
      </c>
      <c r="F12" s="96">
        <f>SUM(D12,-E12)</f>
        <v>721702960</v>
      </c>
      <c r="H12" s="83"/>
      <c r="I12" s="80"/>
    </row>
    <row r="13" spans="1:9" ht="12.75" customHeight="1" x14ac:dyDescent="0.15">
      <c r="A13" s="89"/>
      <c r="B13" s="72" t="s">
        <v>122</v>
      </c>
      <c r="C13" s="89"/>
      <c r="D13" s="98"/>
      <c r="E13" s="99"/>
      <c r="F13" s="99"/>
      <c r="H13" s="83"/>
      <c r="I13" s="80"/>
    </row>
    <row r="14" spans="1:9" ht="12.75" customHeight="1" x14ac:dyDescent="0.15">
      <c r="A14" s="92"/>
      <c r="B14" s="72" t="s">
        <v>13</v>
      </c>
      <c r="C14" s="92"/>
      <c r="D14" s="97">
        <v>1545887526</v>
      </c>
      <c r="E14" s="96">
        <v>1529776027</v>
      </c>
      <c r="F14" s="96">
        <f>SUM(D14,-E14)-1</f>
        <v>16111498</v>
      </c>
      <c r="H14" s="83"/>
      <c r="I14" s="80"/>
    </row>
    <row r="15" spans="1:9" ht="12.75" customHeight="1" x14ac:dyDescent="0.15">
      <c r="A15" s="92"/>
      <c r="B15" s="72" t="s">
        <v>16</v>
      </c>
      <c r="C15" s="92"/>
      <c r="D15" s="97">
        <v>1853021878</v>
      </c>
      <c r="E15" s="96">
        <v>1429783241</v>
      </c>
      <c r="F15" s="96">
        <f>SUM(D15,-E15)</f>
        <v>423238637</v>
      </c>
      <c r="H15" s="83"/>
      <c r="I15" s="80"/>
    </row>
    <row r="16" spans="1:9" ht="12.75" customHeight="1" x14ac:dyDescent="0.15">
      <c r="A16" s="92"/>
      <c r="B16" s="72" t="s">
        <v>17</v>
      </c>
      <c r="C16" s="92"/>
      <c r="D16" s="97">
        <v>577619973</v>
      </c>
      <c r="E16" s="96">
        <v>333773876</v>
      </c>
      <c r="F16" s="96">
        <f>SUM(D16,-E16)</f>
        <v>243846097</v>
      </c>
      <c r="H16" s="83"/>
      <c r="I16" s="80"/>
    </row>
    <row r="17" spans="1:9" ht="12.75" customHeight="1" x14ac:dyDescent="0.15">
      <c r="A17" s="92"/>
      <c r="B17" s="72" t="s">
        <v>18</v>
      </c>
      <c r="C17" s="92"/>
      <c r="D17" s="97">
        <v>2950646013</v>
      </c>
      <c r="E17" s="96">
        <v>2548775633</v>
      </c>
      <c r="F17" s="96">
        <f>SUM(D17,-E17)</f>
        <v>401870380</v>
      </c>
      <c r="H17" s="83"/>
      <c r="I17" s="80"/>
    </row>
    <row r="18" spans="1:9" ht="12.75" customHeight="1" x14ac:dyDescent="0.15">
      <c r="A18" s="92"/>
      <c r="B18" s="72" t="s">
        <v>19</v>
      </c>
      <c r="C18" s="92"/>
      <c r="D18" s="97">
        <v>118612497</v>
      </c>
      <c r="E18" s="96">
        <v>118612497</v>
      </c>
      <c r="F18" s="105" t="s">
        <v>197</v>
      </c>
      <c r="H18" s="83"/>
      <c r="I18" s="80"/>
    </row>
    <row r="19" spans="1:9" ht="15.75" customHeight="1" x14ac:dyDescent="0.15">
      <c r="A19" s="92"/>
      <c r="B19" s="72" t="s">
        <v>12</v>
      </c>
      <c r="C19" s="92"/>
      <c r="D19" s="97">
        <f>SUM(D14:D18)+1</f>
        <v>7045787888</v>
      </c>
      <c r="E19" s="96">
        <f>SUM(E14:E18)+1</f>
        <v>5960721275</v>
      </c>
      <c r="F19" s="96">
        <f>SUM(D19,-E19)</f>
        <v>1085066613</v>
      </c>
      <c r="H19" s="83"/>
      <c r="I19" s="80"/>
    </row>
    <row r="20" spans="1:9" ht="12.75" customHeight="1" x14ac:dyDescent="0.15">
      <c r="A20" s="92"/>
      <c r="B20" s="72" t="s">
        <v>183</v>
      </c>
      <c r="C20" s="92"/>
      <c r="D20" s="97">
        <v>21545295873</v>
      </c>
      <c r="E20" s="96">
        <v>21010678991</v>
      </c>
      <c r="F20" s="96">
        <f>SUM(D20,-E20)-1</f>
        <v>534616881</v>
      </c>
      <c r="H20" s="83"/>
      <c r="I20" s="80"/>
    </row>
    <row r="21" spans="1:9" ht="12.75" customHeight="1" x14ac:dyDescent="0.15">
      <c r="A21" s="92"/>
      <c r="B21" s="72" t="s">
        <v>21</v>
      </c>
      <c r="C21" s="92"/>
      <c r="D21" s="98"/>
      <c r="E21" s="100"/>
      <c r="F21" s="100"/>
      <c r="H21" s="83"/>
      <c r="I21" s="80"/>
    </row>
    <row r="22" spans="1:9" ht="12.75" customHeight="1" x14ac:dyDescent="0.15">
      <c r="A22" s="92"/>
      <c r="B22" s="72" t="s">
        <v>22</v>
      </c>
      <c r="C22" s="92"/>
      <c r="D22" s="97">
        <v>18080961</v>
      </c>
      <c r="E22" s="96">
        <v>17721490</v>
      </c>
      <c r="F22" s="96">
        <f>SUM(D22,-E22)-1</f>
        <v>359470</v>
      </c>
      <c r="H22" s="83"/>
      <c r="I22" s="80"/>
    </row>
    <row r="23" spans="1:9" ht="12.75" customHeight="1" x14ac:dyDescent="0.15">
      <c r="A23" s="89"/>
      <c r="B23" s="72" t="s">
        <v>23</v>
      </c>
      <c r="C23" s="92"/>
      <c r="D23" s="97">
        <v>525295232</v>
      </c>
      <c r="E23" s="96">
        <v>525214646</v>
      </c>
      <c r="F23" s="96">
        <f>SUM(D23,-E23)-1</f>
        <v>80585</v>
      </c>
      <c r="H23" s="83"/>
      <c r="I23" s="80"/>
    </row>
    <row r="24" spans="1:9" ht="12.75" customHeight="1" x14ac:dyDescent="0.15">
      <c r="A24" s="89"/>
      <c r="B24" s="72" t="s">
        <v>184</v>
      </c>
      <c r="D24" s="97">
        <v>1558894</v>
      </c>
      <c r="E24" s="96">
        <v>1489097</v>
      </c>
      <c r="F24" s="96">
        <f>SUM(D24,-E24)-1</f>
        <v>69796</v>
      </c>
      <c r="H24" s="83"/>
      <c r="I24" s="80"/>
    </row>
    <row r="25" spans="1:9" ht="12.75" customHeight="1" x14ac:dyDescent="0.15">
      <c r="A25" s="89"/>
      <c r="B25" s="72" t="s">
        <v>25</v>
      </c>
      <c r="C25" s="72"/>
      <c r="D25" s="97">
        <v>26812738</v>
      </c>
      <c r="E25" s="96">
        <v>26072538</v>
      </c>
      <c r="F25" s="96">
        <f>SUM(D25,-E25)-1</f>
        <v>740199</v>
      </c>
      <c r="H25" s="83"/>
      <c r="I25" s="80"/>
    </row>
    <row r="26" spans="1:9" ht="15.75" customHeight="1" x14ac:dyDescent="0.15">
      <c r="A26" s="89"/>
      <c r="B26" s="72" t="s">
        <v>12</v>
      </c>
      <c r="C26" s="92"/>
      <c r="D26" s="97">
        <f>SUM(D22:D25)</f>
        <v>571747825</v>
      </c>
      <c r="E26" s="96">
        <f>SUM(E22:E25)+1</f>
        <v>570497772</v>
      </c>
      <c r="F26" s="96">
        <f>SUM(D26,-E26)-1</f>
        <v>1250052</v>
      </c>
      <c r="H26" s="83"/>
      <c r="I26" s="80"/>
    </row>
    <row r="27" spans="1:9" ht="12.75" customHeight="1" x14ac:dyDescent="0.15">
      <c r="A27" s="89"/>
      <c r="B27" s="72" t="s">
        <v>26</v>
      </c>
      <c r="C27" s="92"/>
      <c r="D27" s="97">
        <v>16757183453</v>
      </c>
      <c r="E27" s="96">
        <v>16757183453</v>
      </c>
      <c r="F27" s="96" t="s">
        <v>15</v>
      </c>
      <c r="H27" s="83"/>
      <c r="I27" s="80"/>
    </row>
    <row r="28" spans="1:9" ht="12.75" customHeight="1" x14ac:dyDescent="0.15">
      <c r="A28" s="89"/>
      <c r="B28" s="72" t="s">
        <v>185</v>
      </c>
      <c r="C28" s="92"/>
      <c r="D28" s="97">
        <v>127467000</v>
      </c>
      <c r="E28" s="96">
        <v>127467000</v>
      </c>
      <c r="F28" s="96" t="s">
        <v>15</v>
      </c>
      <c r="H28" s="83"/>
      <c r="I28" s="80"/>
    </row>
    <row r="29" spans="1:9" ht="12.75" customHeight="1" x14ac:dyDescent="0.15">
      <c r="A29" s="89"/>
      <c r="B29" s="72" t="s">
        <v>28</v>
      </c>
      <c r="C29" s="92"/>
      <c r="D29" s="97">
        <v>5063717069</v>
      </c>
      <c r="E29" s="96">
        <v>4761502439</v>
      </c>
      <c r="F29" s="96">
        <f>SUM(D29,-E29)</f>
        <v>302214630</v>
      </c>
      <c r="H29" s="83"/>
      <c r="I29" s="80"/>
    </row>
    <row r="30" spans="1:9" ht="12.75" customHeight="1" x14ac:dyDescent="0.15">
      <c r="A30" s="89"/>
      <c r="B30" s="72" t="s">
        <v>30</v>
      </c>
      <c r="C30" s="92"/>
      <c r="D30" s="97"/>
      <c r="E30" s="96"/>
      <c r="F30" s="96"/>
      <c r="H30" s="83"/>
      <c r="I30" s="80"/>
    </row>
    <row r="31" spans="1:9" ht="12.75" customHeight="1" x14ac:dyDescent="0.15">
      <c r="A31" s="89"/>
      <c r="B31" s="72" t="s">
        <v>31</v>
      </c>
      <c r="C31" s="92"/>
      <c r="D31" s="101">
        <v>1265101658</v>
      </c>
      <c r="E31" s="102">
        <v>753059444</v>
      </c>
      <c r="F31" s="96">
        <f>SUM(D31,-E31)-1</f>
        <v>512042213</v>
      </c>
      <c r="H31" s="83"/>
      <c r="I31" s="80"/>
    </row>
    <row r="32" spans="1:9" ht="12.75" customHeight="1" x14ac:dyDescent="0.15">
      <c r="A32" s="89"/>
      <c r="B32" s="72" t="s">
        <v>32</v>
      </c>
      <c r="C32" s="92"/>
      <c r="D32" s="97">
        <v>1815402492</v>
      </c>
      <c r="E32" s="96">
        <v>1102832115</v>
      </c>
      <c r="F32" s="96">
        <f>SUM(D32,-E32)-1</f>
        <v>712570376</v>
      </c>
      <c r="H32" s="83"/>
      <c r="I32" s="80"/>
    </row>
    <row r="33" spans="1:9" ht="12.75" customHeight="1" x14ac:dyDescent="0.15">
      <c r="A33" s="89"/>
      <c r="B33" s="93" t="s">
        <v>186</v>
      </c>
      <c r="C33" s="92"/>
      <c r="D33" s="97">
        <v>529068763</v>
      </c>
      <c r="E33" s="96">
        <v>379864790</v>
      </c>
      <c r="F33" s="96">
        <f>SUM(D33,-E33)</f>
        <v>149203973</v>
      </c>
      <c r="H33" s="83"/>
      <c r="I33" s="80"/>
    </row>
    <row r="34" spans="1:9" ht="12.75" customHeight="1" x14ac:dyDescent="0.15">
      <c r="A34" s="89"/>
      <c r="B34" s="72" t="s">
        <v>187</v>
      </c>
      <c r="C34" s="92"/>
      <c r="D34" s="97">
        <v>644148913</v>
      </c>
      <c r="E34" s="96">
        <v>479467374</v>
      </c>
      <c r="F34" s="96">
        <f>SUM(D34,-E34)</f>
        <v>164681539</v>
      </c>
      <c r="H34" s="83"/>
      <c r="I34" s="80"/>
    </row>
    <row r="35" spans="1:9" ht="12.75" customHeight="1" x14ac:dyDescent="0.15">
      <c r="A35" s="89"/>
      <c r="B35" s="72" t="s">
        <v>188</v>
      </c>
      <c r="C35" s="92"/>
      <c r="D35" s="97">
        <v>233692036</v>
      </c>
      <c r="E35" s="96">
        <v>140503043</v>
      </c>
      <c r="F35" s="96">
        <f>SUM(D35,-E35)</f>
        <v>93188993</v>
      </c>
      <c r="H35" s="83"/>
      <c r="I35" s="80"/>
    </row>
    <row r="36" spans="1:9" ht="12.75" customHeight="1" x14ac:dyDescent="0.15">
      <c r="A36" s="89"/>
      <c r="B36" s="72" t="s">
        <v>189</v>
      </c>
      <c r="C36" s="92"/>
      <c r="D36" s="97">
        <v>1042592693</v>
      </c>
      <c r="E36" s="96">
        <v>471737070</v>
      </c>
      <c r="F36" s="96">
        <f>SUM(D36,-E36)</f>
        <v>570855623</v>
      </c>
      <c r="H36" s="83"/>
      <c r="I36" s="80"/>
    </row>
    <row r="37" spans="1:9" ht="12.75" customHeight="1" x14ac:dyDescent="0.15">
      <c r="A37" s="89"/>
      <c r="B37" s="72" t="s">
        <v>190</v>
      </c>
      <c r="C37" s="92"/>
      <c r="D37" s="97">
        <v>2841104898</v>
      </c>
      <c r="E37" s="96">
        <v>1651699487</v>
      </c>
      <c r="F37" s="96">
        <f>SUM(D37,-E37)</f>
        <v>1189405411</v>
      </c>
      <c r="H37" s="83"/>
      <c r="I37" s="80"/>
    </row>
    <row r="38" spans="1:9" ht="12.75" customHeight="1" x14ac:dyDescent="0.15">
      <c r="A38" s="89"/>
      <c r="B38" s="72" t="s">
        <v>191</v>
      </c>
      <c r="C38" s="92"/>
      <c r="D38" s="97">
        <v>129910546</v>
      </c>
      <c r="E38" s="96">
        <v>80885332</v>
      </c>
      <c r="F38" s="96">
        <f>SUM(D38,-E38)-1</f>
        <v>49025213</v>
      </c>
      <c r="H38" s="83"/>
      <c r="I38" s="80"/>
    </row>
    <row r="39" spans="1:9" ht="15.75" customHeight="1" x14ac:dyDescent="0.15">
      <c r="A39" s="89"/>
      <c r="B39" s="89" t="s">
        <v>198</v>
      </c>
      <c r="C39" s="92"/>
      <c r="D39" s="97">
        <f>SUM(D31:D38)+5</f>
        <v>8501022004</v>
      </c>
      <c r="E39" s="96">
        <f>SUM(E31:E38)+3</f>
        <v>5060048658</v>
      </c>
      <c r="F39" s="96">
        <f>SUM(D39,-E39)-1</f>
        <v>3440973345</v>
      </c>
      <c r="H39" s="83"/>
      <c r="I39" s="80"/>
    </row>
    <row r="40" spans="1:9" ht="12.75" customHeight="1" x14ac:dyDescent="0.15">
      <c r="A40" s="89"/>
      <c r="B40" s="72" t="s">
        <v>192</v>
      </c>
      <c r="C40" s="92"/>
      <c r="D40" s="97">
        <v>1645886908</v>
      </c>
      <c r="E40" s="96">
        <v>715918225</v>
      </c>
      <c r="F40" s="96">
        <f>SUM(D40,-E40)-1</f>
        <v>929968682</v>
      </c>
      <c r="H40" s="83"/>
      <c r="I40" s="80"/>
    </row>
    <row r="41" spans="1:9" ht="15.75" customHeight="1" x14ac:dyDescent="0.15">
      <c r="A41" s="89"/>
      <c r="B41" s="72" t="s">
        <v>12</v>
      </c>
      <c r="C41" s="92"/>
      <c r="D41" s="97">
        <f>D39+D40</f>
        <v>10146908912</v>
      </c>
      <c r="E41" s="96">
        <f>E39+E40</f>
        <v>5775966883</v>
      </c>
      <c r="F41" s="96">
        <f>SUM(D41,-E41)-1</f>
        <v>4370942028</v>
      </c>
      <c r="H41" s="83"/>
      <c r="I41" s="80"/>
    </row>
    <row r="42" spans="1:9" ht="12.75" customHeight="1" x14ac:dyDescent="0.15">
      <c r="A42" s="81"/>
      <c r="B42" s="72" t="s">
        <v>63</v>
      </c>
      <c r="C42" s="81"/>
      <c r="D42" s="97">
        <v>713746994</v>
      </c>
      <c r="E42" s="96">
        <v>624388765</v>
      </c>
      <c r="F42" s="96">
        <f>SUM(D42,-E42)-1</f>
        <v>89358228</v>
      </c>
      <c r="H42" s="83"/>
      <c r="I42" s="80"/>
    </row>
    <row r="43" spans="1:9" ht="12.75" customHeight="1" x14ac:dyDescent="0.15">
      <c r="A43" s="81"/>
      <c r="B43" s="72" t="s">
        <v>43</v>
      </c>
      <c r="C43" s="81"/>
      <c r="D43" s="97">
        <v>886344934</v>
      </c>
      <c r="E43" s="96">
        <v>824732028</v>
      </c>
      <c r="F43" s="96">
        <f>SUM(D43,-E43)</f>
        <v>61612906</v>
      </c>
      <c r="H43" s="83"/>
      <c r="I43" s="80"/>
    </row>
    <row r="44" spans="1:9" ht="12.75" customHeight="1" x14ac:dyDescent="0.15">
      <c r="A44" s="81"/>
      <c r="B44" s="72" t="s">
        <v>193</v>
      </c>
      <c r="C44" s="81"/>
      <c r="D44" s="97">
        <v>886922926</v>
      </c>
      <c r="E44" s="96">
        <v>846727224</v>
      </c>
      <c r="F44" s="96">
        <f>SUM(D44,-E44)-1</f>
        <v>40195701</v>
      </c>
      <c r="H44" s="83"/>
      <c r="I44" s="80"/>
    </row>
    <row r="45" spans="1:9" ht="12.75" customHeight="1" x14ac:dyDescent="0.15">
      <c r="A45" s="81"/>
      <c r="B45" s="72" t="s">
        <v>194</v>
      </c>
      <c r="C45" s="81"/>
      <c r="D45" s="97">
        <v>1540219468</v>
      </c>
      <c r="E45" s="96">
        <v>1353174372</v>
      </c>
      <c r="F45" s="96">
        <f>SUM(D45,-E45)</f>
        <v>187045096</v>
      </c>
      <c r="H45" s="83"/>
      <c r="I45" s="80"/>
    </row>
    <row r="46" spans="1:9" ht="12.75" customHeight="1" x14ac:dyDescent="0.15">
      <c r="A46" s="81"/>
      <c r="B46" s="72" t="s">
        <v>50</v>
      </c>
      <c r="C46" s="81"/>
      <c r="D46" s="97">
        <v>12152073593</v>
      </c>
      <c r="E46" s="96">
        <v>9276549660</v>
      </c>
      <c r="F46" s="96">
        <f>SUM(D46,-E46)</f>
        <v>2875523933</v>
      </c>
      <c r="H46" s="83"/>
      <c r="I46" s="80"/>
    </row>
    <row r="47" spans="1:9" ht="12.75" customHeight="1" x14ac:dyDescent="0.15">
      <c r="A47" s="81"/>
      <c r="B47" s="72" t="s">
        <v>51</v>
      </c>
      <c r="C47" s="81"/>
      <c r="D47" s="97">
        <v>236809299</v>
      </c>
      <c r="E47" s="96" t="s">
        <v>197</v>
      </c>
      <c r="F47" s="96">
        <f>SUM(D47)</f>
        <v>236809299</v>
      </c>
      <c r="H47" s="83"/>
      <c r="I47" s="80"/>
    </row>
    <row r="48" spans="1:9" ht="12.75" customHeight="1" x14ac:dyDescent="0.15">
      <c r="A48" s="94"/>
      <c r="B48" s="74" t="s">
        <v>52</v>
      </c>
      <c r="C48" s="94"/>
      <c r="D48" s="103">
        <f>SUM(D12,D19,D20,D26,D27,D28,D29,D41,D42,D43,D44,D45,D46,D47,)+5</f>
        <v>107593514953</v>
      </c>
      <c r="E48" s="104">
        <f>SUM(E12,E19,E20,E26,E27,E28,E29,E41,E42,E43,E44,E45,E46,E47,)+5</f>
        <v>97087176621</v>
      </c>
      <c r="F48" s="104">
        <f>SUM(F12,F19,F20,F26,F27,F28,F29,F41,F42,F43,F44,F45,F46,F47,)+4</f>
        <v>10506338331</v>
      </c>
      <c r="H48" s="83"/>
      <c r="I48" s="80"/>
    </row>
    <row r="49" spans="1:8" s="79" customFormat="1" ht="13.35" customHeight="1" x14ac:dyDescent="0.15">
      <c r="A49" s="136" t="s">
        <v>165</v>
      </c>
      <c r="B49" s="136"/>
      <c r="C49" s="136"/>
      <c r="D49" s="136"/>
      <c r="E49" s="136"/>
      <c r="F49" s="136"/>
      <c r="H49" s="80"/>
    </row>
    <row r="50" spans="1:8" s="79" customFormat="1" ht="18" customHeight="1" x14ac:dyDescent="0.15">
      <c r="A50" s="139"/>
      <c r="B50" s="139"/>
      <c r="C50" s="139"/>
      <c r="D50" s="139"/>
      <c r="E50" s="139"/>
      <c r="F50" s="139"/>
      <c r="H50" s="80"/>
    </row>
    <row r="51" spans="1:8" s="79" customFormat="1" ht="10.5" customHeight="1" x14ac:dyDescent="0.15">
      <c r="A51" s="139"/>
      <c r="B51" s="139"/>
      <c r="C51" s="139"/>
      <c r="D51" s="139"/>
      <c r="E51" s="139"/>
      <c r="F51" s="139"/>
      <c r="H51" s="80"/>
    </row>
    <row r="52" spans="1:8" s="79" customFormat="1" ht="10.5" customHeight="1" x14ac:dyDescent="0.15">
      <c r="A52" s="139"/>
      <c r="B52" s="139"/>
      <c r="C52" s="139"/>
      <c r="D52" s="139"/>
      <c r="E52" s="139"/>
      <c r="F52" s="139"/>
      <c r="H52" s="80"/>
    </row>
    <row r="53" spans="1:8" s="79" customFormat="1" ht="10.5" customHeight="1" x14ac:dyDescent="0.15">
      <c r="A53" s="139"/>
      <c r="B53" s="139"/>
      <c r="C53" s="139"/>
      <c r="D53" s="139"/>
      <c r="E53" s="139"/>
      <c r="F53" s="139"/>
      <c r="H53" s="80"/>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dimension ref="A1:I53"/>
  <sheetViews>
    <sheetView view="pageBreakPreview" zoomScale="115" zoomScaleNormal="100" zoomScaleSheetLayoutView="115" workbookViewId="0"/>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200</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80"/>
    </row>
    <row r="7" spans="1:9" ht="12.75" customHeight="1" x14ac:dyDescent="0.15">
      <c r="A7" s="91"/>
      <c r="B7" s="72" t="s">
        <v>172</v>
      </c>
      <c r="C7" s="89"/>
      <c r="D7" s="97">
        <v>21849576846</v>
      </c>
      <c r="E7" s="96">
        <v>21829579118</v>
      </c>
      <c r="F7" s="96">
        <f t="shared" ref="F7:F12" si="0">SUM(D7,-E7)-1</f>
        <v>19997727</v>
      </c>
      <c r="H7" s="83"/>
      <c r="I7" s="80"/>
    </row>
    <row r="8" spans="1:9" ht="12.75" customHeight="1" x14ac:dyDescent="0.15">
      <c r="A8" s="89"/>
      <c r="B8" s="72" t="s">
        <v>7</v>
      </c>
      <c r="C8" s="81"/>
      <c r="D8" s="97">
        <v>2813272467</v>
      </c>
      <c r="E8" s="96">
        <v>2795120764</v>
      </c>
      <c r="F8" s="96">
        <f t="shared" si="0"/>
        <v>18151702</v>
      </c>
      <c r="H8" s="83"/>
      <c r="I8" s="80"/>
    </row>
    <row r="9" spans="1:9" ht="12.75" customHeight="1" x14ac:dyDescent="0.15">
      <c r="A9" s="81"/>
      <c r="B9" s="72" t="s">
        <v>8</v>
      </c>
      <c r="C9" s="81"/>
      <c r="D9" s="97">
        <v>4023076094</v>
      </c>
      <c r="E9" s="96">
        <v>3858466992</v>
      </c>
      <c r="F9" s="96">
        <f t="shared" si="0"/>
        <v>164609101</v>
      </c>
      <c r="H9" s="83"/>
      <c r="I9" s="80"/>
    </row>
    <row r="10" spans="1:9" ht="12.75" customHeight="1" x14ac:dyDescent="0.15">
      <c r="A10" s="89"/>
      <c r="B10" s="72" t="s">
        <v>10</v>
      </c>
      <c r="C10" s="72"/>
      <c r="D10" s="97">
        <v>500410891</v>
      </c>
      <c r="E10" s="96">
        <v>441306767</v>
      </c>
      <c r="F10" s="96">
        <f t="shared" si="0"/>
        <v>59104123</v>
      </c>
      <c r="H10" s="83"/>
      <c r="I10" s="80"/>
    </row>
    <row r="11" spans="1:9" ht="12.75" customHeight="1" x14ac:dyDescent="0.15">
      <c r="A11" s="89"/>
      <c r="B11" s="72" t="s">
        <v>173</v>
      </c>
      <c r="C11" s="81"/>
      <c r="D11" s="97">
        <v>336943510</v>
      </c>
      <c r="E11" s="96">
        <v>307536241</v>
      </c>
      <c r="F11" s="96">
        <f t="shared" si="0"/>
        <v>29407268</v>
      </c>
      <c r="H11" s="83"/>
      <c r="I11" s="80"/>
    </row>
    <row r="12" spans="1:9" ht="16.5" customHeight="1" x14ac:dyDescent="0.15">
      <c r="A12" s="89"/>
      <c r="B12" s="72" t="s">
        <v>12</v>
      </c>
      <c r="C12" s="89"/>
      <c r="D12" s="97">
        <f>SUM(D7:D11)</f>
        <v>29523279808</v>
      </c>
      <c r="E12" s="96">
        <f>SUM(E7:E11)+2</f>
        <v>29232009884</v>
      </c>
      <c r="F12" s="96">
        <f t="shared" si="0"/>
        <v>291269923</v>
      </c>
      <c r="H12" s="83"/>
      <c r="I12" s="80"/>
    </row>
    <row r="13" spans="1:9" ht="12.75" customHeight="1" x14ac:dyDescent="0.15">
      <c r="A13" s="89"/>
      <c r="B13" s="72" t="s">
        <v>122</v>
      </c>
      <c r="C13" s="89"/>
      <c r="D13" s="98"/>
      <c r="E13" s="99"/>
      <c r="F13" s="99"/>
      <c r="H13" s="83"/>
      <c r="I13" s="80"/>
    </row>
    <row r="14" spans="1:9" ht="12.75" customHeight="1" x14ac:dyDescent="0.15">
      <c r="A14" s="92"/>
      <c r="B14" s="72" t="s">
        <v>13</v>
      </c>
      <c r="C14" s="92"/>
      <c r="D14" s="97">
        <v>1476408268</v>
      </c>
      <c r="E14" s="96">
        <v>1460423523</v>
      </c>
      <c r="F14" s="96">
        <f>SUM(D14,-E14)-1</f>
        <v>15984744</v>
      </c>
      <c r="H14" s="83"/>
      <c r="I14" s="80"/>
    </row>
    <row r="15" spans="1:9" ht="12.75" customHeight="1" x14ac:dyDescent="0.15">
      <c r="A15" s="92"/>
      <c r="B15" s="72" t="s">
        <v>16</v>
      </c>
      <c r="C15" s="92"/>
      <c r="D15" s="97">
        <v>1971823514</v>
      </c>
      <c r="E15" s="96">
        <v>1704338932</v>
      </c>
      <c r="F15" s="96">
        <f>SUM(D15,-E15)</f>
        <v>267484582</v>
      </c>
      <c r="H15" s="83"/>
      <c r="I15" s="80"/>
    </row>
    <row r="16" spans="1:9" ht="12.75" customHeight="1" x14ac:dyDescent="0.15">
      <c r="A16" s="92"/>
      <c r="B16" s="72" t="s">
        <v>17</v>
      </c>
      <c r="C16" s="92"/>
      <c r="D16" s="97">
        <v>379981723</v>
      </c>
      <c r="E16" s="96">
        <v>244020800</v>
      </c>
      <c r="F16" s="96">
        <f>SUM(D16,-E16)</f>
        <v>135960923</v>
      </c>
      <c r="H16" s="83"/>
      <c r="I16" s="80"/>
    </row>
    <row r="17" spans="1:9" ht="12.75" customHeight="1" x14ac:dyDescent="0.15">
      <c r="A17" s="92"/>
      <c r="B17" s="72" t="s">
        <v>18</v>
      </c>
      <c r="C17" s="92"/>
      <c r="D17" s="97">
        <v>2834883638</v>
      </c>
      <c r="E17" s="96">
        <v>2646055519</v>
      </c>
      <c r="F17" s="96">
        <f>SUM(D17,-E17)-1</f>
        <v>188828118</v>
      </c>
      <c r="H17" s="83"/>
      <c r="I17" s="80"/>
    </row>
    <row r="18" spans="1:9" ht="12.75" customHeight="1" x14ac:dyDescent="0.15">
      <c r="A18" s="92"/>
      <c r="B18" s="72" t="s">
        <v>19</v>
      </c>
      <c r="C18" s="92"/>
      <c r="D18" s="97">
        <v>106594536</v>
      </c>
      <c r="E18" s="96">
        <v>106594536</v>
      </c>
      <c r="F18" s="105" t="s">
        <v>117</v>
      </c>
      <c r="H18" s="83"/>
      <c r="I18" s="80"/>
    </row>
    <row r="19" spans="1:9" ht="15.75" customHeight="1" x14ac:dyDescent="0.15">
      <c r="A19" s="92"/>
      <c r="B19" s="72" t="s">
        <v>12</v>
      </c>
      <c r="C19" s="92"/>
      <c r="D19" s="97">
        <f>SUM(D14:D18)</f>
        <v>6769691679</v>
      </c>
      <c r="E19" s="96">
        <f>SUM(E14:E18)</f>
        <v>6161433310</v>
      </c>
      <c r="F19" s="96">
        <f>SUM(D19,-E19)-1</f>
        <v>608258368</v>
      </c>
      <c r="H19" s="83"/>
      <c r="I19" s="80"/>
    </row>
    <row r="20" spans="1:9" ht="12.75" customHeight="1" x14ac:dyDescent="0.15">
      <c r="A20" s="92"/>
      <c r="B20" s="72" t="s">
        <v>183</v>
      </c>
      <c r="C20" s="92"/>
      <c r="D20" s="97">
        <v>21810740926</v>
      </c>
      <c r="E20" s="96">
        <v>21293507626</v>
      </c>
      <c r="F20" s="96">
        <f>SUM(D20,-E20)-1</f>
        <v>517233299</v>
      </c>
      <c r="H20" s="83"/>
      <c r="I20" s="80"/>
    </row>
    <row r="21" spans="1:9" ht="12.75" customHeight="1" x14ac:dyDescent="0.15">
      <c r="A21" s="92"/>
      <c r="B21" s="72" t="s">
        <v>21</v>
      </c>
      <c r="C21" s="92"/>
      <c r="D21" s="98"/>
      <c r="E21" s="100"/>
      <c r="F21" s="100"/>
      <c r="H21" s="83"/>
      <c r="I21" s="80"/>
    </row>
    <row r="22" spans="1:9" ht="12.75" customHeight="1" x14ac:dyDescent="0.15">
      <c r="A22" s="92"/>
      <c r="B22" s="72" t="s">
        <v>22</v>
      </c>
      <c r="C22" s="92"/>
      <c r="D22" s="97">
        <v>16038601</v>
      </c>
      <c r="E22" s="96">
        <v>15711086</v>
      </c>
      <c r="F22" s="96">
        <f>SUM(D22,-E22)-1</f>
        <v>327514</v>
      </c>
      <c r="H22" s="83"/>
      <c r="I22" s="80"/>
    </row>
    <row r="23" spans="1:9" ht="12.75" customHeight="1" x14ac:dyDescent="0.15">
      <c r="A23" s="89"/>
      <c r="B23" s="72" t="s">
        <v>23</v>
      </c>
      <c r="C23" s="92"/>
      <c r="D23" s="97">
        <v>465117961</v>
      </c>
      <c r="E23" s="96">
        <v>464917252</v>
      </c>
      <c r="F23" s="96">
        <f>SUM(D23,-E23)-1</f>
        <v>200708</v>
      </c>
      <c r="H23" s="83"/>
      <c r="I23" s="80"/>
    </row>
    <row r="24" spans="1:9" ht="12.75" customHeight="1" x14ac:dyDescent="0.15">
      <c r="A24" s="89"/>
      <c r="B24" s="72" t="s">
        <v>184</v>
      </c>
      <c r="D24" s="97">
        <v>1440724</v>
      </c>
      <c r="E24" s="96">
        <v>1399801</v>
      </c>
      <c r="F24" s="96">
        <f>SUM(D24,-E24)-1</f>
        <v>40922</v>
      </c>
      <c r="H24" s="83"/>
      <c r="I24" s="80"/>
    </row>
    <row r="25" spans="1:9" ht="12.75" customHeight="1" x14ac:dyDescent="0.15">
      <c r="A25" s="89"/>
      <c r="B25" s="72" t="s">
        <v>25</v>
      </c>
      <c r="C25" s="72"/>
      <c r="D25" s="97">
        <v>22943848</v>
      </c>
      <c r="E25" s="96">
        <v>22269270</v>
      </c>
      <c r="F25" s="96">
        <f>SUM(D25,-E25)</f>
        <v>674578</v>
      </c>
      <c r="H25" s="83"/>
      <c r="I25" s="80"/>
    </row>
    <row r="26" spans="1:9" ht="15.75" customHeight="1" x14ac:dyDescent="0.15">
      <c r="A26" s="89"/>
      <c r="B26" s="72" t="s">
        <v>12</v>
      </c>
      <c r="C26" s="92"/>
      <c r="D26" s="97">
        <f>SUM(D22:D25)</f>
        <v>505541134</v>
      </c>
      <c r="E26" s="96">
        <f>SUM(E22:E25)+2</f>
        <v>504297411</v>
      </c>
      <c r="F26" s="96">
        <f>SUM(D26,-E26)</f>
        <v>1243723</v>
      </c>
      <c r="H26" s="83"/>
      <c r="I26" s="80"/>
    </row>
    <row r="27" spans="1:9" ht="12.75" customHeight="1" x14ac:dyDescent="0.15">
      <c r="A27" s="89"/>
      <c r="B27" s="72" t="s">
        <v>26</v>
      </c>
      <c r="C27" s="92"/>
      <c r="D27" s="97">
        <v>17427950754</v>
      </c>
      <c r="E27" s="96">
        <v>17427950754</v>
      </c>
      <c r="F27" s="96" t="s">
        <v>15</v>
      </c>
      <c r="H27" s="83"/>
      <c r="I27" s="80"/>
    </row>
    <row r="28" spans="1:9" ht="12.75" customHeight="1" x14ac:dyDescent="0.15">
      <c r="A28" s="89"/>
      <c r="B28" s="72" t="s">
        <v>185</v>
      </c>
      <c r="C28" s="92"/>
      <c r="D28" s="97">
        <v>125522000</v>
      </c>
      <c r="E28" s="96">
        <v>125522000</v>
      </c>
      <c r="F28" s="96" t="s">
        <v>15</v>
      </c>
      <c r="H28" s="83"/>
      <c r="I28" s="80"/>
    </row>
    <row r="29" spans="1:9" ht="12.75" customHeight="1" x14ac:dyDescent="0.15">
      <c r="A29" s="89"/>
      <c r="B29" s="72" t="s">
        <v>28</v>
      </c>
      <c r="C29" s="92"/>
      <c r="D29" s="97">
        <v>5039670022</v>
      </c>
      <c r="E29" s="96">
        <v>4792290454</v>
      </c>
      <c r="F29" s="96">
        <f>SUM(D29,-E29)-1</f>
        <v>247379567</v>
      </c>
      <c r="H29" s="83"/>
      <c r="I29" s="80"/>
    </row>
    <row r="30" spans="1:9" ht="12.75" customHeight="1" x14ac:dyDescent="0.15">
      <c r="A30" s="89"/>
      <c r="B30" s="72" t="s">
        <v>30</v>
      </c>
      <c r="C30" s="92"/>
      <c r="D30" s="97"/>
      <c r="E30" s="96"/>
      <c r="F30" s="96"/>
      <c r="H30" s="83"/>
      <c r="I30" s="80"/>
    </row>
    <row r="31" spans="1:9" ht="12.75" customHeight="1" x14ac:dyDescent="0.15">
      <c r="A31" s="89"/>
      <c r="B31" s="72" t="s">
        <v>31</v>
      </c>
      <c r="C31" s="92"/>
      <c r="D31" s="101">
        <v>1334050522</v>
      </c>
      <c r="E31" s="102">
        <v>1253705202</v>
      </c>
      <c r="F31" s="96">
        <f>SUM(D31,-E31)-1</f>
        <v>80345319</v>
      </c>
      <c r="H31" s="83"/>
      <c r="I31" s="80"/>
    </row>
    <row r="32" spans="1:9" ht="12.75" customHeight="1" x14ac:dyDescent="0.15">
      <c r="A32" s="89"/>
      <c r="B32" s="72" t="s">
        <v>32</v>
      </c>
      <c r="C32" s="92"/>
      <c r="D32" s="97">
        <v>1895436229</v>
      </c>
      <c r="E32" s="96">
        <v>1880804343</v>
      </c>
      <c r="F32" s="96">
        <f>SUM(D32,-E32)</f>
        <v>14631886</v>
      </c>
      <c r="H32" s="83"/>
      <c r="I32" s="80"/>
    </row>
    <row r="33" spans="1:9" ht="12.75" customHeight="1" x14ac:dyDescent="0.15">
      <c r="A33" s="89"/>
      <c r="B33" s="93" t="s">
        <v>186</v>
      </c>
      <c r="C33" s="92"/>
      <c r="D33" s="97">
        <v>537214952</v>
      </c>
      <c r="E33" s="96">
        <v>439614406</v>
      </c>
      <c r="F33" s="96">
        <f>SUM(D33,-E33)-1</f>
        <v>97600545</v>
      </c>
      <c r="H33" s="83"/>
      <c r="I33" s="80"/>
    </row>
    <row r="34" spans="1:9" ht="12.75" customHeight="1" x14ac:dyDescent="0.15">
      <c r="A34" s="89"/>
      <c r="B34" s="72" t="s">
        <v>187</v>
      </c>
      <c r="C34" s="92"/>
      <c r="D34" s="97">
        <v>573409342</v>
      </c>
      <c r="E34" s="96">
        <v>479065065</v>
      </c>
      <c r="F34" s="96">
        <f>SUM(D34,-E34)</f>
        <v>94344277</v>
      </c>
      <c r="H34" s="83"/>
      <c r="I34" s="80"/>
    </row>
    <row r="35" spans="1:9" ht="12.75" customHeight="1" x14ac:dyDescent="0.15">
      <c r="A35" s="89"/>
      <c r="B35" s="72" t="s">
        <v>188</v>
      </c>
      <c r="C35" s="92"/>
      <c r="D35" s="97">
        <v>319146713</v>
      </c>
      <c r="E35" s="96">
        <v>190246571</v>
      </c>
      <c r="F35" s="96">
        <f>SUM(D35,-E35)</f>
        <v>128900142</v>
      </c>
      <c r="H35" s="83"/>
      <c r="I35" s="80"/>
    </row>
    <row r="36" spans="1:9" ht="12.75" customHeight="1" x14ac:dyDescent="0.15">
      <c r="A36" s="89"/>
      <c r="B36" s="72" t="s">
        <v>189</v>
      </c>
      <c r="C36" s="92"/>
      <c r="D36" s="97">
        <v>1242091642</v>
      </c>
      <c r="E36" s="96">
        <v>804162115</v>
      </c>
      <c r="F36" s="96">
        <f>SUM(D36,-E36)-1</f>
        <v>437929526</v>
      </c>
      <c r="H36" s="83"/>
      <c r="I36" s="80"/>
    </row>
    <row r="37" spans="1:9" ht="12.75" customHeight="1" x14ac:dyDescent="0.15">
      <c r="A37" s="89"/>
      <c r="B37" s="72" t="s">
        <v>190</v>
      </c>
      <c r="C37" s="92"/>
      <c r="D37" s="97">
        <v>3449891946</v>
      </c>
      <c r="E37" s="96">
        <v>2401378521</v>
      </c>
      <c r="F37" s="96">
        <f>SUM(D37,-E37)</f>
        <v>1048513425</v>
      </c>
      <c r="H37" s="83"/>
      <c r="I37" s="80"/>
    </row>
    <row r="38" spans="1:9" ht="12.75" customHeight="1" x14ac:dyDescent="0.15">
      <c r="A38" s="89"/>
      <c r="B38" s="72" t="s">
        <v>191</v>
      </c>
      <c r="C38" s="92"/>
      <c r="D38" s="97">
        <v>131895133</v>
      </c>
      <c r="E38" s="96">
        <v>79485067</v>
      </c>
      <c r="F38" s="96">
        <f>SUM(D38,-E38)-1</f>
        <v>52410065</v>
      </c>
      <c r="H38" s="83"/>
      <c r="I38" s="80"/>
    </row>
    <row r="39" spans="1:9" ht="15.75" customHeight="1" x14ac:dyDescent="0.15">
      <c r="A39" s="89"/>
      <c r="B39" s="89" t="s">
        <v>196</v>
      </c>
      <c r="C39" s="92"/>
      <c r="D39" s="97">
        <f>SUM(D31:D38)+3</f>
        <v>9483136482</v>
      </c>
      <c r="E39" s="96">
        <f>SUM(E31:E38)+2</f>
        <v>7528461292</v>
      </c>
      <c r="F39" s="96">
        <f>SUM(D39,-E39)</f>
        <v>1954675190</v>
      </c>
      <c r="H39" s="83"/>
      <c r="I39" s="80"/>
    </row>
    <row r="40" spans="1:9" ht="12.75" customHeight="1" x14ac:dyDescent="0.15">
      <c r="A40" s="89"/>
      <c r="B40" s="72" t="s">
        <v>192</v>
      </c>
      <c r="C40" s="92"/>
      <c r="D40" s="97">
        <v>686212917</v>
      </c>
      <c r="E40" s="96">
        <v>446750614</v>
      </c>
      <c r="F40" s="96">
        <f>SUM(D40,-E40)</f>
        <v>239462303</v>
      </c>
      <c r="H40" s="83"/>
      <c r="I40" s="80"/>
    </row>
    <row r="41" spans="1:9" ht="15.75" customHeight="1" x14ac:dyDescent="0.15">
      <c r="A41" s="89"/>
      <c r="B41" s="72" t="s">
        <v>12</v>
      </c>
      <c r="C41" s="92"/>
      <c r="D41" s="97">
        <f>D39+D40+1</f>
        <v>10169349400</v>
      </c>
      <c r="E41" s="96">
        <f>E39+E40</f>
        <v>7975211906</v>
      </c>
      <c r="F41" s="96">
        <f>SUM(D41,-E41)-1</f>
        <v>2194137493</v>
      </c>
      <c r="H41" s="83"/>
      <c r="I41" s="80"/>
    </row>
    <row r="42" spans="1:9" ht="12.75" customHeight="1" x14ac:dyDescent="0.15">
      <c r="A42" s="81"/>
      <c r="B42" s="72" t="s">
        <v>63</v>
      </c>
      <c r="C42" s="81"/>
      <c r="D42" s="97">
        <v>740820843</v>
      </c>
      <c r="E42" s="96">
        <v>650997288</v>
      </c>
      <c r="F42" s="96">
        <f>SUM(D42,-E42)-1</f>
        <v>89823554</v>
      </c>
      <c r="H42" s="83"/>
      <c r="I42" s="80"/>
    </row>
    <row r="43" spans="1:9" ht="12.75" customHeight="1" x14ac:dyDescent="0.15">
      <c r="A43" s="81"/>
      <c r="B43" s="72" t="s">
        <v>43</v>
      </c>
      <c r="C43" s="81"/>
      <c r="D43" s="97">
        <v>548107670</v>
      </c>
      <c r="E43" s="96">
        <v>504053031</v>
      </c>
      <c r="F43" s="96">
        <f>SUM(D43,-E43)-1</f>
        <v>44054638</v>
      </c>
      <c r="H43" s="83"/>
      <c r="I43" s="80"/>
    </row>
    <row r="44" spans="1:9" ht="12.75" customHeight="1" x14ac:dyDescent="0.15">
      <c r="A44" s="81"/>
      <c r="B44" s="72" t="s">
        <v>193</v>
      </c>
      <c r="C44" s="81"/>
      <c r="D44" s="97">
        <v>970663154</v>
      </c>
      <c r="E44" s="96">
        <v>962593465</v>
      </c>
      <c r="F44" s="96">
        <f>SUM(D44,-E44)</f>
        <v>8069689</v>
      </c>
      <c r="H44" s="83"/>
      <c r="I44" s="80"/>
    </row>
    <row r="45" spans="1:9" ht="12.75" customHeight="1" x14ac:dyDescent="0.15">
      <c r="A45" s="81"/>
      <c r="B45" s="72" t="s">
        <v>194</v>
      </c>
      <c r="C45" s="81"/>
      <c r="D45" s="97">
        <v>1253093989</v>
      </c>
      <c r="E45" s="96">
        <v>1171857830</v>
      </c>
      <c r="F45" s="96">
        <f>SUM(D45,-E45)-1</f>
        <v>81236158</v>
      </c>
      <c r="H45" s="83"/>
      <c r="I45" s="80"/>
    </row>
    <row r="46" spans="1:9" ht="12.75" customHeight="1" x14ac:dyDescent="0.15">
      <c r="A46" s="81"/>
      <c r="B46" s="72" t="s">
        <v>50</v>
      </c>
      <c r="C46" s="81"/>
      <c r="D46" s="97">
        <v>10606455434</v>
      </c>
      <c r="E46" s="96">
        <v>9387153870</v>
      </c>
      <c r="F46" s="96">
        <f>SUM(D46,-E46)</f>
        <v>1219301564</v>
      </c>
      <c r="H46" s="83"/>
      <c r="I46" s="80"/>
    </row>
    <row r="47" spans="1:9" ht="12.75" customHeight="1" x14ac:dyDescent="0.15">
      <c r="A47" s="81"/>
      <c r="B47" s="72" t="s">
        <v>51</v>
      </c>
      <c r="C47" s="81"/>
      <c r="D47" s="97">
        <v>274599750</v>
      </c>
      <c r="E47" s="96" t="s">
        <v>15</v>
      </c>
      <c r="F47" s="96">
        <f>SUM(D47)</f>
        <v>274599750</v>
      </c>
      <c r="H47" s="83"/>
      <c r="I47" s="80"/>
    </row>
    <row r="48" spans="1:9" ht="12.75" customHeight="1" x14ac:dyDescent="0.15">
      <c r="A48" s="94"/>
      <c r="B48" s="74" t="s">
        <v>52</v>
      </c>
      <c r="C48" s="94"/>
      <c r="D48" s="103">
        <f>SUM(D12,D19,D20,D26,D27,D28,D29,D41,D42,D43,D44,D45,D46,D47,)+5-1</f>
        <v>105765486567</v>
      </c>
      <c r="E48" s="104">
        <f>SUM(E12,E19,E20,E26,E27,E28,E29,E41,E42,E43,E44,E45,E46,E47,)+7-2</f>
        <v>100188878834</v>
      </c>
      <c r="F48" s="104">
        <f>SUM(F12,F19,F20,F26,F27,F28,F29,F41,F42,F43,F44,F45,F46,F47,)+6</f>
        <v>5576607732</v>
      </c>
      <c r="H48" s="83"/>
      <c r="I48" s="80"/>
    </row>
    <row r="49" spans="1:8" s="79" customFormat="1" ht="13.35" customHeight="1" x14ac:dyDescent="0.15">
      <c r="A49" s="136" t="s">
        <v>165</v>
      </c>
      <c r="B49" s="136"/>
      <c r="C49" s="136"/>
      <c r="D49" s="136"/>
      <c r="E49" s="136"/>
      <c r="F49" s="136"/>
      <c r="H49" s="80"/>
    </row>
    <row r="50" spans="1:8" s="79" customFormat="1" ht="18" customHeight="1" x14ac:dyDescent="0.15">
      <c r="A50" s="139"/>
      <c r="B50" s="139"/>
      <c r="C50" s="139"/>
      <c r="D50" s="139"/>
      <c r="E50" s="139"/>
      <c r="F50" s="139"/>
      <c r="H50" s="80"/>
    </row>
    <row r="51" spans="1:8" s="79" customFormat="1" ht="10.5" customHeight="1" x14ac:dyDescent="0.15">
      <c r="A51" s="139"/>
      <c r="B51" s="139"/>
      <c r="C51" s="139"/>
      <c r="D51" s="139"/>
      <c r="E51" s="139"/>
      <c r="F51" s="139"/>
      <c r="H51" s="80"/>
    </row>
    <row r="52" spans="1:8" s="79" customFormat="1" ht="10.5" customHeight="1" x14ac:dyDescent="0.15">
      <c r="A52" s="139"/>
      <c r="B52" s="139"/>
      <c r="C52" s="139"/>
      <c r="D52" s="139"/>
      <c r="E52" s="139"/>
      <c r="F52" s="139"/>
      <c r="H52" s="80"/>
    </row>
    <row r="53" spans="1:8" s="79" customFormat="1" ht="10.5" customHeight="1" x14ac:dyDescent="0.15">
      <c r="A53" s="139"/>
      <c r="B53" s="139"/>
      <c r="C53" s="139"/>
      <c r="D53" s="139"/>
      <c r="E53" s="139"/>
      <c r="F53" s="139"/>
      <c r="H53" s="80"/>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53"/>
  <sheetViews>
    <sheetView view="pageBreakPreview" zoomScale="115" zoomScaleNormal="100" zoomScaleSheetLayoutView="115" workbookViewId="0"/>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201</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80"/>
    </row>
    <row r="7" spans="1:9" ht="12.75" customHeight="1" x14ac:dyDescent="0.15">
      <c r="A7" s="91"/>
      <c r="B7" s="72" t="s">
        <v>172</v>
      </c>
      <c r="C7" s="89"/>
      <c r="D7" s="97">
        <v>22559230089</v>
      </c>
      <c r="E7" s="96">
        <v>22505078321</v>
      </c>
      <c r="F7" s="96">
        <f>SUM(D7,-E7)-1</f>
        <v>54151767</v>
      </c>
      <c r="H7" s="83"/>
      <c r="I7" s="80"/>
    </row>
    <row r="8" spans="1:9" ht="12.75" customHeight="1" x14ac:dyDescent="0.15">
      <c r="A8" s="89"/>
      <c r="B8" s="72" t="s">
        <v>7</v>
      </c>
      <c r="C8" s="81"/>
      <c r="D8" s="97">
        <v>2859704753</v>
      </c>
      <c r="E8" s="96">
        <v>2800101773</v>
      </c>
      <c r="F8" s="96">
        <f>SUM(D8,-E8)-1</f>
        <v>59602979</v>
      </c>
      <c r="H8" s="83"/>
      <c r="I8" s="80"/>
    </row>
    <row r="9" spans="1:9" ht="12.75" customHeight="1" x14ac:dyDescent="0.15">
      <c r="A9" s="81"/>
      <c r="B9" s="72" t="s">
        <v>8</v>
      </c>
      <c r="C9" s="81"/>
      <c r="D9" s="97">
        <v>4538198740</v>
      </c>
      <c r="E9" s="96">
        <v>4311081468</v>
      </c>
      <c r="F9" s="96">
        <f>SUM(D9,-E9)</f>
        <v>227117272</v>
      </c>
      <c r="H9" s="83"/>
      <c r="I9" s="80"/>
    </row>
    <row r="10" spans="1:9" ht="12.75" customHeight="1" x14ac:dyDescent="0.15">
      <c r="A10" s="89"/>
      <c r="B10" s="72" t="s">
        <v>10</v>
      </c>
      <c r="C10" s="72"/>
      <c r="D10" s="97">
        <v>502213278</v>
      </c>
      <c r="E10" s="96">
        <v>406594992</v>
      </c>
      <c r="F10" s="96">
        <v>95618286</v>
      </c>
      <c r="H10" s="83"/>
      <c r="I10" s="80"/>
    </row>
    <row r="11" spans="1:9" ht="12.75" customHeight="1" x14ac:dyDescent="0.15">
      <c r="A11" s="89"/>
      <c r="B11" s="72" t="s">
        <v>173</v>
      </c>
      <c r="C11" s="81"/>
      <c r="D11" s="97">
        <v>182395776</v>
      </c>
      <c r="E11" s="96">
        <v>148055789</v>
      </c>
      <c r="F11" s="96">
        <f>SUM(D11,-E11)-1</f>
        <v>34339986</v>
      </c>
      <c r="H11" s="83"/>
      <c r="I11" s="80"/>
    </row>
    <row r="12" spans="1:9" ht="16.5" customHeight="1" x14ac:dyDescent="0.15">
      <c r="A12" s="89"/>
      <c r="B12" s="72" t="s">
        <v>12</v>
      </c>
      <c r="C12" s="89"/>
      <c r="D12" s="97">
        <f>SUM(D7:D11)+1</f>
        <v>30641742637</v>
      </c>
      <c r="E12" s="96">
        <f>SUM(E7:E11)+2</f>
        <v>30170912345</v>
      </c>
      <c r="F12" s="96">
        <f>SUM(D12,-E12)</f>
        <v>470830292</v>
      </c>
      <c r="H12" s="83"/>
      <c r="I12" s="80"/>
    </row>
    <row r="13" spans="1:9" ht="12.75" customHeight="1" x14ac:dyDescent="0.15">
      <c r="A13" s="89"/>
      <c r="B13" s="72" t="s">
        <v>122</v>
      </c>
      <c r="C13" s="89"/>
      <c r="D13" s="98"/>
      <c r="E13" s="99"/>
      <c r="F13" s="99"/>
      <c r="H13" s="83"/>
      <c r="I13" s="80"/>
    </row>
    <row r="14" spans="1:9" ht="12.75" customHeight="1" x14ac:dyDescent="0.15">
      <c r="A14" s="92"/>
      <c r="B14" s="72" t="s">
        <v>13</v>
      </c>
      <c r="C14" s="92"/>
      <c r="D14" s="97">
        <v>1540447671</v>
      </c>
      <c r="E14" s="96">
        <v>1524197363</v>
      </c>
      <c r="F14" s="96">
        <f>SUM(D14,-E14)-1</f>
        <v>16250307</v>
      </c>
      <c r="H14" s="83"/>
      <c r="I14" s="80"/>
    </row>
    <row r="15" spans="1:9" ht="12.75" customHeight="1" x14ac:dyDescent="0.15">
      <c r="A15" s="92"/>
      <c r="B15" s="72" t="s">
        <v>16</v>
      </c>
      <c r="C15" s="92"/>
      <c r="D15" s="97">
        <v>1661252932</v>
      </c>
      <c r="E15" s="96">
        <v>1533691769</v>
      </c>
      <c r="F15" s="96">
        <f>SUM(D15,-E15)</f>
        <v>127561163</v>
      </c>
      <c r="H15" s="83"/>
      <c r="I15" s="80"/>
    </row>
    <row r="16" spans="1:9" ht="12.75" customHeight="1" x14ac:dyDescent="0.15">
      <c r="A16" s="92"/>
      <c r="B16" s="72" t="s">
        <v>17</v>
      </c>
      <c r="C16" s="92"/>
      <c r="D16" s="97">
        <v>226063856</v>
      </c>
      <c r="E16" s="96">
        <v>160010796</v>
      </c>
      <c r="F16" s="96">
        <f>SUM(D16,-E16)</f>
        <v>66053060</v>
      </c>
      <c r="H16" s="83"/>
      <c r="I16" s="80"/>
    </row>
    <row r="17" spans="1:9" ht="12.75" customHeight="1" x14ac:dyDescent="0.15">
      <c r="A17" s="92"/>
      <c r="B17" s="72" t="s">
        <v>18</v>
      </c>
      <c r="C17" s="92"/>
      <c r="D17" s="97">
        <v>2650118278</v>
      </c>
      <c r="E17" s="96">
        <v>2551851240</v>
      </c>
      <c r="F17" s="96">
        <f>SUM(D17,-E17)</f>
        <v>98267038</v>
      </c>
      <c r="H17" s="83"/>
      <c r="I17" s="80"/>
    </row>
    <row r="18" spans="1:9" ht="12.75" customHeight="1" x14ac:dyDescent="0.15">
      <c r="A18" s="92"/>
      <c r="B18" s="72" t="s">
        <v>19</v>
      </c>
      <c r="C18" s="92"/>
      <c r="D18" s="97">
        <v>98459081</v>
      </c>
      <c r="E18" s="96">
        <v>96244320</v>
      </c>
      <c r="F18" s="96">
        <f>SUM(D18,-E18)</f>
        <v>2214761</v>
      </c>
      <c r="H18" s="83"/>
      <c r="I18" s="80"/>
    </row>
    <row r="19" spans="1:9" ht="15.75" customHeight="1" x14ac:dyDescent="0.15">
      <c r="A19" s="92"/>
      <c r="B19" s="72" t="s">
        <v>12</v>
      </c>
      <c r="C19" s="92"/>
      <c r="D19" s="97">
        <f>SUM(D14:D18)+1</f>
        <v>6176341819</v>
      </c>
      <c r="E19" s="96">
        <f>SUM(E14:E18)</f>
        <v>5865995488</v>
      </c>
      <c r="F19" s="96">
        <f>SUM(D19,-E19)-1</f>
        <v>310346330</v>
      </c>
      <c r="H19" s="83"/>
      <c r="I19" s="80"/>
    </row>
    <row r="20" spans="1:9" ht="12.75" customHeight="1" x14ac:dyDescent="0.15">
      <c r="A20" s="92"/>
      <c r="B20" s="72" t="s">
        <v>183</v>
      </c>
      <c r="C20" s="92"/>
      <c r="D20" s="97">
        <v>22509604449</v>
      </c>
      <c r="E20" s="96">
        <v>22185692730</v>
      </c>
      <c r="F20" s="96">
        <f>SUM(D20,-E20)-1</f>
        <v>323911718</v>
      </c>
      <c r="H20" s="83"/>
      <c r="I20" s="80"/>
    </row>
    <row r="21" spans="1:9" ht="12.75" customHeight="1" x14ac:dyDescent="0.15">
      <c r="A21" s="92"/>
      <c r="B21" s="72" t="s">
        <v>21</v>
      </c>
      <c r="C21" s="92"/>
      <c r="D21" s="98"/>
      <c r="E21" s="100"/>
      <c r="F21" s="100"/>
      <c r="H21" s="83"/>
      <c r="I21" s="80"/>
    </row>
    <row r="22" spans="1:9" ht="12.75" customHeight="1" x14ac:dyDescent="0.15">
      <c r="A22" s="92"/>
      <c r="B22" s="72" t="s">
        <v>22</v>
      </c>
      <c r="C22" s="92"/>
      <c r="D22" s="97">
        <v>14192535</v>
      </c>
      <c r="E22" s="96">
        <v>13897852</v>
      </c>
      <c r="F22" s="96">
        <f>SUM(D22,-E22)-1</f>
        <v>294682</v>
      </c>
      <c r="H22" s="83"/>
      <c r="I22" s="80"/>
    </row>
    <row r="23" spans="1:9" ht="12.75" customHeight="1" x14ac:dyDescent="0.15">
      <c r="A23" s="89"/>
      <c r="B23" s="72" t="s">
        <v>23</v>
      </c>
      <c r="C23" s="92"/>
      <c r="D23" s="97">
        <v>408932668</v>
      </c>
      <c r="E23" s="96">
        <v>408930998</v>
      </c>
      <c r="F23" s="96">
        <f>SUM(D23,-E23)-1</f>
        <v>1669</v>
      </c>
      <c r="H23" s="83"/>
      <c r="I23" s="80"/>
    </row>
    <row r="24" spans="1:9" ht="12.75" customHeight="1" x14ac:dyDescent="0.15">
      <c r="A24" s="89"/>
      <c r="B24" s="72" t="s">
        <v>184</v>
      </c>
      <c r="D24" s="97">
        <v>1402281</v>
      </c>
      <c r="E24" s="96">
        <v>1368058</v>
      </c>
      <c r="F24" s="96">
        <f>SUM(D24,-E24)-1</f>
        <v>34222</v>
      </c>
      <c r="H24" s="83"/>
      <c r="I24" s="80"/>
    </row>
    <row r="25" spans="1:9" ht="12.75" customHeight="1" x14ac:dyDescent="0.15">
      <c r="A25" s="89"/>
      <c r="B25" s="72" t="s">
        <v>25</v>
      </c>
      <c r="C25" s="72"/>
      <c r="D25" s="97">
        <v>19728534</v>
      </c>
      <c r="E25" s="96">
        <v>19417579</v>
      </c>
      <c r="F25" s="96">
        <f>SUM(D25,-E25)-1</f>
        <v>310954</v>
      </c>
      <c r="H25" s="83"/>
      <c r="I25" s="80"/>
    </row>
    <row r="26" spans="1:9" ht="15.75" customHeight="1" x14ac:dyDescent="0.15">
      <c r="A26" s="89"/>
      <c r="B26" s="72" t="s">
        <v>12</v>
      </c>
      <c r="C26" s="92"/>
      <c r="D26" s="97">
        <f>SUM(D22:D25)</f>
        <v>444256018</v>
      </c>
      <c r="E26" s="96">
        <f>SUM(E22:E25)+2</f>
        <v>443614489</v>
      </c>
      <c r="F26" s="96">
        <f>SUM(D26,-E26)-1</f>
        <v>641528</v>
      </c>
      <c r="H26" s="83"/>
      <c r="I26" s="80"/>
    </row>
    <row r="27" spans="1:9" ht="12.75" customHeight="1" x14ac:dyDescent="0.15">
      <c r="A27" s="89"/>
      <c r="B27" s="72" t="s">
        <v>26</v>
      </c>
      <c r="C27" s="92"/>
      <c r="D27" s="97">
        <v>16977067371</v>
      </c>
      <c r="E27" s="96">
        <v>16977067371</v>
      </c>
      <c r="F27" s="96" t="s">
        <v>15</v>
      </c>
      <c r="H27" s="83"/>
      <c r="I27" s="80"/>
    </row>
    <row r="28" spans="1:9" ht="12.75" customHeight="1" x14ac:dyDescent="0.15">
      <c r="A28" s="89"/>
      <c r="B28" s="72" t="s">
        <v>185</v>
      </c>
      <c r="C28" s="92"/>
      <c r="D28" s="97">
        <v>119188000</v>
      </c>
      <c r="E28" s="96">
        <v>119188000</v>
      </c>
      <c r="F28" s="96" t="s">
        <v>15</v>
      </c>
      <c r="H28" s="83"/>
      <c r="I28" s="80"/>
    </row>
    <row r="29" spans="1:9" ht="12.75" customHeight="1" x14ac:dyDescent="0.15">
      <c r="A29" s="89"/>
      <c r="B29" s="72" t="s">
        <v>28</v>
      </c>
      <c r="C29" s="92"/>
      <c r="D29" s="97">
        <v>5278723379</v>
      </c>
      <c r="E29" s="96">
        <v>5062847796</v>
      </c>
      <c r="F29" s="96">
        <f>SUM(D29,-E29)</f>
        <v>215875583</v>
      </c>
      <c r="H29" s="83"/>
      <c r="I29" s="80"/>
    </row>
    <row r="30" spans="1:9" ht="12.75" customHeight="1" x14ac:dyDescent="0.15">
      <c r="A30" s="89"/>
      <c r="B30" s="72" t="s">
        <v>30</v>
      </c>
      <c r="C30" s="92"/>
      <c r="D30" s="97"/>
      <c r="E30" s="96"/>
      <c r="F30" s="96"/>
      <c r="H30" s="83"/>
      <c r="I30" s="80"/>
    </row>
    <row r="31" spans="1:9" ht="12.75" customHeight="1" x14ac:dyDescent="0.15">
      <c r="A31" s="89"/>
      <c r="B31" s="72" t="s">
        <v>31</v>
      </c>
      <c r="C31" s="92"/>
      <c r="D31" s="101">
        <v>1227491369</v>
      </c>
      <c r="E31" s="102">
        <v>1023907650</v>
      </c>
      <c r="F31" s="96">
        <f>SUM(D31,-E31)-1</f>
        <v>203583718</v>
      </c>
      <c r="H31" s="83"/>
      <c r="I31" s="80"/>
    </row>
    <row r="32" spans="1:9" ht="12.75" customHeight="1" x14ac:dyDescent="0.15">
      <c r="A32" s="89"/>
      <c r="B32" s="72" t="s">
        <v>32</v>
      </c>
      <c r="C32" s="92"/>
      <c r="D32" s="97">
        <v>1854373410</v>
      </c>
      <c r="E32" s="96">
        <v>1543746020</v>
      </c>
      <c r="F32" s="96">
        <f>SUM(D32,-E32)-1</f>
        <v>310627389</v>
      </c>
      <c r="H32" s="83"/>
      <c r="I32" s="80"/>
    </row>
    <row r="33" spans="1:9" ht="12.75" customHeight="1" x14ac:dyDescent="0.15">
      <c r="A33" s="89"/>
      <c r="B33" s="93" t="s">
        <v>186</v>
      </c>
      <c r="C33" s="92"/>
      <c r="D33" s="97">
        <v>594632755</v>
      </c>
      <c r="E33" s="96">
        <v>461568798</v>
      </c>
      <c r="F33" s="96">
        <f>SUM(D33,-E33)</f>
        <v>133063957</v>
      </c>
      <c r="H33" s="83"/>
      <c r="I33" s="80"/>
    </row>
    <row r="34" spans="1:9" ht="12.75" customHeight="1" x14ac:dyDescent="0.15">
      <c r="A34" s="89"/>
      <c r="B34" s="72" t="s">
        <v>187</v>
      </c>
      <c r="C34" s="92"/>
      <c r="D34" s="97">
        <v>861438219</v>
      </c>
      <c r="E34" s="96">
        <v>639116243</v>
      </c>
      <c r="F34" s="96">
        <f>SUM(D34,-E34)-1</f>
        <v>222321975</v>
      </c>
      <c r="H34" s="83"/>
      <c r="I34" s="80"/>
    </row>
    <row r="35" spans="1:9" ht="12.75" customHeight="1" x14ac:dyDescent="0.15">
      <c r="A35" s="89"/>
      <c r="B35" s="72" t="s">
        <v>188</v>
      </c>
      <c r="C35" s="92"/>
      <c r="D35" s="97">
        <v>275697312</v>
      </c>
      <c r="E35" s="96">
        <v>215370964</v>
      </c>
      <c r="F35" s="96">
        <f>SUM(D35,-E35)</f>
        <v>60326348</v>
      </c>
      <c r="H35" s="83"/>
      <c r="I35" s="80"/>
    </row>
    <row r="36" spans="1:9" ht="12.75" customHeight="1" x14ac:dyDescent="0.15">
      <c r="A36" s="89"/>
      <c r="B36" s="72" t="s">
        <v>189</v>
      </c>
      <c r="C36" s="92"/>
      <c r="D36" s="97">
        <v>942260777</v>
      </c>
      <c r="E36" s="96">
        <v>771989322</v>
      </c>
      <c r="F36" s="96">
        <f>SUM(D36,-E36)-1</f>
        <v>170271454</v>
      </c>
      <c r="H36" s="83"/>
      <c r="I36" s="80"/>
    </row>
    <row r="37" spans="1:9" ht="12.75" customHeight="1" x14ac:dyDescent="0.15">
      <c r="A37" s="89"/>
      <c r="B37" s="72" t="s">
        <v>190</v>
      </c>
      <c r="C37" s="92"/>
      <c r="D37" s="97">
        <v>3065275961</v>
      </c>
      <c r="E37" s="96">
        <v>2373258539</v>
      </c>
      <c r="F37" s="96">
        <f>SUM(D37,-E37)</f>
        <v>692017422</v>
      </c>
      <c r="H37" s="83"/>
      <c r="I37" s="80"/>
    </row>
    <row r="38" spans="1:9" ht="12.75" customHeight="1" x14ac:dyDescent="0.15">
      <c r="A38" s="89"/>
      <c r="B38" s="72" t="s">
        <v>191</v>
      </c>
      <c r="C38" s="92"/>
      <c r="D38" s="97">
        <v>110181527</v>
      </c>
      <c r="E38" s="96">
        <v>74822399</v>
      </c>
      <c r="F38" s="96">
        <f>SUM(D38,-E38)</f>
        <v>35359128</v>
      </c>
      <c r="H38" s="83"/>
      <c r="I38" s="80"/>
    </row>
    <row r="39" spans="1:9" ht="15.75" customHeight="1" x14ac:dyDescent="0.15">
      <c r="A39" s="89"/>
      <c r="B39" s="89" t="s">
        <v>196</v>
      </c>
      <c r="C39" s="92"/>
      <c r="D39" s="97">
        <f>SUM(D31:D38)+3</f>
        <v>8931351333</v>
      </c>
      <c r="E39" s="96">
        <f>SUM(E31:E38)+3</f>
        <v>7103779938</v>
      </c>
      <c r="F39" s="96">
        <f>SUM(D39,-E39)-1</f>
        <v>1827571394</v>
      </c>
      <c r="H39" s="83"/>
      <c r="I39" s="80"/>
    </row>
    <row r="40" spans="1:9" ht="12.75" customHeight="1" x14ac:dyDescent="0.15">
      <c r="A40" s="89"/>
      <c r="B40" s="72" t="s">
        <v>192</v>
      </c>
      <c r="C40" s="92"/>
      <c r="D40" s="97">
        <v>363312140</v>
      </c>
      <c r="E40" s="96">
        <v>217033492</v>
      </c>
      <c r="F40" s="96">
        <f>SUM(D40,-E40)-1</f>
        <v>146278647</v>
      </c>
      <c r="H40" s="83"/>
      <c r="I40" s="80"/>
    </row>
    <row r="41" spans="1:9" ht="15.75" customHeight="1" x14ac:dyDescent="0.15">
      <c r="A41" s="89"/>
      <c r="B41" s="72" t="s">
        <v>12</v>
      </c>
      <c r="C41" s="92"/>
      <c r="D41" s="97">
        <f>D39+D40</f>
        <v>9294663473</v>
      </c>
      <c r="E41" s="96">
        <f>E39+E40+1</f>
        <v>7320813431</v>
      </c>
      <c r="F41" s="96">
        <f>SUM(D41,-E41)</f>
        <v>1973850042</v>
      </c>
      <c r="H41" s="83"/>
      <c r="I41" s="80"/>
    </row>
    <row r="42" spans="1:9" ht="12.75" customHeight="1" x14ac:dyDescent="0.15">
      <c r="A42" s="81"/>
      <c r="B42" s="72" t="s">
        <v>63</v>
      </c>
      <c r="C42" s="81"/>
      <c r="D42" s="97">
        <v>747399720</v>
      </c>
      <c r="E42" s="96">
        <v>655451106</v>
      </c>
      <c r="F42" s="96">
        <f>SUM(D42,-E42)-1</f>
        <v>91948613</v>
      </c>
      <c r="H42" s="83"/>
      <c r="I42" s="80"/>
    </row>
    <row r="43" spans="1:9" ht="12.75" customHeight="1" x14ac:dyDescent="0.15">
      <c r="A43" s="81"/>
      <c r="B43" s="72" t="s">
        <v>43</v>
      </c>
      <c r="C43" s="81"/>
      <c r="D43" s="97">
        <v>499437104</v>
      </c>
      <c r="E43" s="96">
        <v>416953288</v>
      </c>
      <c r="F43" s="96">
        <f>SUM(D43,-E43)-1</f>
        <v>82483815</v>
      </c>
      <c r="H43" s="83"/>
      <c r="I43" s="80"/>
    </row>
    <row r="44" spans="1:9" ht="12.75" customHeight="1" x14ac:dyDescent="0.15">
      <c r="A44" s="81"/>
      <c r="B44" s="72" t="s">
        <v>193</v>
      </c>
      <c r="C44" s="81"/>
      <c r="D44" s="97">
        <v>1303995039</v>
      </c>
      <c r="E44" s="96">
        <v>1303303617</v>
      </c>
      <c r="F44" s="96">
        <f>SUM(D44,-E44)-1</f>
        <v>691421</v>
      </c>
      <c r="H44" s="83"/>
      <c r="I44" s="80"/>
    </row>
    <row r="45" spans="1:9" ht="12.75" customHeight="1" x14ac:dyDescent="0.15">
      <c r="A45" s="81"/>
      <c r="B45" s="72" t="s">
        <v>194</v>
      </c>
      <c r="C45" s="81"/>
      <c r="D45" s="97">
        <v>1277477083</v>
      </c>
      <c r="E45" s="96">
        <v>1073793127</v>
      </c>
      <c r="F45" s="96">
        <f>SUM(D45,-E45)-1</f>
        <v>203683955</v>
      </c>
      <c r="H45" s="83"/>
      <c r="I45" s="80"/>
    </row>
    <row r="46" spans="1:9" ht="12.75" customHeight="1" x14ac:dyDescent="0.15">
      <c r="A46" s="81"/>
      <c r="B46" s="72" t="s">
        <v>50</v>
      </c>
      <c r="C46" s="81"/>
      <c r="D46" s="97">
        <v>8478557051</v>
      </c>
      <c r="E46" s="96">
        <v>7217834637</v>
      </c>
      <c r="F46" s="96">
        <f>SUM(D46,-E46)-1</f>
        <v>1260722413</v>
      </c>
      <c r="H46" s="83"/>
      <c r="I46" s="80"/>
    </row>
    <row r="47" spans="1:9" ht="12.75" customHeight="1" x14ac:dyDescent="0.15">
      <c r="A47" s="81"/>
      <c r="B47" s="72" t="s">
        <v>51</v>
      </c>
      <c r="C47" s="81"/>
      <c r="D47" s="97">
        <v>81690180</v>
      </c>
      <c r="E47" s="96" t="s">
        <v>15</v>
      </c>
      <c r="F47" s="96">
        <f>SUM(D47)</f>
        <v>81690180</v>
      </c>
      <c r="H47" s="83"/>
      <c r="I47" s="80"/>
    </row>
    <row r="48" spans="1:9" ht="12.75" customHeight="1" x14ac:dyDescent="0.15">
      <c r="A48" s="94"/>
      <c r="B48" s="74" t="s">
        <v>52</v>
      </c>
      <c r="C48" s="94"/>
      <c r="D48" s="103">
        <f>SUM(D12,D19,D20,D26,D27,D28,D29,D41,D42,D43,D44,D45,D46,D47,)+5-2</f>
        <v>103830143326</v>
      </c>
      <c r="E48" s="104">
        <f>SUM(E12,E19,E20,E26,E27,E28,E29,E41,E42,E43,E44,E45,E46,E47,)+7-2</f>
        <v>98813467430</v>
      </c>
      <c r="F48" s="104">
        <f>SUM(F12,F19,F20,F26,F27,F28,F29,F41,F42,F43,F44,F45,F46,F47,)+5</f>
        <v>5016675895</v>
      </c>
      <c r="H48" s="83"/>
      <c r="I48" s="80"/>
    </row>
    <row r="49" spans="1:8" s="79" customFormat="1" ht="13.35" customHeight="1" x14ac:dyDescent="0.15">
      <c r="A49" s="136" t="s">
        <v>165</v>
      </c>
      <c r="B49" s="136"/>
      <c r="C49" s="136"/>
      <c r="D49" s="136"/>
      <c r="E49" s="136"/>
      <c r="F49" s="136"/>
      <c r="H49" s="80"/>
    </row>
    <row r="50" spans="1:8" s="79" customFormat="1" ht="18" customHeight="1" x14ac:dyDescent="0.15">
      <c r="A50" s="139"/>
      <c r="B50" s="139"/>
      <c r="C50" s="139"/>
      <c r="D50" s="139"/>
      <c r="E50" s="139"/>
      <c r="F50" s="139"/>
      <c r="H50" s="80"/>
    </row>
    <row r="51" spans="1:8" s="79" customFormat="1" ht="10.5" customHeight="1" x14ac:dyDescent="0.15">
      <c r="A51" s="139"/>
      <c r="B51" s="139"/>
      <c r="C51" s="139"/>
      <c r="D51" s="139"/>
      <c r="E51" s="139"/>
      <c r="F51" s="139"/>
      <c r="H51" s="80"/>
    </row>
    <row r="52" spans="1:8" s="79" customFormat="1" ht="10.5" customHeight="1" x14ac:dyDescent="0.15">
      <c r="A52" s="139"/>
      <c r="B52" s="139"/>
      <c r="C52" s="139"/>
      <c r="D52" s="139"/>
      <c r="E52" s="139"/>
      <c r="F52" s="139"/>
      <c r="H52" s="80"/>
    </row>
    <row r="53" spans="1:8" s="79" customFormat="1" ht="10.5" customHeight="1" x14ac:dyDescent="0.15">
      <c r="A53" s="139"/>
      <c r="B53" s="139"/>
      <c r="C53" s="139"/>
      <c r="D53" s="139"/>
      <c r="E53" s="139"/>
      <c r="F53" s="139"/>
      <c r="H53" s="80"/>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53"/>
  <sheetViews>
    <sheetView view="pageBreakPreview" zoomScale="115" zoomScaleNormal="100" zoomScaleSheetLayoutView="115" workbookViewId="0"/>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202</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96"/>
    </row>
    <row r="7" spans="1:9" ht="12.75" customHeight="1" x14ac:dyDescent="0.15">
      <c r="A7" s="91"/>
      <c r="B7" s="72" t="s">
        <v>172</v>
      </c>
      <c r="C7" s="89"/>
      <c r="D7" s="97">
        <v>23106359628</v>
      </c>
      <c r="E7" s="96">
        <v>23077674380</v>
      </c>
      <c r="F7" s="96">
        <v>28685247</v>
      </c>
      <c r="H7" s="83"/>
      <c r="I7" s="80"/>
    </row>
    <row r="8" spans="1:9" ht="12.75" customHeight="1" x14ac:dyDescent="0.15">
      <c r="A8" s="89"/>
      <c r="B8" s="72" t="s">
        <v>7</v>
      </c>
      <c r="C8" s="81"/>
      <c r="D8" s="97">
        <v>2875098860</v>
      </c>
      <c r="E8" s="96">
        <v>2822880460</v>
      </c>
      <c r="F8" s="96">
        <v>52218399</v>
      </c>
      <c r="H8" s="83"/>
      <c r="I8" s="80"/>
    </row>
    <row r="9" spans="1:9" ht="12.75" customHeight="1" x14ac:dyDescent="0.15">
      <c r="A9" s="81"/>
      <c r="B9" s="72" t="s">
        <v>8</v>
      </c>
      <c r="C9" s="81"/>
      <c r="D9" s="97">
        <v>5547698090</v>
      </c>
      <c r="E9" s="96">
        <v>4867988671</v>
      </c>
      <c r="F9" s="96">
        <v>679709419</v>
      </c>
      <c r="H9" s="83"/>
      <c r="I9" s="80"/>
    </row>
    <row r="10" spans="1:9" ht="12.75" customHeight="1" x14ac:dyDescent="0.15">
      <c r="A10" s="89"/>
      <c r="B10" s="72" t="s">
        <v>10</v>
      </c>
      <c r="C10" s="72"/>
      <c r="D10" s="97">
        <v>587492718</v>
      </c>
      <c r="E10" s="96">
        <v>481755092</v>
      </c>
      <c r="F10" s="96">
        <v>105737625</v>
      </c>
      <c r="H10" s="83"/>
      <c r="I10" s="80"/>
    </row>
    <row r="11" spans="1:9" ht="12.75" customHeight="1" x14ac:dyDescent="0.15">
      <c r="A11" s="89"/>
      <c r="B11" s="72" t="s">
        <v>173</v>
      </c>
      <c r="C11" s="81"/>
      <c r="D11" s="97">
        <v>168068697</v>
      </c>
      <c r="E11" s="96">
        <v>147362095</v>
      </c>
      <c r="F11" s="96">
        <v>20706601</v>
      </c>
      <c r="H11" s="83"/>
      <c r="I11" s="80"/>
    </row>
    <row r="12" spans="1:9" ht="16.5" customHeight="1" x14ac:dyDescent="0.15">
      <c r="A12" s="89"/>
      <c r="B12" s="72" t="s">
        <v>12</v>
      </c>
      <c r="C12" s="89"/>
      <c r="D12" s="97">
        <v>32284717994</v>
      </c>
      <c r="E12" s="96">
        <v>31397660700</v>
      </c>
      <c r="F12" s="96">
        <v>887057293</v>
      </c>
      <c r="H12" s="83"/>
      <c r="I12" s="80"/>
    </row>
    <row r="13" spans="1:9" ht="12.75" customHeight="1" x14ac:dyDescent="0.15">
      <c r="A13" s="89"/>
      <c r="B13" s="72" t="s">
        <v>122</v>
      </c>
      <c r="C13" s="89"/>
      <c r="D13" s="98"/>
      <c r="E13" s="99"/>
      <c r="F13" s="99"/>
      <c r="H13" s="83"/>
      <c r="I13" s="80"/>
    </row>
    <row r="14" spans="1:9" ht="12.75" customHeight="1" x14ac:dyDescent="0.15">
      <c r="A14" s="92"/>
      <c r="B14" s="72" t="s">
        <v>13</v>
      </c>
      <c r="C14" s="92"/>
      <c r="D14" s="97">
        <v>1528387487</v>
      </c>
      <c r="E14" s="96">
        <v>1523805801</v>
      </c>
      <c r="F14" s="96">
        <v>4581685</v>
      </c>
      <c r="H14" s="83"/>
      <c r="I14" s="80"/>
    </row>
    <row r="15" spans="1:9" ht="12.75" customHeight="1" x14ac:dyDescent="0.15">
      <c r="A15" s="92"/>
      <c r="B15" s="72" t="s">
        <v>16</v>
      </c>
      <c r="C15" s="92"/>
      <c r="D15" s="97">
        <v>1476811862</v>
      </c>
      <c r="E15" s="96">
        <v>1425661477</v>
      </c>
      <c r="F15" s="96">
        <v>51150385</v>
      </c>
      <c r="H15" s="83"/>
      <c r="I15" s="80"/>
    </row>
    <row r="16" spans="1:9" ht="12.75" customHeight="1" x14ac:dyDescent="0.15">
      <c r="A16" s="92"/>
      <c r="B16" s="72" t="s">
        <v>17</v>
      </c>
      <c r="C16" s="92"/>
      <c r="D16" s="97">
        <v>169318893</v>
      </c>
      <c r="E16" s="96">
        <v>110488593</v>
      </c>
      <c r="F16" s="96">
        <v>58830300</v>
      </c>
      <c r="H16" s="83"/>
      <c r="I16" s="80"/>
    </row>
    <row r="17" spans="1:9" ht="12.75" customHeight="1" x14ac:dyDescent="0.15">
      <c r="A17" s="92"/>
      <c r="B17" s="72" t="s">
        <v>18</v>
      </c>
      <c r="C17" s="92"/>
      <c r="D17" s="97">
        <v>2468672417</v>
      </c>
      <c r="E17" s="96">
        <v>2418797686</v>
      </c>
      <c r="F17" s="96">
        <v>49874730</v>
      </c>
      <c r="H17" s="83"/>
      <c r="I17" s="80"/>
    </row>
    <row r="18" spans="1:9" ht="12.75" customHeight="1" x14ac:dyDescent="0.15">
      <c r="A18" s="92"/>
      <c r="B18" s="72" t="s">
        <v>19</v>
      </c>
      <c r="C18" s="92"/>
      <c r="D18" s="97">
        <v>97638856</v>
      </c>
      <c r="E18" s="96">
        <v>95274970</v>
      </c>
      <c r="F18" s="96">
        <v>2363885</v>
      </c>
      <c r="H18" s="83"/>
      <c r="I18" s="80"/>
    </row>
    <row r="19" spans="1:9" ht="15.75" customHeight="1" x14ac:dyDescent="0.15">
      <c r="A19" s="92"/>
      <c r="B19" s="72" t="s">
        <v>12</v>
      </c>
      <c r="C19" s="92"/>
      <c r="D19" s="97">
        <v>5740829516</v>
      </c>
      <c r="E19" s="96">
        <v>5574028529</v>
      </c>
      <c r="F19" s="96">
        <v>166800986</v>
      </c>
      <c r="H19" s="83"/>
      <c r="I19" s="80"/>
    </row>
    <row r="20" spans="1:9" ht="12.75" customHeight="1" x14ac:dyDescent="0.15">
      <c r="A20" s="92"/>
      <c r="B20" s="72" t="s">
        <v>183</v>
      </c>
      <c r="C20" s="92"/>
      <c r="D20" s="97">
        <v>22906984571</v>
      </c>
      <c r="E20" s="96">
        <v>22463534769</v>
      </c>
      <c r="F20" s="96">
        <v>443449801</v>
      </c>
      <c r="H20" s="83"/>
      <c r="I20" s="80"/>
    </row>
    <row r="21" spans="1:9" ht="12.75" customHeight="1" x14ac:dyDescent="0.15">
      <c r="A21" s="92"/>
      <c r="B21" s="72" t="s">
        <v>21</v>
      </c>
      <c r="C21" s="92"/>
      <c r="D21" s="98"/>
      <c r="E21" s="100"/>
      <c r="F21" s="100"/>
      <c r="H21" s="83"/>
      <c r="I21" s="80"/>
    </row>
    <row r="22" spans="1:9" ht="12.75" customHeight="1" x14ac:dyDescent="0.15">
      <c r="A22" s="92"/>
      <c r="B22" s="72" t="s">
        <v>22</v>
      </c>
      <c r="C22" s="92"/>
      <c r="D22" s="97">
        <v>12447935</v>
      </c>
      <c r="E22" s="96">
        <v>12103107</v>
      </c>
      <c r="F22" s="96">
        <v>344827</v>
      </c>
      <c r="H22" s="83"/>
      <c r="I22" s="80"/>
    </row>
    <row r="23" spans="1:9" ht="12.75" customHeight="1" x14ac:dyDescent="0.15">
      <c r="A23" s="89"/>
      <c r="B23" s="72" t="s">
        <v>23</v>
      </c>
      <c r="C23" s="92"/>
      <c r="D23" s="97">
        <v>361020342</v>
      </c>
      <c r="E23" s="96">
        <v>355956676</v>
      </c>
      <c r="F23" s="96">
        <v>5063665</v>
      </c>
      <c r="H23" s="83"/>
      <c r="I23" s="80"/>
    </row>
    <row r="24" spans="1:9" ht="12.75" customHeight="1" x14ac:dyDescent="0.15">
      <c r="A24" s="89"/>
      <c r="B24" s="72" t="s">
        <v>184</v>
      </c>
      <c r="D24" s="97">
        <v>1865731</v>
      </c>
      <c r="E24" s="96">
        <v>1805113</v>
      </c>
      <c r="F24" s="96">
        <v>60617</v>
      </c>
      <c r="H24" s="83"/>
      <c r="I24" s="80"/>
    </row>
    <row r="25" spans="1:9" ht="12.75" customHeight="1" x14ac:dyDescent="0.15">
      <c r="A25" s="89"/>
      <c r="B25" s="72" t="s">
        <v>25</v>
      </c>
      <c r="C25" s="72"/>
      <c r="D25" s="97">
        <v>17561808</v>
      </c>
      <c r="E25" s="96">
        <v>17208375</v>
      </c>
      <c r="F25" s="96">
        <v>353432</v>
      </c>
      <c r="H25" s="83"/>
      <c r="I25" s="80"/>
    </row>
    <row r="26" spans="1:9" ht="15.75" customHeight="1" x14ac:dyDescent="0.15">
      <c r="A26" s="89"/>
      <c r="B26" s="72" t="s">
        <v>12</v>
      </c>
      <c r="C26" s="92"/>
      <c r="D26" s="97">
        <v>392895816</v>
      </c>
      <c r="E26" s="96">
        <v>387073272</v>
      </c>
      <c r="F26" s="96">
        <v>5822543</v>
      </c>
      <c r="H26" s="83"/>
      <c r="I26" s="80"/>
    </row>
    <row r="27" spans="1:9" ht="12.75" customHeight="1" x14ac:dyDescent="0.15">
      <c r="A27" s="89"/>
      <c r="B27" s="72" t="s">
        <v>26</v>
      </c>
      <c r="C27" s="92"/>
      <c r="D27" s="97">
        <v>16681935231</v>
      </c>
      <c r="E27" s="96">
        <v>16681935231</v>
      </c>
      <c r="F27" s="96" t="s">
        <v>15</v>
      </c>
      <c r="H27" s="83"/>
      <c r="I27" s="80"/>
    </row>
    <row r="28" spans="1:9" ht="12.75" customHeight="1" x14ac:dyDescent="0.15">
      <c r="A28" s="89"/>
      <c r="B28" s="72" t="s">
        <v>185</v>
      </c>
      <c r="C28" s="92"/>
      <c r="D28" s="97">
        <v>118868000</v>
      </c>
      <c r="E28" s="96">
        <v>118868000</v>
      </c>
      <c r="F28" s="96" t="s">
        <v>15</v>
      </c>
      <c r="H28" s="83"/>
      <c r="I28" s="80"/>
    </row>
    <row r="29" spans="1:9" ht="12.75" customHeight="1" x14ac:dyDescent="0.15">
      <c r="A29" s="89"/>
      <c r="B29" s="72" t="s">
        <v>28</v>
      </c>
      <c r="C29" s="92"/>
      <c r="D29" s="97">
        <v>5392733221</v>
      </c>
      <c r="E29" s="96">
        <v>5130329863</v>
      </c>
      <c r="F29" s="96">
        <v>262403357</v>
      </c>
      <c r="H29" s="83"/>
      <c r="I29" s="80"/>
    </row>
    <row r="30" spans="1:9" ht="12.75" customHeight="1" x14ac:dyDescent="0.15">
      <c r="A30" s="89"/>
      <c r="B30" s="72" t="s">
        <v>30</v>
      </c>
      <c r="C30" s="92"/>
      <c r="D30" s="97"/>
      <c r="E30" s="96"/>
      <c r="F30" s="96"/>
      <c r="H30" s="83"/>
      <c r="I30" s="80"/>
    </row>
    <row r="31" spans="1:9" ht="12.75" customHeight="1" x14ac:dyDescent="0.15">
      <c r="A31" s="89"/>
      <c r="B31" s="72" t="s">
        <v>31</v>
      </c>
      <c r="C31" s="92"/>
      <c r="D31" s="101">
        <v>1110554625</v>
      </c>
      <c r="E31" s="102">
        <v>872853043</v>
      </c>
      <c r="F31" s="96">
        <v>237701582</v>
      </c>
      <c r="H31" s="83"/>
      <c r="I31" s="80"/>
    </row>
    <row r="32" spans="1:9" ht="12.75" customHeight="1" x14ac:dyDescent="0.15">
      <c r="A32" s="89"/>
      <c r="B32" s="72" t="s">
        <v>32</v>
      </c>
      <c r="C32" s="92"/>
      <c r="D32" s="97">
        <v>1698508614</v>
      </c>
      <c r="E32" s="96">
        <v>1373863914</v>
      </c>
      <c r="F32" s="96">
        <v>324644699</v>
      </c>
      <c r="H32" s="83"/>
      <c r="I32" s="80"/>
    </row>
    <row r="33" spans="1:9" ht="12.75" customHeight="1" x14ac:dyDescent="0.15">
      <c r="A33" s="89"/>
      <c r="B33" s="93" t="s">
        <v>186</v>
      </c>
      <c r="C33" s="92"/>
      <c r="D33" s="97">
        <v>568120743</v>
      </c>
      <c r="E33" s="96">
        <v>425624838</v>
      </c>
      <c r="F33" s="96">
        <v>142495905</v>
      </c>
      <c r="H33" s="83"/>
      <c r="I33" s="80"/>
    </row>
    <row r="34" spans="1:9" ht="12.75" customHeight="1" x14ac:dyDescent="0.15">
      <c r="A34" s="89"/>
      <c r="B34" s="72" t="s">
        <v>187</v>
      </c>
      <c r="C34" s="92"/>
      <c r="D34" s="97">
        <v>746061253</v>
      </c>
      <c r="E34" s="96">
        <v>521203956</v>
      </c>
      <c r="F34" s="96">
        <v>224857297</v>
      </c>
      <c r="H34" s="83"/>
      <c r="I34" s="80"/>
    </row>
    <row r="35" spans="1:9" ht="12.75" customHeight="1" x14ac:dyDescent="0.15">
      <c r="A35" s="89"/>
      <c r="B35" s="72" t="s">
        <v>188</v>
      </c>
      <c r="C35" s="92"/>
      <c r="D35" s="97">
        <v>219813027</v>
      </c>
      <c r="E35" s="96">
        <v>158537985</v>
      </c>
      <c r="F35" s="96">
        <v>61275042</v>
      </c>
      <c r="H35" s="83"/>
      <c r="I35" s="80"/>
    </row>
    <row r="36" spans="1:9" ht="12.75" customHeight="1" x14ac:dyDescent="0.15">
      <c r="A36" s="89"/>
      <c r="B36" s="72" t="s">
        <v>189</v>
      </c>
      <c r="C36" s="92"/>
      <c r="D36" s="97">
        <v>845372959</v>
      </c>
      <c r="E36" s="96">
        <v>646388635</v>
      </c>
      <c r="F36" s="96">
        <v>198984324</v>
      </c>
      <c r="H36" s="83"/>
      <c r="I36" s="80"/>
    </row>
    <row r="37" spans="1:9" ht="12.75" customHeight="1" x14ac:dyDescent="0.15">
      <c r="A37" s="89"/>
      <c r="B37" s="72" t="s">
        <v>190</v>
      </c>
      <c r="C37" s="92"/>
      <c r="D37" s="97">
        <v>2771157273</v>
      </c>
      <c r="E37" s="96">
        <v>2134757050</v>
      </c>
      <c r="F37" s="96">
        <v>636400223</v>
      </c>
      <c r="H37" s="83"/>
      <c r="I37" s="80"/>
    </row>
    <row r="38" spans="1:9" ht="12.75" customHeight="1" x14ac:dyDescent="0.15">
      <c r="A38" s="89"/>
      <c r="B38" s="72" t="s">
        <v>191</v>
      </c>
      <c r="C38" s="92"/>
      <c r="D38" s="97">
        <v>89324046</v>
      </c>
      <c r="E38" s="96">
        <v>59467087</v>
      </c>
      <c r="F38" s="96">
        <v>29856958</v>
      </c>
      <c r="H38" s="83"/>
      <c r="I38" s="80"/>
    </row>
    <row r="39" spans="1:9" ht="15.75" customHeight="1" x14ac:dyDescent="0.15">
      <c r="A39" s="89"/>
      <c r="B39" s="89" t="s">
        <v>196</v>
      </c>
      <c r="C39" s="92"/>
      <c r="D39" s="97">
        <v>8048912544</v>
      </c>
      <c r="E39" s="96">
        <v>6192696511</v>
      </c>
      <c r="F39" s="96">
        <v>1856216033</v>
      </c>
      <c r="H39" s="83"/>
      <c r="I39" s="80"/>
    </row>
    <row r="40" spans="1:9" ht="12.75" customHeight="1" x14ac:dyDescent="0.15">
      <c r="A40" s="89"/>
      <c r="B40" s="72" t="s">
        <v>192</v>
      </c>
      <c r="C40" s="92"/>
      <c r="D40" s="97">
        <v>307534797</v>
      </c>
      <c r="E40" s="96">
        <v>185155573</v>
      </c>
      <c r="F40" s="96">
        <v>122379223</v>
      </c>
      <c r="H40" s="83"/>
      <c r="I40" s="80"/>
    </row>
    <row r="41" spans="1:9" ht="15.75" customHeight="1" x14ac:dyDescent="0.15">
      <c r="A41" s="89"/>
      <c r="B41" s="72" t="s">
        <v>12</v>
      </c>
      <c r="C41" s="92"/>
      <c r="D41" s="97">
        <v>8356447341</v>
      </c>
      <c r="E41" s="96">
        <v>6377852084</v>
      </c>
      <c r="F41" s="96">
        <v>1978595256</v>
      </c>
      <c r="H41" s="83"/>
      <c r="I41" s="80"/>
    </row>
    <row r="42" spans="1:9" ht="12.75" customHeight="1" x14ac:dyDescent="0.15">
      <c r="A42" s="81"/>
      <c r="B42" s="72" t="s">
        <v>63</v>
      </c>
      <c r="C42" s="81"/>
      <c r="D42" s="97">
        <v>763775238</v>
      </c>
      <c r="E42" s="96">
        <v>660512663</v>
      </c>
      <c r="F42" s="96">
        <v>103262574</v>
      </c>
      <c r="H42" s="83"/>
      <c r="I42" s="80"/>
    </row>
    <row r="43" spans="1:9" ht="12.75" customHeight="1" x14ac:dyDescent="0.15">
      <c r="A43" s="81"/>
      <c r="B43" s="72" t="s">
        <v>43</v>
      </c>
      <c r="C43" s="81"/>
      <c r="D43" s="97">
        <v>513353166</v>
      </c>
      <c r="E43" s="96">
        <v>339906225</v>
      </c>
      <c r="F43" s="96">
        <v>173446940</v>
      </c>
      <c r="H43" s="83"/>
      <c r="I43" s="80"/>
    </row>
    <row r="44" spans="1:9" ht="12.75" customHeight="1" x14ac:dyDescent="0.15">
      <c r="A44" s="81"/>
      <c r="B44" s="72" t="s">
        <v>193</v>
      </c>
      <c r="C44" s="81"/>
      <c r="D44" s="97">
        <v>969882872</v>
      </c>
      <c r="E44" s="96">
        <v>968300376</v>
      </c>
      <c r="F44" s="96">
        <v>1582495</v>
      </c>
      <c r="H44" s="83"/>
      <c r="I44" s="80"/>
    </row>
    <row r="45" spans="1:9" ht="12.75" customHeight="1" x14ac:dyDescent="0.15">
      <c r="A45" s="81"/>
      <c r="B45" s="72" t="s">
        <v>194</v>
      </c>
      <c r="C45" s="81"/>
      <c r="D45" s="97">
        <v>1382928388</v>
      </c>
      <c r="E45" s="96">
        <v>1276374329</v>
      </c>
      <c r="F45" s="96">
        <v>106554059</v>
      </c>
      <c r="H45" s="83"/>
      <c r="I45" s="80"/>
    </row>
    <row r="46" spans="1:9" ht="12.75" customHeight="1" x14ac:dyDescent="0.15">
      <c r="A46" s="81"/>
      <c r="B46" s="72" t="s">
        <v>50</v>
      </c>
      <c r="C46" s="81"/>
      <c r="D46" s="97">
        <v>7592808794</v>
      </c>
      <c r="E46" s="96">
        <v>6853948052</v>
      </c>
      <c r="F46" s="96">
        <v>738860742</v>
      </c>
      <c r="H46" s="83"/>
      <c r="I46" s="80"/>
    </row>
    <row r="47" spans="1:9" ht="12.75" customHeight="1" x14ac:dyDescent="0.15">
      <c r="A47" s="81"/>
      <c r="B47" s="72" t="s">
        <v>51</v>
      </c>
      <c r="C47" s="81"/>
      <c r="D47" s="97">
        <v>169981126</v>
      </c>
      <c r="E47" s="96" t="s">
        <v>15</v>
      </c>
      <c r="F47" s="96">
        <v>169981126</v>
      </c>
      <c r="H47" s="83"/>
      <c r="I47" s="80"/>
    </row>
    <row r="48" spans="1:9" ht="12.75" customHeight="1" x14ac:dyDescent="0.15">
      <c r="A48" s="94"/>
      <c r="B48" s="74" t="s">
        <v>52</v>
      </c>
      <c r="C48" s="94"/>
      <c r="D48" s="103">
        <v>103268141277</v>
      </c>
      <c r="E48" s="104">
        <v>98230324099</v>
      </c>
      <c r="F48" s="104">
        <v>5037817178</v>
      </c>
      <c r="H48" s="83"/>
      <c r="I48" s="80"/>
    </row>
    <row r="49" spans="1:8" s="79" customFormat="1" ht="13.35" customHeight="1" x14ac:dyDescent="0.15">
      <c r="A49" s="136" t="s">
        <v>165</v>
      </c>
      <c r="B49" s="136"/>
      <c r="C49" s="136"/>
      <c r="D49" s="136"/>
      <c r="E49" s="136"/>
      <c r="F49" s="136"/>
      <c r="H49" s="80"/>
    </row>
    <row r="50" spans="1:8" s="79" customFormat="1" ht="18" customHeight="1" x14ac:dyDescent="0.15">
      <c r="A50" s="139"/>
      <c r="B50" s="139"/>
      <c r="C50" s="139"/>
      <c r="D50" s="139"/>
      <c r="E50" s="139"/>
      <c r="F50" s="139"/>
      <c r="H50" s="80"/>
    </row>
    <row r="51" spans="1:8" s="79" customFormat="1" ht="10.5" customHeight="1" x14ac:dyDescent="0.15">
      <c r="A51" s="139"/>
      <c r="B51" s="139"/>
      <c r="C51" s="139"/>
      <c r="D51" s="139"/>
      <c r="E51" s="139"/>
      <c r="F51" s="139"/>
      <c r="H51" s="80"/>
    </row>
    <row r="52" spans="1:8" s="79" customFormat="1" ht="10.5" customHeight="1" x14ac:dyDescent="0.15">
      <c r="A52" s="139"/>
      <c r="B52" s="139"/>
      <c r="C52" s="139"/>
      <c r="D52" s="139"/>
      <c r="E52" s="139"/>
      <c r="F52" s="139"/>
      <c r="H52" s="80"/>
    </row>
    <row r="53" spans="1:8" s="79" customFormat="1" ht="10.5" customHeight="1" x14ac:dyDescent="0.15">
      <c r="A53" s="139"/>
      <c r="B53" s="139"/>
      <c r="C53" s="139"/>
      <c r="D53" s="139"/>
      <c r="E53" s="139"/>
      <c r="F53" s="139"/>
      <c r="H53" s="80"/>
    </row>
  </sheetData>
  <mergeCells count="2">
    <mergeCell ref="A3:F3"/>
    <mergeCell ref="A49:F53"/>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8"/>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57</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250486159</v>
      </c>
      <c r="E7" s="27">
        <v>250486159</v>
      </c>
      <c r="F7" s="27" t="s">
        <v>15</v>
      </c>
    </row>
    <row r="8" spans="1:9" ht="14.1" customHeight="1" x14ac:dyDescent="0.15">
      <c r="A8" s="21"/>
      <c r="B8" s="25" t="s">
        <v>8</v>
      </c>
      <c r="C8" s="21"/>
      <c r="D8" s="26">
        <v>151447095</v>
      </c>
      <c r="E8" s="27">
        <v>144415021</v>
      </c>
      <c r="F8" s="27">
        <v>7032073</v>
      </c>
    </row>
    <row r="9" spans="1:9" ht="14.1" customHeight="1" x14ac:dyDescent="0.15">
      <c r="A9" s="21"/>
      <c r="B9" s="25" t="s">
        <v>9</v>
      </c>
      <c r="C9" s="21"/>
      <c r="D9" s="26">
        <v>706080858</v>
      </c>
      <c r="E9" s="27">
        <v>675140406</v>
      </c>
      <c r="F9" s="27">
        <v>30940451</v>
      </c>
    </row>
    <row r="10" spans="1:9" ht="14.1" customHeight="1" x14ac:dyDescent="0.15">
      <c r="A10" s="22"/>
      <c r="B10" s="25" t="s">
        <v>10</v>
      </c>
      <c r="C10" s="25"/>
      <c r="D10" s="26">
        <v>166716958</v>
      </c>
      <c r="E10" s="27">
        <v>158546132</v>
      </c>
      <c r="F10" s="27">
        <v>8170825</v>
      </c>
    </row>
    <row r="11" spans="1:9" ht="14.1" customHeight="1" x14ac:dyDescent="0.15">
      <c r="A11" s="22"/>
      <c r="B11" s="25" t="s">
        <v>11</v>
      </c>
      <c r="C11" s="21"/>
      <c r="D11" s="26">
        <v>101719649</v>
      </c>
      <c r="E11" s="27">
        <v>100119317</v>
      </c>
      <c r="F11" s="27">
        <v>1600331</v>
      </c>
    </row>
    <row r="12" spans="1:9" ht="14.55" customHeight="1" x14ac:dyDescent="0.15">
      <c r="A12" s="22"/>
      <c r="B12" s="25" t="s">
        <v>12</v>
      </c>
      <c r="C12" s="22"/>
      <c r="D12" s="26">
        <v>1376450719</v>
      </c>
      <c r="E12" s="27">
        <v>1328707038</v>
      </c>
      <c r="F12" s="27">
        <v>47743680</v>
      </c>
    </row>
    <row r="13" spans="1:9" ht="14.1" customHeight="1" x14ac:dyDescent="0.15">
      <c r="A13" s="22"/>
      <c r="B13" s="25" t="s">
        <v>122</v>
      </c>
      <c r="C13" s="22"/>
      <c r="D13" s="29"/>
      <c r="E13" s="37"/>
      <c r="F13" s="37"/>
    </row>
    <row r="14" spans="1:9" ht="14.1" customHeight="1" x14ac:dyDescent="0.15">
      <c r="A14" s="28"/>
      <c r="B14" s="25" t="s">
        <v>13</v>
      </c>
      <c r="C14" s="28"/>
      <c r="D14" s="26">
        <v>553295418</v>
      </c>
      <c r="E14" s="27">
        <v>553222759</v>
      </c>
      <c r="F14" s="27">
        <v>72658</v>
      </c>
    </row>
    <row r="15" spans="1:9" ht="14.1" customHeight="1" x14ac:dyDescent="0.15">
      <c r="A15" s="28"/>
      <c r="B15" s="25" t="s">
        <v>14</v>
      </c>
      <c r="C15" s="28"/>
      <c r="D15" s="26">
        <v>294682104</v>
      </c>
      <c r="E15" s="27">
        <v>294682104</v>
      </c>
      <c r="F15" s="27" t="s">
        <v>15</v>
      </c>
    </row>
    <row r="16" spans="1:9" ht="14.1" customHeight="1" x14ac:dyDescent="0.15">
      <c r="A16" s="28"/>
      <c r="B16" s="25" t="s">
        <v>16</v>
      </c>
      <c r="C16" s="28"/>
      <c r="D16" s="26">
        <v>134741267</v>
      </c>
      <c r="E16" s="27">
        <v>132811565</v>
      </c>
      <c r="F16" s="27">
        <v>1929702</v>
      </c>
    </row>
    <row r="17" spans="1:6" ht="14.1" customHeight="1" x14ac:dyDescent="0.15">
      <c r="A17" s="28"/>
      <c r="B17" s="25" t="s">
        <v>17</v>
      </c>
      <c r="C17" s="28"/>
      <c r="D17" s="26">
        <v>62250365</v>
      </c>
      <c r="E17" s="27">
        <v>59666974</v>
      </c>
      <c r="F17" s="27">
        <v>2583390</v>
      </c>
    </row>
    <row r="18" spans="1:6" ht="14.1" customHeight="1" x14ac:dyDescent="0.15">
      <c r="A18" s="28"/>
      <c r="B18" s="25" t="s">
        <v>18</v>
      </c>
      <c r="C18" s="28"/>
      <c r="D18" s="26">
        <v>73455865</v>
      </c>
      <c r="E18" s="27">
        <v>72605034</v>
      </c>
      <c r="F18" s="27">
        <v>850831</v>
      </c>
    </row>
    <row r="19" spans="1:6" ht="14.1" customHeight="1" x14ac:dyDescent="0.15">
      <c r="A19" s="28"/>
      <c r="B19" s="25" t="s">
        <v>19</v>
      </c>
      <c r="C19" s="28"/>
      <c r="D19" s="26">
        <v>16805110</v>
      </c>
      <c r="E19" s="27">
        <v>16805110</v>
      </c>
      <c r="F19" s="27" t="s">
        <v>15</v>
      </c>
    </row>
    <row r="20" spans="1:6" ht="14.55" customHeight="1" x14ac:dyDescent="0.15">
      <c r="A20" s="28"/>
      <c r="B20" s="25" t="s">
        <v>12</v>
      </c>
      <c r="C20" s="28"/>
      <c r="D20" s="26">
        <v>1135230130</v>
      </c>
      <c r="E20" s="27">
        <v>1129793548</v>
      </c>
      <c r="F20" s="27">
        <v>5436581</v>
      </c>
    </row>
    <row r="21" spans="1:6" ht="14.1" customHeight="1" x14ac:dyDescent="0.15">
      <c r="A21" s="28"/>
      <c r="B21" s="25" t="s">
        <v>20</v>
      </c>
      <c r="C21" s="28"/>
      <c r="D21" s="26">
        <v>322407180</v>
      </c>
      <c r="E21" s="27">
        <v>320636661</v>
      </c>
      <c r="F21" s="27">
        <v>1770518</v>
      </c>
    </row>
    <row r="22" spans="1:6" ht="14.1" customHeight="1" x14ac:dyDescent="0.15">
      <c r="A22" s="28"/>
      <c r="B22" s="25" t="s">
        <v>21</v>
      </c>
      <c r="C22" s="28"/>
      <c r="D22" s="29"/>
      <c r="E22" s="30"/>
      <c r="F22" s="30"/>
    </row>
    <row r="23" spans="1:6" ht="14.1" customHeight="1" x14ac:dyDescent="0.15">
      <c r="A23" s="28"/>
      <c r="B23" s="25" t="s">
        <v>22</v>
      </c>
      <c r="C23" s="28"/>
      <c r="D23" s="26">
        <v>36026673</v>
      </c>
      <c r="E23" s="27">
        <v>34918433</v>
      </c>
      <c r="F23" s="27">
        <v>1108239</v>
      </c>
    </row>
    <row r="24" spans="1:6" ht="14.1" customHeight="1" x14ac:dyDescent="0.15">
      <c r="A24" s="22"/>
      <c r="B24" s="25" t="s">
        <v>23</v>
      </c>
      <c r="C24" s="28"/>
      <c r="D24" s="26">
        <v>269082706</v>
      </c>
      <c r="E24" s="27">
        <v>266189225</v>
      </c>
      <c r="F24" s="27">
        <v>2893481</v>
      </c>
    </row>
    <row r="25" spans="1:6" ht="14.1" customHeight="1" x14ac:dyDescent="0.15">
      <c r="A25" s="22"/>
      <c r="B25" s="25" t="s">
        <v>24</v>
      </c>
      <c r="D25" s="26">
        <v>3721062</v>
      </c>
      <c r="E25" s="27">
        <v>3711039</v>
      </c>
      <c r="F25" s="27">
        <v>10022</v>
      </c>
    </row>
    <row r="26" spans="1:6" ht="14.1" customHeight="1" x14ac:dyDescent="0.15">
      <c r="A26" s="22"/>
      <c r="B26" s="25" t="s">
        <v>25</v>
      </c>
      <c r="C26" s="25"/>
      <c r="D26" s="26">
        <v>27258750</v>
      </c>
      <c r="E26" s="27">
        <v>26588573</v>
      </c>
      <c r="F26" s="27">
        <v>670176</v>
      </c>
    </row>
    <row r="27" spans="1:6" ht="14.55" customHeight="1" x14ac:dyDescent="0.15">
      <c r="A27" s="22"/>
      <c r="B27" s="25" t="s">
        <v>12</v>
      </c>
      <c r="C27" s="28"/>
      <c r="D27" s="26">
        <v>336089191</v>
      </c>
      <c r="E27" s="27">
        <v>331407271</v>
      </c>
      <c r="F27" s="27">
        <v>4681919</v>
      </c>
    </row>
    <row r="28" spans="1:6" ht="14.1" customHeight="1" x14ac:dyDescent="0.15">
      <c r="A28" s="22"/>
      <c r="B28" s="25" t="s">
        <v>26</v>
      </c>
      <c r="C28" s="28"/>
      <c r="D28" s="26">
        <v>1927063381</v>
      </c>
      <c r="E28" s="27">
        <v>1927063381</v>
      </c>
      <c r="F28" s="27" t="s">
        <v>15</v>
      </c>
    </row>
    <row r="29" spans="1:6" ht="14.1" customHeight="1" x14ac:dyDescent="0.15">
      <c r="A29" s="22"/>
      <c r="B29" s="25" t="s">
        <v>27</v>
      </c>
      <c r="C29" s="28"/>
      <c r="D29" s="26">
        <v>52800000</v>
      </c>
      <c r="E29" s="27">
        <v>52800000</v>
      </c>
      <c r="F29" s="27" t="s">
        <v>15</v>
      </c>
    </row>
    <row r="30" spans="1:6" ht="14.1" customHeight="1" x14ac:dyDescent="0.15">
      <c r="A30" s="22"/>
      <c r="B30" s="25" t="s">
        <v>28</v>
      </c>
      <c r="C30" s="28"/>
      <c r="D30" s="26">
        <v>697911532</v>
      </c>
      <c r="E30" s="27">
        <v>689862907</v>
      </c>
      <c r="F30" s="27">
        <v>8048624</v>
      </c>
    </row>
    <row r="31" spans="1:6" ht="14.1" customHeight="1" x14ac:dyDescent="0.15">
      <c r="A31" s="22"/>
      <c r="B31" s="25" t="s">
        <v>30</v>
      </c>
      <c r="C31" s="28"/>
      <c r="D31" s="29"/>
      <c r="E31" s="30"/>
      <c r="F31" s="30"/>
    </row>
    <row r="32" spans="1:6" ht="14.1" customHeight="1" x14ac:dyDescent="0.15">
      <c r="A32" s="22"/>
      <c r="B32" s="25" t="s">
        <v>31</v>
      </c>
      <c r="C32" s="28"/>
      <c r="D32" s="26">
        <v>315446245</v>
      </c>
      <c r="E32" s="27">
        <v>311078878</v>
      </c>
      <c r="F32" s="27">
        <v>4367366</v>
      </c>
    </row>
    <row r="33" spans="1:6" ht="14.1" customHeight="1" x14ac:dyDescent="0.15">
      <c r="A33" s="22"/>
      <c r="B33" s="25" t="s">
        <v>32</v>
      </c>
      <c r="C33" s="28"/>
      <c r="D33" s="26">
        <v>768513519</v>
      </c>
      <c r="E33" s="27">
        <v>760403549</v>
      </c>
      <c r="F33" s="27">
        <v>8109969</v>
      </c>
    </row>
    <row r="34" spans="1:6" ht="14.1" customHeight="1" x14ac:dyDescent="0.15">
      <c r="A34" s="22"/>
      <c r="B34" s="25" t="s">
        <v>33</v>
      </c>
      <c r="C34" s="28"/>
      <c r="D34" s="26">
        <v>159942113</v>
      </c>
      <c r="E34" s="27">
        <v>155832751</v>
      </c>
      <c r="F34" s="27">
        <v>4109361</v>
      </c>
    </row>
    <row r="35" spans="1:6" ht="14.1" customHeight="1" x14ac:dyDescent="0.15">
      <c r="A35" s="22"/>
      <c r="B35" s="25" t="s">
        <v>34</v>
      </c>
      <c r="C35" s="28"/>
      <c r="D35" s="26">
        <v>148821311</v>
      </c>
      <c r="E35" s="27">
        <v>120255090</v>
      </c>
      <c r="F35" s="27">
        <v>28566220</v>
      </c>
    </row>
    <row r="36" spans="1:6" ht="14.1" customHeight="1" x14ac:dyDescent="0.15">
      <c r="A36" s="22"/>
      <c r="B36" s="25" t="s">
        <v>35</v>
      </c>
      <c r="C36" s="28"/>
      <c r="D36" s="26">
        <v>122517872</v>
      </c>
      <c r="E36" s="27">
        <v>120627554</v>
      </c>
      <c r="F36" s="27">
        <v>1890318</v>
      </c>
    </row>
    <row r="37" spans="1:6" ht="14.1" customHeight="1" x14ac:dyDescent="0.15">
      <c r="A37" s="22"/>
      <c r="B37" s="25" t="s">
        <v>36</v>
      </c>
      <c r="C37" s="28"/>
      <c r="D37" s="26">
        <v>250076958</v>
      </c>
      <c r="E37" s="27">
        <v>247479930</v>
      </c>
      <c r="F37" s="27">
        <v>2597028</v>
      </c>
    </row>
    <row r="38" spans="1:6" ht="14.1" customHeight="1" x14ac:dyDescent="0.15">
      <c r="A38" s="22"/>
      <c r="B38" s="25" t="s">
        <v>37</v>
      </c>
      <c r="C38" s="28"/>
      <c r="D38" s="26">
        <v>46308323</v>
      </c>
      <c r="E38" s="27">
        <v>44728432</v>
      </c>
      <c r="F38" s="27">
        <v>1579891</v>
      </c>
    </row>
    <row r="39" spans="1:6" ht="14.1" customHeight="1" x14ac:dyDescent="0.15">
      <c r="A39" s="22"/>
      <c r="B39" s="25" t="s">
        <v>38</v>
      </c>
      <c r="C39" s="28"/>
      <c r="D39" s="26">
        <v>7800000</v>
      </c>
      <c r="E39" s="27">
        <v>7797829</v>
      </c>
      <c r="F39" s="27">
        <v>2170</v>
      </c>
    </row>
    <row r="40" spans="1:6" ht="14.1" customHeight="1" x14ac:dyDescent="0.15">
      <c r="A40" s="22"/>
      <c r="B40" s="25" t="s">
        <v>39</v>
      </c>
      <c r="C40" s="28"/>
      <c r="D40" s="26">
        <v>140227404</v>
      </c>
      <c r="E40" s="27">
        <v>137810134</v>
      </c>
      <c r="F40" s="27">
        <v>2417269</v>
      </c>
    </row>
    <row r="41" spans="1:6" ht="14.25" customHeight="1" x14ac:dyDescent="0.15">
      <c r="A41" s="21"/>
      <c r="B41" s="25" t="s">
        <v>12</v>
      </c>
      <c r="C41" s="21"/>
      <c r="D41" s="26">
        <v>1959653746</v>
      </c>
      <c r="E41" s="27">
        <v>1906014151</v>
      </c>
      <c r="F41" s="27">
        <v>53639594</v>
      </c>
    </row>
    <row r="42" spans="1:6" ht="14.1" customHeight="1" x14ac:dyDescent="0.15">
      <c r="A42" s="21"/>
      <c r="B42" s="25" t="s">
        <v>41</v>
      </c>
      <c r="C42" s="21"/>
      <c r="D42" s="26">
        <v>112150745</v>
      </c>
      <c r="E42" s="27">
        <v>99323598</v>
      </c>
      <c r="F42" s="27">
        <v>12827146</v>
      </c>
    </row>
    <row r="43" spans="1:6" ht="14.1" customHeight="1" x14ac:dyDescent="0.15">
      <c r="A43" s="21"/>
      <c r="B43" s="25" t="s">
        <v>43</v>
      </c>
      <c r="C43" s="21"/>
      <c r="D43" s="26">
        <v>65560229</v>
      </c>
      <c r="E43" s="27">
        <v>65248186</v>
      </c>
      <c r="F43" s="27">
        <v>312042</v>
      </c>
    </row>
    <row r="44" spans="1:6" ht="14.1" customHeight="1" x14ac:dyDescent="0.15">
      <c r="A44" s="21"/>
      <c r="B44" s="25" t="s">
        <v>47</v>
      </c>
      <c r="C44" s="21"/>
      <c r="D44" s="26">
        <v>476329538</v>
      </c>
      <c r="E44" s="27">
        <v>474862820</v>
      </c>
      <c r="F44" s="27">
        <v>1466717</v>
      </c>
    </row>
    <row r="45" spans="1:6" ht="14.1" customHeight="1" x14ac:dyDescent="0.15">
      <c r="A45" s="21"/>
      <c r="B45" s="25" t="s">
        <v>48</v>
      </c>
      <c r="C45" s="21"/>
      <c r="D45" s="26">
        <v>80300000</v>
      </c>
      <c r="E45" s="27">
        <v>80300000</v>
      </c>
      <c r="F45" s="27" t="s">
        <v>15</v>
      </c>
    </row>
    <row r="46" spans="1:6" ht="14.1" customHeight="1" x14ac:dyDescent="0.15">
      <c r="A46" s="21"/>
      <c r="B46" s="31" t="s">
        <v>49</v>
      </c>
      <c r="C46" s="21"/>
      <c r="D46" s="32">
        <v>8541946392</v>
      </c>
      <c r="E46" s="8">
        <v>8406019564</v>
      </c>
      <c r="F46" s="8">
        <v>135926827</v>
      </c>
    </row>
    <row r="47" spans="1:6" ht="14.1" customHeight="1" x14ac:dyDescent="0.15">
      <c r="A47" s="21"/>
      <c r="B47" s="25" t="s">
        <v>50</v>
      </c>
      <c r="C47" s="21"/>
      <c r="D47" s="26">
        <v>1189672027</v>
      </c>
      <c r="E47" s="27">
        <v>1155111650</v>
      </c>
      <c r="F47" s="27">
        <v>34560377</v>
      </c>
    </row>
    <row r="48" spans="1:6" ht="14.1" customHeight="1" x14ac:dyDescent="0.15">
      <c r="A48" s="21"/>
      <c r="B48" s="25" t="s">
        <v>51</v>
      </c>
      <c r="C48" s="21"/>
      <c r="D48" s="26">
        <v>3549260</v>
      </c>
      <c r="E48" s="27" t="s">
        <v>15</v>
      </c>
      <c r="F48" s="27">
        <v>3549260</v>
      </c>
    </row>
    <row r="49" spans="1:6" ht="18" customHeight="1" x14ac:dyDescent="0.15">
      <c r="A49" s="48"/>
      <c r="B49" s="34" t="s">
        <v>52</v>
      </c>
      <c r="C49" s="33"/>
      <c r="D49" s="35">
        <v>9735167679</v>
      </c>
      <c r="E49" s="36">
        <v>9561131214</v>
      </c>
      <c r="F49" s="36">
        <v>174036464</v>
      </c>
    </row>
    <row r="50" spans="1:6" ht="10.5" customHeight="1" x14ac:dyDescent="0.15">
      <c r="A50" s="129" t="s">
        <v>162</v>
      </c>
      <c r="B50" s="129"/>
      <c r="C50" s="129"/>
      <c r="D50" s="129"/>
      <c r="E50" s="129"/>
      <c r="F50" s="129"/>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47"/>
      <c r="B55" s="47"/>
      <c r="C55" s="47"/>
      <c r="D55" s="47"/>
      <c r="E55" s="47"/>
      <c r="F55" s="47"/>
    </row>
    <row r="56" spans="1:6" ht="10.5" customHeight="1" x14ac:dyDescent="0.15">
      <c r="A56" s="47"/>
      <c r="B56" s="47"/>
      <c r="C56" s="47"/>
      <c r="D56" s="47"/>
      <c r="E56" s="47"/>
      <c r="F56" s="47"/>
    </row>
    <row r="57" spans="1:6" ht="10.5" customHeight="1" x14ac:dyDescent="0.15">
      <c r="A57" s="47"/>
      <c r="B57" s="47"/>
      <c r="C57" s="47"/>
      <c r="D57" s="47"/>
      <c r="E57" s="47"/>
      <c r="F57" s="47"/>
    </row>
    <row r="58" spans="1:6" ht="10.5" customHeight="1" x14ac:dyDescent="0.15">
      <c r="A58" s="47"/>
      <c r="B58" s="47"/>
      <c r="C58" s="47"/>
      <c r="D58" s="47"/>
      <c r="E58" s="47"/>
      <c r="F58" s="47"/>
    </row>
  </sheetData>
  <mergeCells count="2">
    <mergeCell ref="A3:F3"/>
    <mergeCell ref="A50:F54"/>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rowBreaks count="1" manualBreakCount="1">
    <brk id="54"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57"/>
  <sheetViews>
    <sheetView view="pageBreakPreview" zoomScale="115" zoomScaleNormal="100" zoomScaleSheetLayoutView="115" workbookViewId="0"/>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203</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96"/>
    </row>
    <row r="7" spans="1:9" ht="12.75" customHeight="1" x14ac:dyDescent="0.15">
      <c r="A7" s="91"/>
      <c r="B7" s="72" t="s">
        <v>204</v>
      </c>
      <c r="C7" s="89"/>
      <c r="D7" s="97">
        <v>11312977933</v>
      </c>
      <c r="E7" s="96">
        <v>11311192952</v>
      </c>
      <c r="F7" s="96">
        <v>1784980</v>
      </c>
      <c r="H7" s="83"/>
      <c r="I7" s="96"/>
    </row>
    <row r="8" spans="1:9" ht="12.75" customHeight="1" x14ac:dyDescent="0.15">
      <c r="A8" s="91"/>
      <c r="B8" s="72" t="s">
        <v>205</v>
      </c>
      <c r="C8" s="89"/>
      <c r="D8" s="97">
        <v>11263992620</v>
      </c>
      <c r="E8" s="96">
        <v>11204222320</v>
      </c>
      <c r="F8" s="96">
        <v>59770299</v>
      </c>
      <c r="H8" s="83"/>
      <c r="I8" s="96"/>
    </row>
    <row r="9" spans="1:9" ht="12.75" customHeight="1" x14ac:dyDescent="0.15">
      <c r="A9" s="91"/>
      <c r="B9" s="72" t="s">
        <v>206</v>
      </c>
      <c r="C9" s="89"/>
      <c r="D9" s="97">
        <v>2929060923</v>
      </c>
      <c r="E9" s="96">
        <v>2868259661</v>
      </c>
      <c r="F9" s="96">
        <v>60801261</v>
      </c>
      <c r="H9" s="83"/>
      <c r="I9" s="96"/>
    </row>
    <row r="10" spans="1:9" ht="12.75" customHeight="1" x14ac:dyDescent="0.15">
      <c r="A10" s="91"/>
      <c r="B10" s="72" t="s">
        <v>207</v>
      </c>
      <c r="C10" s="89"/>
      <c r="D10" s="97">
        <v>2022267607</v>
      </c>
      <c r="E10" s="96">
        <v>2010553130</v>
      </c>
      <c r="F10" s="96">
        <v>11714476</v>
      </c>
      <c r="H10" s="83"/>
      <c r="I10" s="96"/>
    </row>
    <row r="11" spans="1:9" ht="12.75" customHeight="1" x14ac:dyDescent="0.15">
      <c r="A11" s="91"/>
      <c r="B11" s="72" t="s">
        <v>208</v>
      </c>
      <c r="C11" s="89"/>
      <c r="D11" s="97">
        <v>5031213475</v>
      </c>
      <c r="E11" s="96">
        <v>4399888976</v>
      </c>
      <c r="F11" s="96">
        <v>631324499</v>
      </c>
      <c r="H11" s="83"/>
      <c r="I11" s="96"/>
    </row>
    <row r="12" spans="1:9" ht="12.75" customHeight="1" x14ac:dyDescent="0.15">
      <c r="A12" s="89"/>
      <c r="B12" s="72" t="s">
        <v>10</v>
      </c>
      <c r="C12" s="72"/>
      <c r="D12" s="97">
        <v>375638455</v>
      </c>
      <c r="E12" s="96">
        <v>301930128</v>
      </c>
      <c r="F12" s="96">
        <v>73708327</v>
      </c>
      <c r="H12" s="83"/>
      <c r="I12" s="80"/>
    </row>
    <row r="13" spans="1:9" ht="12.75" customHeight="1" x14ac:dyDescent="0.15">
      <c r="A13" s="89"/>
      <c r="B13" s="72" t="s">
        <v>173</v>
      </c>
      <c r="C13" s="81"/>
      <c r="D13" s="97">
        <v>135986402</v>
      </c>
      <c r="E13" s="96">
        <v>112140901</v>
      </c>
      <c r="F13" s="96">
        <v>23845500</v>
      </c>
      <c r="H13" s="83"/>
      <c r="I13" s="80"/>
    </row>
    <row r="14" spans="1:9" ht="16.5" customHeight="1" x14ac:dyDescent="0.15">
      <c r="A14" s="89"/>
      <c r="B14" s="72" t="s">
        <v>12</v>
      </c>
      <c r="C14" s="89"/>
      <c r="D14" s="97">
        <v>33071137416</v>
      </c>
      <c r="E14" s="96">
        <v>32208188071</v>
      </c>
      <c r="F14" s="96">
        <v>862949345</v>
      </c>
      <c r="H14" s="83"/>
      <c r="I14" s="80"/>
    </row>
    <row r="15" spans="1:9" ht="12.75" customHeight="1" x14ac:dyDescent="0.15">
      <c r="A15" s="89"/>
      <c r="B15" s="72" t="s">
        <v>122</v>
      </c>
      <c r="C15" s="89"/>
      <c r="D15" s="97"/>
      <c r="E15" s="96"/>
      <c r="F15" s="96"/>
      <c r="H15" s="83"/>
      <c r="I15" s="80"/>
    </row>
    <row r="16" spans="1:9" ht="12.75" customHeight="1" x14ac:dyDescent="0.15">
      <c r="A16" s="92"/>
      <c r="B16" s="72" t="s">
        <v>13</v>
      </c>
      <c r="C16" s="92"/>
      <c r="D16" s="97">
        <v>1530255564</v>
      </c>
      <c r="E16" s="96">
        <v>1525444293</v>
      </c>
      <c r="F16" s="96">
        <v>4811270</v>
      </c>
      <c r="H16" s="83"/>
      <c r="I16" s="80"/>
    </row>
    <row r="17" spans="1:9" ht="12.75" customHeight="1" x14ac:dyDescent="0.15">
      <c r="A17" s="92"/>
      <c r="B17" s="72" t="s">
        <v>16</v>
      </c>
      <c r="C17" s="92"/>
      <c r="D17" s="97">
        <v>1562896388</v>
      </c>
      <c r="E17" s="96">
        <v>1444492274</v>
      </c>
      <c r="F17" s="96">
        <v>118404114</v>
      </c>
      <c r="H17" s="83"/>
      <c r="I17" s="80"/>
    </row>
    <row r="18" spans="1:9" ht="12.75" customHeight="1" x14ac:dyDescent="0.15">
      <c r="A18" s="92"/>
      <c r="B18" s="72" t="s">
        <v>17</v>
      </c>
      <c r="C18" s="92"/>
      <c r="D18" s="97">
        <v>292899159</v>
      </c>
      <c r="E18" s="96">
        <v>121393205</v>
      </c>
      <c r="F18" s="96">
        <v>171505954</v>
      </c>
      <c r="H18" s="83"/>
      <c r="I18" s="80"/>
    </row>
    <row r="19" spans="1:9" ht="12.75" customHeight="1" x14ac:dyDescent="0.15">
      <c r="A19" s="92"/>
      <c r="B19" s="72" t="s">
        <v>18</v>
      </c>
      <c r="C19" s="92"/>
      <c r="D19" s="97">
        <v>2489227239</v>
      </c>
      <c r="E19" s="96">
        <v>2396113384</v>
      </c>
      <c r="F19" s="96">
        <v>93113855</v>
      </c>
      <c r="H19" s="83"/>
      <c r="I19" s="80"/>
    </row>
    <row r="20" spans="1:9" ht="12.75" customHeight="1" x14ac:dyDescent="0.15">
      <c r="A20" s="92"/>
      <c r="B20" s="72" t="s">
        <v>19</v>
      </c>
      <c r="C20" s="92"/>
      <c r="D20" s="97">
        <v>113649162</v>
      </c>
      <c r="E20" s="96">
        <v>110878577</v>
      </c>
      <c r="F20" s="96">
        <v>2770584</v>
      </c>
      <c r="H20" s="83"/>
      <c r="I20" s="80"/>
    </row>
    <row r="21" spans="1:9" ht="15.75" customHeight="1" x14ac:dyDescent="0.15">
      <c r="A21" s="92"/>
      <c r="B21" s="72" t="s">
        <v>12</v>
      </c>
      <c r="C21" s="92"/>
      <c r="D21" s="97">
        <v>5988927513</v>
      </c>
      <c r="E21" s="96">
        <v>5598321735</v>
      </c>
      <c r="F21" s="96">
        <v>390605777</v>
      </c>
      <c r="H21" s="83"/>
      <c r="I21" s="80"/>
    </row>
    <row r="22" spans="1:9" ht="12.75" customHeight="1" x14ac:dyDescent="0.15">
      <c r="A22" s="92"/>
      <c r="B22" s="72" t="s">
        <v>183</v>
      </c>
      <c r="C22" s="92"/>
      <c r="D22" s="97">
        <v>22335185391</v>
      </c>
      <c r="E22" s="96">
        <v>22085592882</v>
      </c>
      <c r="F22" s="96">
        <v>249592508</v>
      </c>
      <c r="H22" s="83"/>
      <c r="I22" s="80"/>
    </row>
    <row r="23" spans="1:9" ht="12.75" customHeight="1" x14ac:dyDescent="0.15">
      <c r="A23" s="92"/>
      <c r="B23" s="72" t="s">
        <v>21</v>
      </c>
      <c r="C23" s="92"/>
      <c r="D23" s="97"/>
      <c r="E23" s="96"/>
      <c r="F23" s="96"/>
      <c r="H23" s="83"/>
      <c r="I23" s="80"/>
    </row>
    <row r="24" spans="1:9" ht="12.75" customHeight="1" x14ac:dyDescent="0.15">
      <c r="A24" s="92"/>
      <c r="B24" s="72" t="s">
        <v>22</v>
      </c>
      <c r="C24" s="92"/>
      <c r="D24" s="97">
        <v>10948921</v>
      </c>
      <c r="E24" s="96">
        <v>10629720</v>
      </c>
      <c r="F24" s="96">
        <v>319200</v>
      </c>
      <c r="H24" s="83"/>
      <c r="I24" s="80"/>
    </row>
    <row r="25" spans="1:9" ht="12.75" customHeight="1" x14ac:dyDescent="0.15">
      <c r="A25" s="89"/>
      <c r="B25" s="72" t="s">
        <v>23</v>
      </c>
      <c r="C25" s="92"/>
      <c r="D25" s="97">
        <v>314399537</v>
      </c>
      <c r="E25" s="96">
        <v>308118566</v>
      </c>
      <c r="F25" s="96">
        <v>6280970</v>
      </c>
      <c r="H25" s="83"/>
      <c r="I25" s="80"/>
    </row>
    <row r="26" spans="1:9" ht="12.75" customHeight="1" x14ac:dyDescent="0.15">
      <c r="A26" s="89"/>
      <c r="B26" s="72" t="s">
        <v>184</v>
      </c>
      <c r="D26" s="97">
        <v>1189517</v>
      </c>
      <c r="E26" s="96">
        <v>1171771</v>
      </c>
      <c r="F26" s="96">
        <v>17745</v>
      </c>
      <c r="H26" s="83"/>
      <c r="I26" s="80"/>
    </row>
    <row r="27" spans="1:9" ht="12.75" customHeight="1" x14ac:dyDescent="0.15">
      <c r="A27" s="89"/>
      <c r="B27" s="72" t="s">
        <v>25</v>
      </c>
      <c r="C27" s="72"/>
      <c r="D27" s="97">
        <v>15416942</v>
      </c>
      <c r="E27" s="96">
        <v>14977606</v>
      </c>
      <c r="F27" s="96">
        <v>439335</v>
      </c>
      <c r="H27" s="83"/>
      <c r="I27" s="80"/>
    </row>
    <row r="28" spans="1:9" ht="15.75" customHeight="1" x14ac:dyDescent="0.15">
      <c r="A28" s="89"/>
      <c r="B28" s="72" t="s">
        <v>12</v>
      </c>
      <c r="C28" s="92"/>
      <c r="D28" s="97">
        <v>341954917</v>
      </c>
      <c r="E28" s="96">
        <v>334897665</v>
      </c>
      <c r="F28" s="96">
        <v>7057251</v>
      </c>
      <c r="H28" s="83"/>
      <c r="I28" s="80"/>
    </row>
    <row r="29" spans="1:9" ht="12.75" customHeight="1" x14ac:dyDescent="0.15">
      <c r="A29" s="89"/>
      <c r="B29" s="72" t="s">
        <v>26</v>
      </c>
      <c r="C29" s="92"/>
      <c r="D29" s="97">
        <v>15215974500</v>
      </c>
      <c r="E29" s="96">
        <v>15215974500</v>
      </c>
      <c r="F29" s="96" t="s">
        <v>15</v>
      </c>
      <c r="H29" s="83"/>
      <c r="I29" s="80"/>
    </row>
    <row r="30" spans="1:9" ht="12.75" customHeight="1" x14ac:dyDescent="0.15">
      <c r="A30" s="89"/>
      <c r="B30" s="72" t="s">
        <v>185</v>
      </c>
      <c r="C30" s="92"/>
      <c r="D30" s="97">
        <v>123300000</v>
      </c>
      <c r="E30" s="96">
        <v>123300000</v>
      </c>
      <c r="F30" s="96" t="s">
        <v>15</v>
      </c>
      <c r="H30" s="83"/>
      <c r="I30" s="80"/>
    </row>
    <row r="31" spans="1:9" ht="12.75" customHeight="1" x14ac:dyDescent="0.15">
      <c r="A31" s="89"/>
      <c r="B31" s="72" t="s">
        <v>28</v>
      </c>
      <c r="C31" s="92"/>
      <c r="D31" s="97">
        <v>5459144028</v>
      </c>
      <c r="E31" s="96">
        <v>5149834663</v>
      </c>
      <c r="F31" s="96">
        <v>309309364</v>
      </c>
      <c r="H31" s="83"/>
      <c r="I31" s="80"/>
    </row>
    <row r="32" spans="1:9" ht="12.75" customHeight="1" x14ac:dyDescent="0.15">
      <c r="A32" s="89"/>
      <c r="B32" s="72" t="s">
        <v>30</v>
      </c>
      <c r="C32" s="92"/>
      <c r="D32" s="97"/>
      <c r="E32" s="96"/>
      <c r="F32" s="96"/>
      <c r="H32" s="83"/>
      <c r="I32" s="80"/>
    </row>
    <row r="33" spans="1:9" ht="12.75" customHeight="1" x14ac:dyDescent="0.15">
      <c r="A33" s="89"/>
      <c r="B33" s="72" t="s">
        <v>31</v>
      </c>
      <c r="C33" s="92"/>
      <c r="D33" s="97">
        <v>1182961652</v>
      </c>
      <c r="E33" s="96">
        <v>951228121</v>
      </c>
      <c r="F33" s="96">
        <v>231733531</v>
      </c>
      <c r="H33" s="83"/>
      <c r="I33" s="80"/>
    </row>
    <row r="34" spans="1:9" ht="12.75" customHeight="1" x14ac:dyDescent="0.15">
      <c r="A34" s="89"/>
      <c r="B34" s="72" t="s">
        <v>32</v>
      </c>
      <c r="C34" s="92"/>
      <c r="D34" s="97">
        <v>1866467287</v>
      </c>
      <c r="E34" s="96">
        <v>1390070663</v>
      </c>
      <c r="F34" s="96">
        <v>476396624</v>
      </c>
      <c r="H34" s="83"/>
      <c r="I34" s="80"/>
    </row>
    <row r="35" spans="1:9" ht="12.75" customHeight="1" x14ac:dyDescent="0.15">
      <c r="A35" s="89"/>
      <c r="B35" s="93" t="s">
        <v>186</v>
      </c>
      <c r="C35" s="92"/>
      <c r="D35" s="97">
        <v>628847973</v>
      </c>
      <c r="E35" s="96">
        <v>466619787</v>
      </c>
      <c r="F35" s="96">
        <v>162228186</v>
      </c>
      <c r="H35" s="83"/>
      <c r="I35" s="80"/>
    </row>
    <row r="36" spans="1:9" ht="12.75" customHeight="1" x14ac:dyDescent="0.15">
      <c r="A36" s="89"/>
      <c r="B36" s="72" t="s">
        <v>187</v>
      </c>
      <c r="C36" s="92"/>
      <c r="D36" s="97">
        <v>808901735</v>
      </c>
      <c r="E36" s="96">
        <v>545674490</v>
      </c>
      <c r="F36" s="96">
        <v>263227245</v>
      </c>
      <c r="H36" s="83"/>
      <c r="I36" s="80"/>
    </row>
    <row r="37" spans="1:9" ht="12.75" customHeight="1" x14ac:dyDescent="0.15">
      <c r="A37" s="89"/>
      <c r="B37" s="72" t="s">
        <v>188</v>
      </c>
      <c r="C37" s="92"/>
      <c r="D37" s="97">
        <v>255679988</v>
      </c>
      <c r="E37" s="96">
        <v>150028288</v>
      </c>
      <c r="F37" s="96">
        <v>105651700</v>
      </c>
      <c r="H37" s="83"/>
      <c r="I37" s="80"/>
    </row>
    <row r="38" spans="1:9" ht="12.75" customHeight="1" x14ac:dyDescent="0.15">
      <c r="A38" s="89"/>
      <c r="B38" s="72" t="s">
        <v>189</v>
      </c>
      <c r="C38" s="92"/>
      <c r="D38" s="97">
        <v>989024842</v>
      </c>
      <c r="E38" s="96">
        <v>707052751</v>
      </c>
      <c r="F38" s="96">
        <v>281972090</v>
      </c>
      <c r="H38" s="83"/>
      <c r="I38" s="80"/>
    </row>
    <row r="39" spans="1:9" ht="12.75" customHeight="1" x14ac:dyDescent="0.15">
      <c r="A39" s="89"/>
      <c r="B39" s="72" t="s">
        <v>190</v>
      </c>
      <c r="C39" s="92"/>
      <c r="D39" s="97">
        <v>3041447196</v>
      </c>
      <c r="E39" s="96">
        <v>2202263277</v>
      </c>
      <c r="F39" s="96">
        <v>839183918</v>
      </c>
      <c r="H39" s="83"/>
      <c r="I39" s="80"/>
    </row>
    <row r="40" spans="1:9" ht="12.75" customHeight="1" x14ac:dyDescent="0.15">
      <c r="A40" s="89"/>
      <c r="B40" s="72" t="s">
        <v>191</v>
      </c>
      <c r="C40" s="92"/>
      <c r="D40" s="97">
        <v>89696035</v>
      </c>
      <c r="E40" s="96">
        <v>58452690</v>
      </c>
      <c r="F40" s="96">
        <v>31243344</v>
      </c>
      <c r="H40" s="83"/>
      <c r="I40" s="80"/>
    </row>
    <row r="41" spans="1:9" ht="15.75" customHeight="1" x14ac:dyDescent="0.15">
      <c r="A41" s="89"/>
      <c r="B41" s="89" t="s">
        <v>196</v>
      </c>
      <c r="C41" s="92"/>
      <c r="D41" s="97">
        <v>8863026712</v>
      </c>
      <c r="E41" s="96">
        <v>6471390070</v>
      </c>
      <c r="F41" s="96">
        <v>2391636641</v>
      </c>
      <c r="H41" s="83"/>
      <c r="I41" s="80"/>
    </row>
    <row r="42" spans="1:9" ht="12.75" customHeight="1" x14ac:dyDescent="0.15">
      <c r="A42" s="89"/>
      <c r="B42" s="72" t="s">
        <v>192</v>
      </c>
      <c r="C42" s="92"/>
      <c r="D42" s="97">
        <v>631396983</v>
      </c>
      <c r="E42" s="96">
        <v>238336373</v>
      </c>
      <c r="F42" s="96">
        <v>393060609</v>
      </c>
      <c r="H42" s="83"/>
      <c r="I42" s="80"/>
    </row>
    <row r="43" spans="1:9" ht="15.75" customHeight="1" x14ac:dyDescent="0.15">
      <c r="A43" s="89"/>
      <c r="B43" s="72" t="s">
        <v>12</v>
      </c>
      <c r="C43" s="92"/>
      <c r="D43" s="97">
        <v>9494423695</v>
      </c>
      <c r="E43" s="96">
        <v>6709726444</v>
      </c>
      <c r="F43" s="96">
        <v>2784697251</v>
      </c>
      <c r="H43" s="83"/>
      <c r="I43" s="80"/>
    </row>
    <row r="44" spans="1:9" ht="12.75" customHeight="1" x14ac:dyDescent="0.15">
      <c r="A44" s="81"/>
      <c r="B44" s="72" t="s">
        <v>63</v>
      </c>
      <c r="C44" s="81"/>
      <c r="D44" s="97">
        <v>850430121</v>
      </c>
      <c r="E44" s="96">
        <v>743254154</v>
      </c>
      <c r="F44" s="96">
        <v>107175967</v>
      </c>
      <c r="H44" s="83"/>
      <c r="I44" s="80"/>
    </row>
    <row r="45" spans="1:9" ht="12.75" customHeight="1" x14ac:dyDescent="0.15">
      <c r="A45" s="81"/>
      <c r="B45" s="72" t="s">
        <v>43</v>
      </c>
      <c r="C45" s="81"/>
      <c r="D45" s="97">
        <v>682418777</v>
      </c>
      <c r="E45" s="96">
        <v>429853902</v>
      </c>
      <c r="F45" s="96">
        <v>252564874</v>
      </c>
      <c r="H45" s="83"/>
      <c r="I45" s="80"/>
    </row>
    <row r="46" spans="1:9" ht="12.75" customHeight="1" x14ac:dyDescent="0.15">
      <c r="A46" s="81"/>
      <c r="B46" s="72" t="s">
        <v>193</v>
      </c>
      <c r="C46" s="81"/>
      <c r="D46" s="97">
        <v>972691602</v>
      </c>
      <c r="E46" s="96">
        <v>972653307</v>
      </c>
      <c r="F46" s="96">
        <v>38294</v>
      </c>
      <c r="H46" s="83"/>
      <c r="I46" s="80"/>
    </row>
    <row r="47" spans="1:9" ht="12.75" customHeight="1" x14ac:dyDescent="0.15">
      <c r="A47" s="81"/>
      <c r="B47" s="72" t="s">
        <v>194</v>
      </c>
      <c r="C47" s="81"/>
      <c r="D47" s="97">
        <v>1350822318</v>
      </c>
      <c r="E47" s="96">
        <v>1140383562</v>
      </c>
      <c r="F47" s="96">
        <v>210438756</v>
      </c>
      <c r="H47" s="83"/>
      <c r="I47" s="80"/>
    </row>
    <row r="48" spans="1:9" ht="12.75" customHeight="1" x14ac:dyDescent="0.15">
      <c r="A48" s="81"/>
      <c r="B48" s="72" t="s">
        <v>50</v>
      </c>
      <c r="C48" s="81"/>
      <c r="D48" s="97">
        <v>7633399698</v>
      </c>
      <c r="E48" s="96">
        <v>6829783953</v>
      </c>
      <c r="F48" s="96">
        <v>803615745</v>
      </c>
      <c r="H48" s="83"/>
      <c r="I48" s="80"/>
    </row>
    <row r="49" spans="1:9" ht="12.75" customHeight="1" x14ac:dyDescent="0.15">
      <c r="A49" s="81"/>
      <c r="B49" s="72" t="s">
        <v>209</v>
      </c>
      <c r="C49" s="81"/>
      <c r="D49" s="97">
        <v>26037693</v>
      </c>
      <c r="E49" s="96" t="s">
        <v>15</v>
      </c>
      <c r="F49" s="96">
        <v>26037693</v>
      </c>
      <c r="H49" s="83"/>
      <c r="I49" s="80"/>
    </row>
    <row r="50" spans="1:9" ht="12.75" customHeight="1" x14ac:dyDescent="0.15">
      <c r="A50" s="81"/>
      <c r="B50" s="72" t="s">
        <v>51</v>
      </c>
      <c r="C50" s="81"/>
      <c r="D50" s="97">
        <v>268082623</v>
      </c>
      <c r="E50" s="96" t="s">
        <v>15</v>
      </c>
      <c r="F50" s="96">
        <v>268082623</v>
      </c>
      <c r="H50" s="83"/>
      <c r="I50" s="80"/>
    </row>
    <row r="51" spans="1:9" ht="12.75" customHeight="1" x14ac:dyDescent="0.15">
      <c r="A51" s="94"/>
      <c r="B51" s="74" t="s">
        <v>52</v>
      </c>
      <c r="C51" s="94"/>
      <c r="D51" s="110">
        <v>103813930296</v>
      </c>
      <c r="E51" s="111">
        <v>97541764842</v>
      </c>
      <c r="F51" s="111">
        <v>6272165454</v>
      </c>
      <c r="H51" s="83"/>
      <c r="I51" s="80"/>
    </row>
    <row r="52" spans="1:9" s="79" customFormat="1" ht="13.35" customHeight="1" x14ac:dyDescent="0.15">
      <c r="A52" s="140" t="s">
        <v>165</v>
      </c>
      <c r="B52" s="140"/>
      <c r="C52" s="140"/>
      <c r="D52" s="140"/>
      <c r="E52" s="140"/>
      <c r="F52" s="140"/>
      <c r="H52" s="80"/>
    </row>
    <row r="53" spans="1:9" s="79" customFormat="1" ht="18" customHeight="1" x14ac:dyDescent="0.15">
      <c r="A53" s="141"/>
      <c r="B53" s="141"/>
      <c r="C53" s="141"/>
      <c r="D53" s="141"/>
      <c r="E53" s="141"/>
      <c r="F53" s="141"/>
      <c r="H53" s="80"/>
    </row>
    <row r="54" spans="1:9" s="79" customFormat="1" ht="10.5" customHeight="1" x14ac:dyDescent="0.15">
      <c r="A54" s="141"/>
      <c r="B54" s="141"/>
      <c r="C54" s="141"/>
      <c r="D54" s="141"/>
      <c r="E54" s="141"/>
      <c r="F54" s="141"/>
      <c r="H54" s="80"/>
    </row>
    <row r="55" spans="1:9" s="79" customFormat="1" ht="10.5" customHeight="1" x14ac:dyDescent="0.15">
      <c r="A55" s="141"/>
      <c r="B55" s="141"/>
      <c r="C55" s="141"/>
      <c r="D55" s="141"/>
      <c r="E55" s="141"/>
      <c r="F55" s="141"/>
      <c r="H55" s="80"/>
    </row>
    <row r="56" spans="1:9" s="79" customFormat="1" ht="10.5" customHeight="1" x14ac:dyDescent="0.15">
      <c r="A56" s="95"/>
      <c r="B56" s="95"/>
      <c r="C56" s="95"/>
      <c r="D56" s="95"/>
      <c r="E56" s="95"/>
      <c r="F56" s="95"/>
      <c r="H56" s="80"/>
    </row>
    <row r="57" spans="1:9" ht="10.5" customHeight="1" x14ac:dyDescent="0.15">
      <c r="D57" s="100"/>
      <c r="E57" s="100"/>
      <c r="F57" s="100"/>
    </row>
  </sheetData>
  <mergeCells count="2">
    <mergeCell ref="A3:F3"/>
    <mergeCell ref="A52:F55"/>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56"/>
  <sheetViews>
    <sheetView view="pageBreakPreview" zoomScale="115" zoomScaleNormal="100" zoomScaleSheetLayoutView="115" workbookViewId="0"/>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210</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96"/>
    </row>
    <row r="7" spans="1:9" ht="12.75" customHeight="1" x14ac:dyDescent="0.15">
      <c r="A7" s="91"/>
      <c r="B7" s="72" t="s">
        <v>204</v>
      </c>
      <c r="C7" s="89"/>
      <c r="D7" s="97">
        <v>11483088100</v>
      </c>
      <c r="E7" s="96">
        <v>11482052973</v>
      </c>
      <c r="F7" s="96">
        <v>1035126</v>
      </c>
      <c r="H7" s="83"/>
      <c r="I7" s="96"/>
    </row>
    <row r="8" spans="1:9" ht="12.75" customHeight="1" x14ac:dyDescent="0.15">
      <c r="A8" s="91"/>
      <c r="B8" s="72" t="s">
        <v>205</v>
      </c>
      <c r="C8" s="89"/>
      <c r="D8" s="97">
        <v>11492658277</v>
      </c>
      <c r="E8" s="96">
        <v>11413474958</v>
      </c>
      <c r="F8" s="96">
        <v>79183318</v>
      </c>
      <c r="H8" s="83"/>
      <c r="I8" s="96"/>
    </row>
    <row r="9" spans="1:9" ht="12.75" customHeight="1" x14ac:dyDescent="0.15">
      <c r="A9" s="91"/>
      <c r="B9" s="72" t="s">
        <v>206</v>
      </c>
      <c r="C9" s="89"/>
      <c r="D9" s="97">
        <v>3008190696</v>
      </c>
      <c r="E9" s="96">
        <v>2929918463</v>
      </c>
      <c r="F9" s="96">
        <v>78272232</v>
      </c>
      <c r="H9" s="83"/>
      <c r="I9" s="96"/>
    </row>
    <row r="10" spans="1:9" ht="12.75" customHeight="1" x14ac:dyDescent="0.15">
      <c r="A10" s="91"/>
      <c r="B10" s="72" t="s">
        <v>207</v>
      </c>
      <c r="C10" s="89"/>
      <c r="D10" s="97">
        <v>2122628176</v>
      </c>
      <c r="E10" s="96">
        <v>2109175550</v>
      </c>
      <c r="F10" s="96">
        <v>13452625</v>
      </c>
      <c r="H10" s="83"/>
      <c r="I10" s="96"/>
    </row>
    <row r="11" spans="1:9" ht="12.75" customHeight="1" x14ac:dyDescent="0.15">
      <c r="A11" s="91"/>
      <c r="B11" s="72" t="s">
        <v>208</v>
      </c>
      <c r="C11" s="89"/>
      <c r="D11" s="97">
        <v>4533134805</v>
      </c>
      <c r="E11" s="96">
        <v>4248366157</v>
      </c>
      <c r="F11" s="96">
        <v>284768648</v>
      </c>
      <c r="H11" s="83"/>
      <c r="I11" s="96"/>
    </row>
    <row r="12" spans="1:9" ht="12.75" customHeight="1" x14ac:dyDescent="0.15">
      <c r="A12" s="89"/>
      <c r="B12" s="72" t="s">
        <v>10</v>
      </c>
      <c r="C12" s="72"/>
      <c r="D12" s="97">
        <v>385682648</v>
      </c>
      <c r="E12" s="96">
        <v>306996684</v>
      </c>
      <c r="F12" s="96">
        <v>78685964</v>
      </c>
      <c r="H12" s="83"/>
      <c r="I12" s="80"/>
    </row>
    <row r="13" spans="1:9" ht="12.75" customHeight="1" x14ac:dyDescent="0.15">
      <c r="A13" s="89"/>
      <c r="B13" s="72" t="s">
        <v>173</v>
      </c>
      <c r="C13" s="81"/>
      <c r="D13" s="97">
        <v>36759000</v>
      </c>
      <c r="E13" s="96">
        <v>31074590</v>
      </c>
      <c r="F13" s="96">
        <v>5684409</v>
      </c>
      <c r="H13" s="83"/>
      <c r="I13" s="80"/>
    </row>
    <row r="14" spans="1:9" ht="16.5" customHeight="1" x14ac:dyDescent="0.15">
      <c r="A14" s="89"/>
      <c r="B14" s="72" t="s">
        <v>12</v>
      </c>
      <c r="C14" s="89"/>
      <c r="D14" s="97">
        <v>33062141702</v>
      </c>
      <c r="E14" s="96">
        <v>32521059378</v>
      </c>
      <c r="F14" s="96">
        <v>541082324</v>
      </c>
      <c r="H14" s="83"/>
      <c r="I14" s="80"/>
    </row>
    <row r="15" spans="1:9" ht="12.75" customHeight="1" x14ac:dyDescent="0.15">
      <c r="A15" s="89"/>
      <c r="B15" s="72" t="s">
        <v>122</v>
      </c>
      <c r="C15" s="89"/>
      <c r="D15" s="97"/>
      <c r="E15" s="96"/>
      <c r="F15" s="96"/>
      <c r="H15" s="83"/>
      <c r="I15" s="80"/>
    </row>
    <row r="16" spans="1:9" ht="12.75" customHeight="1" x14ac:dyDescent="0.15">
      <c r="A16" s="92"/>
      <c r="B16" s="72" t="s">
        <v>13</v>
      </c>
      <c r="C16" s="92"/>
      <c r="D16" s="97">
        <v>1534848524</v>
      </c>
      <c r="E16" s="96">
        <v>1530632212</v>
      </c>
      <c r="F16" s="96">
        <v>4216311</v>
      </c>
      <c r="H16" s="83"/>
      <c r="I16" s="80"/>
    </row>
    <row r="17" spans="1:9" ht="12.75" customHeight="1" x14ac:dyDescent="0.15">
      <c r="A17" s="92"/>
      <c r="B17" s="72" t="s">
        <v>16</v>
      </c>
      <c r="C17" s="92"/>
      <c r="D17" s="97">
        <v>1567738461</v>
      </c>
      <c r="E17" s="96">
        <v>1457889508</v>
      </c>
      <c r="F17" s="96">
        <v>109848952</v>
      </c>
      <c r="H17" s="83"/>
      <c r="I17" s="80"/>
    </row>
    <row r="18" spans="1:9" ht="12.75" customHeight="1" x14ac:dyDescent="0.15">
      <c r="A18" s="92"/>
      <c r="B18" s="72" t="s">
        <v>17</v>
      </c>
      <c r="C18" s="92"/>
      <c r="D18" s="97">
        <v>312814343</v>
      </c>
      <c r="E18" s="96">
        <v>191531135</v>
      </c>
      <c r="F18" s="96">
        <v>121283207</v>
      </c>
      <c r="H18" s="83"/>
      <c r="I18" s="80"/>
    </row>
    <row r="19" spans="1:9" ht="12.75" customHeight="1" x14ac:dyDescent="0.15">
      <c r="A19" s="92"/>
      <c r="B19" s="72" t="s">
        <v>18</v>
      </c>
      <c r="C19" s="92"/>
      <c r="D19" s="97">
        <v>2480071038</v>
      </c>
      <c r="E19" s="96">
        <v>2404178306</v>
      </c>
      <c r="F19" s="96">
        <v>75892731</v>
      </c>
      <c r="H19" s="83"/>
      <c r="I19" s="80"/>
    </row>
    <row r="20" spans="1:9" ht="12.75" customHeight="1" x14ac:dyDescent="0.15">
      <c r="A20" s="92"/>
      <c r="B20" s="72" t="s">
        <v>19</v>
      </c>
      <c r="C20" s="92"/>
      <c r="D20" s="97">
        <v>120218474</v>
      </c>
      <c r="E20" s="96">
        <v>118861157</v>
      </c>
      <c r="F20" s="96">
        <v>1357316</v>
      </c>
      <c r="H20" s="83"/>
      <c r="I20" s="80"/>
    </row>
    <row r="21" spans="1:9" ht="15.75" customHeight="1" x14ac:dyDescent="0.15">
      <c r="A21" s="92"/>
      <c r="B21" s="72" t="s">
        <v>12</v>
      </c>
      <c r="C21" s="92"/>
      <c r="D21" s="97">
        <v>6015690840</v>
      </c>
      <c r="E21" s="96">
        <v>5703092320</v>
      </c>
      <c r="F21" s="96">
        <v>312598520</v>
      </c>
      <c r="H21" s="83"/>
      <c r="I21" s="80"/>
    </row>
    <row r="22" spans="1:9" ht="12.75" customHeight="1" x14ac:dyDescent="0.15">
      <c r="A22" s="92"/>
      <c r="B22" s="72" t="s">
        <v>183</v>
      </c>
      <c r="C22" s="92"/>
      <c r="D22" s="97">
        <v>22707792827</v>
      </c>
      <c r="E22" s="96">
        <v>22520820705</v>
      </c>
      <c r="F22" s="96">
        <v>186972121</v>
      </c>
      <c r="H22" s="83"/>
      <c r="I22" s="80"/>
    </row>
    <row r="23" spans="1:9" ht="12.75" customHeight="1" x14ac:dyDescent="0.15">
      <c r="A23" s="92"/>
      <c r="B23" s="72" t="s">
        <v>21</v>
      </c>
      <c r="C23" s="92"/>
      <c r="D23" s="97"/>
      <c r="E23" s="96"/>
      <c r="F23" s="96"/>
      <c r="H23" s="83"/>
      <c r="I23" s="80"/>
    </row>
    <row r="24" spans="1:9" ht="12.75" customHeight="1" x14ac:dyDescent="0.15">
      <c r="A24" s="92"/>
      <c r="B24" s="72" t="s">
        <v>22</v>
      </c>
      <c r="C24" s="92"/>
      <c r="D24" s="97">
        <v>9638031</v>
      </c>
      <c r="E24" s="96">
        <v>9333751</v>
      </c>
      <c r="F24" s="96">
        <v>304279</v>
      </c>
      <c r="H24" s="83"/>
      <c r="I24" s="80"/>
    </row>
    <row r="25" spans="1:9" ht="12.75" customHeight="1" x14ac:dyDescent="0.15">
      <c r="A25" s="89"/>
      <c r="B25" s="72" t="s">
        <v>23</v>
      </c>
      <c r="C25" s="92"/>
      <c r="D25" s="97">
        <v>270479177</v>
      </c>
      <c r="E25" s="96">
        <v>262608937</v>
      </c>
      <c r="F25" s="96">
        <v>7870239</v>
      </c>
      <c r="H25" s="83"/>
      <c r="I25" s="80"/>
    </row>
    <row r="26" spans="1:9" ht="12.75" customHeight="1" x14ac:dyDescent="0.15">
      <c r="A26" s="89"/>
      <c r="B26" s="72" t="s">
        <v>184</v>
      </c>
      <c r="D26" s="97">
        <v>1078610</v>
      </c>
      <c r="E26" s="96">
        <v>1065602</v>
      </c>
      <c r="F26" s="96">
        <v>13007</v>
      </c>
      <c r="H26" s="83"/>
      <c r="I26" s="80"/>
    </row>
    <row r="27" spans="1:9" ht="12.75" customHeight="1" x14ac:dyDescent="0.15">
      <c r="A27" s="89"/>
      <c r="B27" s="72" t="s">
        <v>25</v>
      </c>
      <c r="C27" s="72"/>
      <c r="D27" s="97">
        <v>13403647</v>
      </c>
      <c r="E27" s="96">
        <v>12881441</v>
      </c>
      <c r="F27" s="96">
        <v>522205</v>
      </c>
      <c r="H27" s="83"/>
      <c r="I27" s="80"/>
    </row>
    <row r="28" spans="1:9" ht="15.75" customHeight="1" x14ac:dyDescent="0.15">
      <c r="A28" s="89"/>
      <c r="B28" s="72" t="s">
        <v>12</v>
      </c>
      <c r="C28" s="92"/>
      <c r="D28" s="97">
        <v>294599465</v>
      </c>
      <c r="E28" s="96">
        <v>285889733</v>
      </c>
      <c r="F28" s="96">
        <v>8709731</v>
      </c>
      <c r="H28" s="83"/>
      <c r="I28" s="80"/>
    </row>
    <row r="29" spans="1:9" ht="12.75" customHeight="1" x14ac:dyDescent="0.15">
      <c r="A29" s="89"/>
      <c r="B29" s="72" t="s">
        <v>26</v>
      </c>
      <c r="C29" s="92"/>
      <c r="D29" s="97">
        <v>15434303800</v>
      </c>
      <c r="E29" s="96">
        <v>15434303800</v>
      </c>
      <c r="F29" s="96" t="s">
        <v>15</v>
      </c>
      <c r="H29" s="83"/>
      <c r="I29" s="80"/>
    </row>
    <row r="30" spans="1:9" ht="12.75" customHeight="1" x14ac:dyDescent="0.15">
      <c r="A30" s="89"/>
      <c r="B30" s="72" t="s">
        <v>185</v>
      </c>
      <c r="C30" s="92"/>
      <c r="D30" s="97">
        <v>132800000</v>
      </c>
      <c r="E30" s="96">
        <v>132800000</v>
      </c>
      <c r="F30" s="96" t="s">
        <v>15</v>
      </c>
      <c r="H30" s="83"/>
      <c r="I30" s="80"/>
    </row>
    <row r="31" spans="1:9" ht="12.75" customHeight="1" x14ac:dyDescent="0.15">
      <c r="A31" s="89"/>
      <c r="B31" s="72" t="s">
        <v>28</v>
      </c>
      <c r="C31" s="92"/>
      <c r="D31" s="97">
        <v>5559304300</v>
      </c>
      <c r="E31" s="96">
        <v>5274292282</v>
      </c>
      <c r="F31" s="96">
        <v>285012017</v>
      </c>
      <c r="H31" s="83"/>
      <c r="I31" s="80"/>
    </row>
    <row r="32" spans="1:9" ht="12.75" customHeight="1" x14ac:dyDescent="0.15">
      <c r="A32" s="89"/>
      <c r="B32" s="72" t="s">
        <v>30</v>
      </c>
      <c r="C32" s="92"/>
      <c r="D32" s="97"/>
      <c r="E32" s="96"/>
      <c r="F32" s="96"/>
      <c r="H32" s="83"/>
      <c r="I32" s="80"/>
    </row>
    <row r="33" spans="1:9" ht="12.75" customHeight="1" x14ac:dyDescent="0.15">
      <c r="A33" s="89"/>
      <c r="B33" s="72" t="s">
        <v>31</v>
      </c>
      <c r="C33" s="92"/>
      <c r="D33" s="97">
        <v>1151927959</v>
      </c>
      <c r="E33" s="96">
        <v>888857970</v>
      </c>
      <c r="F33" s="96">
        <v>263069988</v>
      </c>
      <c r="H33" s="83"/>
      <c r="I33" s="80"/>
    </row>
    <row r="34" spans="1:9" ht="12.75" customHeight="1" x14ac:dyDescent="0.15">
      <c r="A34" s="89"/>
      <c r="B34" s="72" t="s">
        <v>32</v>
      </c>
      <c r="C34" s="92"/>
      <c r="D34" s="97">
        <v>1949597742</v>
      </c>
      <c r="E34" s="96">
        <v>1522693694</v>
      </c>
      <c r="F34" s="96">
        <v>426904047</v>
      </c>
      <c r="H34" s="83"/>
      <c r="I34" s="80"/>
    </row>
    <row r="35" spans="1:9" ht="12.75" customHeight="1" x14ac:dyDescent="0.15">
      <c r="A35" s="89"/>
      <c r="B35" s="93" t="s">
        <v>186</v>
      </c>
      <c r="C35" s="92"/>
      <c r="D35" s="97">
        <v>611301407</v>
      </c>
      <c r="E35" s="96">
        <v>461577625</v>
      </c>
      <c r="F35" s="96">
        <v>149723782</v>
      </c>
      <c r="H35" s="83"/>
      <c r="I35" s="80"/>
    </row>
    <row r="36" spans="1:9" ht="12.75" customHeight="1" x14ac:dyDescent="0.15">
      <c r="A36" s="89"/>
      <c r="B36" s="72" t="s">
        <v>187</v>
      </c>
      <c r="C36" s="92"/>
      <c r="D36" s="97">
        <v>779213416</v>
      </c>
      <c r="E36" s="96">
        <v>545576918</v>
      </c>
      <c r="F36" s="96">
        <v>233636497</v>
      </c>
      <c r="H36" s="83"/>
      <c r="I36" s="80"/>
    </row>
    <row r="37" spans="1:9" ht="12.75" customHeight="1" x14ac:dyDescent="0.15">
      <c r="A37" s="89"/>
      <c r="B37" s="72" t="s">
        <v>188</v>
      </c>
      <c r="C37" s="92"/>
      <c r="D37" s="97">
        <v>261694907</v>
      </c>
      <c r="E37" s="96">
        <v>166532234</v>
      </c>
      <c r="F37" s="96">
        <v>95162673</v>
      </c>
      <c r="H37" s="83"/>
      <c r="I37" s="80"/>
    </row>
    <row r="38" spans="1:9" ht="12.75" customHeight="1" x14ac:dyDescent="0.15">
      <c r="A38" s="89"/>
      <c r="B38" s="72" t="s">
        <v>189</v>
      </c>
      <c r="C38" s="92"/>
      <c r="D38" s="97">
        <v>1031286044</v>
      </c>
      <c r="E38" s="96">
        <v>740411767</v>
      </c>
      <c r="F38" s="96">
        <v>290874276</v>
      </c>
      <c r="H38" s="83"/>
      <c r="I38" s="80"/>
    </row>
    <row r="39" spans="1:9" ht="12.75" customHeight="1" x14ac:dyDescent="0.15">
      <c r="A39" s="89"/>
      <c r="B39" s="72" t="s">
        <v>190</v>
      </c>
      <c r="C39" s="92"/>
      <c r="D39" s="97">
        <v>3074815453</v>
      </c>
      <c r="E39" s="96">
        <v>2202097455</v>
      </c>
      <c r="F39" s="96">
        <v>872717998</v>
      </c>
      <c r="H39" s="83"/>
      <c r="I39" s="80"/>
    </row>
    <row r="40" spans="1:9" ht="12.75" customHeight="1" x14ac:dyDescent="0.15">
      <c r="A40" s="89"/>
      <c r="B40" s="72" t="s">
        <v>191</v>
      </c>
      <c r="C40" s="92"/>
      <c r="D40" s="97">
        <v>87049063</v>
      </c>
      <c r="E40" s="96">
        <v>58258542</v>
      </c>
      <c r="F40" s="96">
        <v>28790520</v>
      </c>
      <c r="H40" s="83"/>
      <c r="I40" s="80"/>
    </row>
    <row r="41" spans="1:9" ht="15.75" customHeight="1" x14ac:dyDescent="0.15">
      <c r="A41" s="89"/>
      <c r="B41" s="89" t="s">
        <v>196</v>
      </c>
      <c r="C41" s="92"/>
      <c r="D41" s="97">
        <v>8946885994</v>
      </c>
      <c r="E41" s="96">
        <v>6586006208</v>
      </c>
      <c r="F41" s="96">
        <v>2360879785</v>
      </c>
      <c r="H41" s="83"/>
      <c r="I41" s="80"/>
    </row>
    <row r="42" spans="1:9" ht="12.75" customHeight="1" x14ac:dyDescent="0.15">
      <c r="A42" s="89"/>
      <c r="B42" s="72" t="s">
        <v>192</v>
      </c>
      <c r="C42" s="92"/>
      <c r="D42" s="97">
        <v>686038520</v>
      </c>
      <c r="E42" s="96">
        <v>325600953</v>
      </c>
      <c r="F42" s="96">
        <v>360437567</v>
      </c>
      <c r="H42" s="83"/>
      <c r="I42" s="80"/>
    </row>
    <row r="43" spans="1:9" ht="15.75" customHeight="1" x14ac:dyDescent="0.15">
      <c r="A43" s="89"/>
      <c r="B43" s="72" t="s">
        <v>12</v>
      </c>
      <c r="C43" s="92"/>
      <c r="D43" s="97">
        <f>D41+D42</f>
        <v>9632924514</v>
      </c>
      <c r="E43" s="96">
        <v>6911607162</v>
      </c>
      <c r="F43" s="96">
        <f>F41+F42</f>
        <v>2721317352</v>
      </c>
      <c r="H43" s="83"/>
      <c r="I43" s="80"/>
    </row>
    <row r="44" spans="1:9" ht="12.75" customHeight="1" x14ac:dyDescent="0.15">
      <c r="A44" s="81"/>
      <c r="B44" s="72" t="s">
        <v>63</v>
      </c>
      <c r="C44" s="81"/>
      <c r="D44" s="97">
        <v>740140344</v>
      </c>
      <c r="E44" s="96">
        <v>651243583</v>
      </c>
      <c r="F44" s="96">
        <v>88896761</v>
      </c>
      <c r="H44" s="83"/>
      <c r="I44" s="80"/>
    </row>
    <row r="45" spans="1:9" ht="12.75" customHeight="1" x14ac:dyDescent="0.15">
      <c r="A45" s="81"/>
      <c r="B45" s="72" t="s">
        <v>43</v>
      </c>
      <c r="C45" s="81"/>
      <c r="D45" s="97">
        <v>598220289</v>
      </c>
      <c r="E45" s="96">
        <v>319188263</v>
      </c>
      <c r="F45" s="96">
        <v>279032026</v>
      </c>
      <c r="H45" s="83"/>
      <c r="I45" s="80"/>
    </row>
    <row r="46" spans="1:9" ht="12.75" customHeight="1" x14ac:dyDescent="0.15">
      <c r="A46" s="81"/>
      <c r="B46" s="72" t="s">
        <v>193</v>
      </c>
      <c r="C46" s="81"/>
      <c r="D46" s="97">
        <v>973118679</v>
      </c>
      <c r="E46" s="96">
        <v>969082618</v>
      </c>
      <c r="F46" s="96">
        <v>4036060</v>
      </c>
      <c r="H46" s="83"/>
      <c r="I46" s="80"/>
    </row>
    <row r="47" spans="1:9" ht="12.75" customHeight="1" x14ac:dyDescent="0.15">
      <c r="A47" s="81"/>
      <c r="B47" s="72" t="s">
        <v>194</v>
      </c>
      <c r="C47" s="81"/>
      <c r="D47" s="97">
        <v>1386004037</v>
      </c>
      <c r="E47" s="96">
        <v>1180933688</v>
      </c>
      <c r="F47" s="96">
        <v>205070349</v>
      </c>
      <c r="H47" s="83"/>
      <c r="I47" s="80"/>
    </row>
    <row r="48" spans="1:9" ht="12.75" customHeight="1" x14ac:dyDescent="0.15">
      <c r="A48" s="81"/>
      <c r="B48" s="72" t="s">
        <v>50</v>
      </c>
      <c r="C48" s="81"/>
      <c r="D48" s="97">
        <v>7098623098</v>
      </c>
      <c r="E48" s="96">
        <v>6211291186</v>
      </c>
      <c r="F48" s="96">
        <v>887331911</v>
      </c>
      <c r="H48" s="83"/>
      <c r="I48" s="80"/>
    </row>
    <row r="49" spans="1:9" ht="12.75" customHeight="1" x14ac:dyDescent="0.15">
      <c r="A49" s="81"/>
      <c r="B49" s="72" t="s">
        <v>51</v>
      </c>
      <c r="C49" s="81"/>
      <c r="D49" s="97">
        <v>212792408</v>
      </c>
      <c r="E49" s="96" t="s">
        <v>15</v>
      </c>
      <c r="F49" s="96">
        <v>212792408</v>
      </c>
      <c r="H49" s="83"/>
      <c r="I49" s="80"/>
    </row>
    <row r="50" spans="1:9" ht="12.75" customHeight="1" x14ac:dyDescent="0.15">
      <c r="A50" s="94"/>
      <c r="B50" s="74" t="s">
        <v>52</v>
      </c>
      <c r="C50" s="94"/>
      <c r="D50" s="110">
        <v>103848456309</v>
      </c>
      <c r="E50" s="111">
        <v>98115604721</v>
      </c>
      <c r="F50" s="111">
        <v>5732851587</v>
      </c>
      <c r="H50" s="83"/>
      <c r="I50" s="80"/>
    </row>
    <row r="51" spans="1:9" ht="12.75" customHeight="1" x14ac:dyDescent="0.15">
      <c r="A51" s="140" t="s">
        <v>165</v>
      </c>
      <c r="B51" s="140"/>
      <c r="C51" s="140"/>
      <c r="D51" s="140"/>
      <c r="E51" s="140"/>
      <c r="F51" s="140"/>
      <c r="H51" s="83"/>
      <c r="I51" s="80"/>
    </row>
    <row r="52" spans="1:9" s="79" customFormat="1" ht="13.35" customHeight="1" x14ac:dyDescent="0.15">
      <c r="A52" s="141"/>
      <c r="B52" s="141"/>
      <c r="C52" s="141"/>
      <c r="D52" s="141"/>
      <c r="E52" s="141"/>
      <c r="F52" s="141"/>
      <c r="H52" s="80"/>
    </row>
    <row r="53" spans="1:9" s="79" customFormat="1" ht="18" customHeight="1" x14ac:dyDescent="0.15">
      <c r="A53" s="141"/>
      <c r="B53" s="141"/>
      <c r="C53" s="141"/>
      <c r="D53" s="141"/>
      <c r="E53" s="141"/>
      <c r="F53" s="141"/>
      <c r="H53" s="80"/>
    </row>
    <row r="54" spans="1:9" s="79" customFormat="1" ht="10.5" customHeight="1" x14ac:dyDescent="0.15">
      <c r="A54" s="141"/>
      <c r="B54" s="141"/>
      <c r="C54" s="141"/>
      <c r="D54" s="141"/>
      <c r="E54" s="141"/>
      <c r="F54" s="141"/>
      <c r="H54" s="80"/>
    </row>
    <row r="55" spans="1:9" s="79" customFormat="1" ht="10.5" customHeight="1" x14ac:dyDescent="0.15">
      <c r="A55" s="109"/>
      <c r="B55" s="109"/>
      <c r="C55" s="109"/>
      <c r="D55" s="109"/>
      <c r="E55" s="109"/>
      <c r="F55" s="109"/>
      <c r="H55" s="80"/>
    </row>
    <row r="56" spans="1:9" s="79" customFormat="1" ht="10.5" customHeight="1" x14ac:dyDescent="0.15">
      <c r="A56" s="78"/>
      <c r="B56" s="78"/>
      <c r="C56" s="78"/>
      <c r="D56" s="100"/>
      <c r="E56" s="100"/>
      <c r="F56" s="100"/>
      <c r="H56" s="80"/>
    </row>
  </sheetData>
  <mergeCells count="2">
    <mergeCell ref="A3:F3"/>
    <mergeCell ref="A51:F54"/>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I56"/>
  <sheetViews>
    <sheetView view="pageBreakPreview" zoomScale="115" zoomScaleNormal="100" zoomScaleSheetLayoutView="115" workbookViewId="0">
      <pane xSplit="3" ySplit="5" topLeftCell="D6" activePane="bottomRight" state="frozen"/>
      <selection pane="topRight" activeCell="D1" sqref="D1"/>
      <selection pane="bottomLeft" activeCell="A6" sqref="A6"/>
      <selection pane="bottomRight" activeCell="D6" sqref="D6"/>
    </sheetView>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211</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96"/>
    </row>
    <row r="7" spans="1:9" ht="12.75" customHeight="1" x14ac:dyDescent="0.15">
      <c r="A7" s="91"/>
      <c r="B7" s="72" t="s">
        <v>204</v>
      </c>
      <c r="C7" s="89"/>
      <c r="D7" s="97">
        <v>11685256884</v>
      </c>
      <c r="E7" s="96">
        <v>11684337842</v>
      </c>
      <c r="F7" s="96">
        <v>919041</v>
      </c>
      <c r="H7" s="83"/>
      <c r="I7" s="96"/>
    </row>
    <row r="8" spans="1:9" ht="12.75" customHeight="1" x14ac:dyDescent="0.15">
      <c r="A8" s="91"/>
      <c r="B8" s="72" t="s">
        <v>205</v>
      </c>
      <c r="C8" s="89"/>
      <c r="D8" s="97">
        <v>11599291395</v>
      </c>
      <c r="E8" s="96">
        <v>11530656739</v>
      </c>
      <c r="F8" s="96">
        <v>68634655</v>
      </c>
      <c r="H8" s="83"/>
      <c r="I8" s="96"/>
    </row>
    <row r="9" spans="1:9" ht="12.75" customHeight="1" x14ac:dyDescent="0.15">
      <c r="A9" s="91"/>
      <c r="B9" s="72" t="s">
        <v>206</v>
      </c>
      <c r="C9" s="89"/>
      <c r="D9" s="97">
        <v>3083249978</v>
      </c>
      <c r="E9" s="96">
        <v>2911590810</v>
      </c>
      <c r="F9" s="96">
        <v>171659167</v>
      </c>
      <c r="H9" s="83"/>
      <c r="I9" s="96"/>
    </row>
    <row r="10" spans="1:9" ht="12.75" customHeight="1" x14ac:dyDescent="0.15">
      <c r="A10" s="91"/>
      <c r="B10" s="72" t="s">
        <v>207</v>
      </c>
      <c r="C10" s="89"/>
      <c r="D10" s="97">
        <v>2107070369</v>
      </c>
      <c r="E10" s="96">
        <v>2097157994</v>
      </c>
      <c r="F10" s="96">
        <v>9912374</v>
      </c>
      <c r="H10" s="83"/>
      <c r="I10" s="96"/>
    </row>
    <row r="11" spans="1:9" ht="12.75" customHeight="1" x14ac:dyDescent="0.15">
      <c r="A11" s="91"/>
      <c r="B11" s="72" t="s">
        <v>208</v>
      </c>
      <c r="C11" s="89"/>
      <c r="D11" s="97">
        <v>4260408000</v>
      </c>
      <c r="E11" s="96">
        <v>3970362667</v>
      </c>
      <c r="F11" s="96">
        <v>290045332</v>
      </c>
      <c r="H11" s="83"/>
      <c r="I11" s="96"/>
    </row>
    <row r="12" spans="1:9" ht="12.75" customHeight="1" x14ac:dyDescent="0.15">
      <c r="A12" s="89"/>
      <c r="B12" s="72" t="s">
        <v>10</v>
      </c>
      <c r="C12" s="72"/>
      <c r="D12" s="97">
        <v>448590753</v>
      </c>
      <c r="E12" s="96">
        <v>342161586</v>
      </c>
      <c r="F12" s="96">
        <v>106429167</v>
      </c>
      <c r="H12" s="83"/>
      <c r="I12" s="80"/>
    </row>
    <row r="13" spans="1:9" ht="12.75" customHeight="1" x14ac:dyDescent="0.15">
      <c r="A13" s="89"/>
      <c r="B13" s="72" t="s">
        <v>173</v>
      </c>
      <c r="C13" s="81"/>
      <c r="D13" s="97">
        <v>37278948</v>
      </c>
      <c r="E13" s="96">
        <v>32870165</v>
      </c>
      <c r="F13" s="96">
        <v>4408782</v>
      </c>
      <c r="H13" s="83"/>
      <c r="I13" s="80"/>
    </row>
    <row r="14" spans="1:9" ht="16.5" customHeight="1" x14ac:dyDescent="0.15">
      <c r="A14" s="89"/>
      <c r="B14" s="72" t="s">
        <v>12</v>
      </c>
      <c r="C14" s="89"/>
      <c r="D14" s="97">
        <v>33221146327</v>
      </c>
      <c r="E14" s="96">
        <v>32569137805</v>
      </c>
      <c r="F14" s="96">
        <v>652008521</v>
      </c>
      <c r="H14" s="83"/>
      <c r="I14" s="80"/>
    </row>
    <row r="15" spans="1:9" ht="12.75" customHeight="1" x14ac:dyDescent="0.15">
      <c r="A15" s="89"/>
      <c r="B15" s="72" t="s">
        <v>122</v>
      </c>
      <c r="C15" s="89"/>
      <c r="D15" s="97"/>
      <c r="E15" s="96"/>
      <c r="F15" s="96"/>
      <c r="H15" s="83"/>
      <c r="I15" s="80"/>
    </row>
    <row r="16" spans="1:9" ht="12.75" customHeight="1" x14ac:dyDescent="0.15">
      <c r="A16" s="92"/>
      <c r="B16" s="72" t="s">
        <v>13</v>
      </c>
      <c r="C16" s="92"/>
      <c r="D16" s="97">
        <v>1530397176</v>
      </c>
      <c r="E16" s="96">
        <v>1527762590</v>
      </c>
      <c r="F16" s="96">
        <v>2634585</v>
      </c>
      <c r="H16" s="83"/>
      <c r="I16" s="80"/>
    </row>
    <row r="17" spans="1:9" ht="12.75" customHeight="1" x14ac:dyDescent="0.15">
      <c r="A17" s="92"/>
      <c r="B17" s="72" t="s">
        <v>16</v>
      </c>
      <c r="C17" s="92"/>
      <c r="D17" s="97">
        <v>1653760342</v>
      </c>
      <c r="E17" s="96">
        <v>1579329203</v>
      </c>
      <c r="F17" s="96">
        <v>74431138</v>
      </c>
      <c r="H17" s="83"/>
      <c r="I17" s="80"/>
    </row>
    <row r="18" spans="1:9" ht="12.75" customHeight="1" x14ac:dyDescent="0.15">
      <c r="A18" s="92"/>
      <c r="B18" s="72" t="s">
        <v>17</v>
      </c>
      <c r="C18" s="92"/>
      <c r="D18" s="97">
        <v>333459867</v>
      </c>
      <c r="E18" s="96">
        <v>150413872</v>
      </c>
      <c r="F18" s="96">
        <v>183045994</v>
      </c>
      <c r="H18" s="83"/>
      <c r="I18" s="80"/>
    </row>
    <row r="19" spans="1:9" ht="12.75" customHeight="1" x14ac:dyDescent="0.15">
      <c r="A19" s="92"/>
      <c r="B19" s="72" t="s">
        <v>18</v>
      </c>
      <c r="C19" s="92"/>
      <c r="D19" s="97">
        <v>2444113947</v>
      </c>
      <c r="E19" s="96">
        <v>2362506857</v>
      </c>
      <c r="F19" s="96">
        <v>81607089</v>
      </c>
      <c r="H19" s="83"/>
      <c r="I19" s="80"/>
    </row>
    <row r="20" spans="1:9" ht="12.75" customHeight="1" x14ac:dyDescent="0.15">
      <c r="A20" s="92"/>
      <c r="B20" s="72" t="s">
        <v>19</v>
      </c>
      <c r="C20" s="92"/>
      <c r="D20" s="97">
        <v>128229883</v>
      </c>
      <c r="E20" s="96">
        <v>128221932</v>
      </c>
      <c r="F20" s="96">
        <v>7950</v>
      </c>
      <c r="H20" s="83"/>
      <c r="I20" s="80"/>
    </row>
    <row r="21" spans="1:9" ht="15.75" customHeight="1" x14ac:dyDescent="0.15">
      <c r="A21" s="92"/>
      <c r="B21" s="72" t="s">
        <v>12</v>
      </c>
      <c r="C21" s="92"/>
      <c r="D21" s="97">
        <v>6089961215</v>
      </c>
      <c r="E21" s="96">
        <v>5748234457</v>
      </c>
      <c r="F21" s="96">
        <v>341726758</v>
      </c>
      <c r="H21" s="83"/>
      <c r="I21" s="80"/>
    </row>
    <row r="22" spans="1:9" ht="12.75" customHeight="1" x14ac:dyDescent="0.15">
      <c r="A22" s="92"/>
      <c r="B22" s="72" t="s">
        <v>183</v>
      </c>
      <c r="C22" s="92"/>
      <c r="D22" s="97">
        <v>22741322279</v>
      </c>
      <c r="E22" s="96">
        <v>22528601809</v>
      </c>
      <c r="F22" s="96">
        <v>212720469</v>
      </c>
      <c r="H22" s="83"/>
      <c r="I22" s="80"/>
    </row>
    <row r="23" spans="1:9" ht="12.75" customHeight="1" x14ac:dyDescent="0.15">
      <c r="A23" s="92"/>
      <c r="B23" s="72" t="s">
        <v>21</v>
      </c>
      <c r="C23" s="92"/>
      <c r="D23" s="97"/>
      <c r="E23" s="96"/>
      <c r="F23" s="96"/>
      <c r="H23" s="83"/>
      <c r="I23" s="80"/>
    </row>
    <row r="24" spans="1:9" ht="12.75" customHeight="1" x14ac:dyDescent="0.15">
      <c r="A24" s="92"/>
      <c r="B24" s="72" t="s">
        <v>22</v>
      </c>
      <c r="C24" s="92"/>
      <c r="D24" s="97">
        <v>8523864</v>
      </c>
      <c r="E24" s="96">
        <v>8200314</v>
      </c>
      <c r="F24" s="96">
        <v>323549</v>
      </c>
      <c r="H24" s="83"/>
      <c r="I24" s="80"/>
    </row>
    <row r="25" spans="1:9" ht="12.75" customHeight="1" x14ac:dyDescent="0.15">
      <c r="A25" s="89"/>
      <c r="B25" s="72" t="s">
        <v>23</v>
      </c>
      <c r="C25" s="92"/>
      <c r="D25" s="97">
        <v>229397933</v>
      </c>
      <c r="E25" s="96">
        <v>221515501</v>
      </c>
      <c r="F25" s="96">
        <v>7882431</v>
      </c>
      <c r="H25" s="83"/>
      <c r="I25" s="80"/>
    </row>
    <row r="26" spans="1:9" ht="12.75" customHeight="1" x14ac:dyDescent="0.15">
      <c r="A26" s="89"/>
      <c r="B26" s="72" t="s">
        <v>184</v>
      </c>
      <c r="D26" s="97">
        <v>1016757</v>
      </c>
      <c r="E26" s="96">
        <v>993826</v>
      </c>
      <c r="F26" s="96">
        <v>22930</v>
      </c>
      <c r="H26" s="83"/>
      <c r="I26" s="80"/>
    </row>
    <row r="27" spans="1:9" ht="12.75" customHeight="1" x14ac:dyDescent="0.15">
      <c r="A27" s="89"/>
      <c r="B27" s="72" t="s">
        <v>25</v>
      </c>
      <c r="C27" s="72"/>
      <c r="D27" s="97">
        <v>11045949</v>
      </c>
      <c r="E27" s="96">
        <v>10758711</v>
      </c>
      <c r="F27" s="96">
        <v>287237</v>
      </c>
      <c r="H27" s="83"/>
      <c r="I27" s="80"/>
    </row>
    <row r="28" spans="1:9" ht="15.75" customHeight="1" x14ac:dyDescent="0.15">
      <c r="A28" s="89"/>
      <c r="B28" s="72" t="s">
        <v>12</v>
      </c>
      <c r="C28" s="92"/>
      <c r="D28" s="97">
        <v>249984503</v>
      </c>
      <c r="E28" s="96">
        <v>241468353</v>
      </c>
      <c r="F28" s="96">
        <v>8516149</v>
      </c>
      <c r="H28" s="83"/>
      <c r="I28" s="80"/>
    </row>
    <row r="29" spans="1:9" ht="12.75" customHeight="1" x14ac:dyDescent="0.15">
      <c r="A29" s="89"/>
      <c r="B29" s="72" t="s">
        <v>26</v>
      </c>
      <c r="C29" s="92"/>
      <c r="D29" s="97">
        <v>15871381000</v>
      </c>
      <c r="E29" s="96">
        <v>15871381000</v>
      </c>
      <c r="F29" s="96" t="s">
        <v>15</v>
      </c>
      <c r="H29" s="83"/>
      <c r="I29" s="80"/>
    </row>
    <row r="30" spans="1:9" ht="12.75" customHeight="1" x14ac:dyDescent="0.15">
      <c r="A30" s="89"/>
      <c r="B30" s="72" t="s">
        <v>185</v>
      </c>
      <c r="C30" s="92"/>
      <c r="D30" s="97">
        <v>154400000</v>
      </c>
      <c r="E30" s="96">
        <v>154400000</v>
      </c>
      <c r="F30" s="96" t="s">
        <v>15</v>
      </c>
      <c r="H30" s="83"/>
      <c r="I30" s="80"/>
    </row>
    <row r="31" spans="1:9" ht="12.75" customHeight="1" x14ac:dyDescent="0.15">
      <c r="A31" s="89"/>
      <c r="B31" s="72" t="s">
        <v>28</v>
      </c>
      <c r="C31" s="92"/>
      <c r="D31" s="97">
        <v>5869979551</v>
      </c>
      <c r="E31" s="96">
        <v>5474990422</v>
      </c>
      <c r="F31" s="96">
        <v>394989129</v>
      </c>
      <c r="H31" s="83"/>
      <c r="I31" s="80"/>
    </row>
    <row r="32" spans="1:9" ht="12.75" customHeight="1" x14ac:dyDescent="0.15">
      <c r="A32" s="89"/>
      <c r="B32" s="72" t="s">
        <v>30</v>
      </c>
      <c r="C32" s="92"/>
      <c r="D32" s="97"/>
      <c r="E32" s="96"/>
      <c r="F32" s="96"/>
      <c r="H32" s="83"/>
      <c r="I32" s="80"/>
    </row>
    <row r="33" spans="1:9" ht="12.75" customHeight="1" x14ac:dyDescent="0.15">
      <c r="A33" s="89"/>
      <c r="B33" s="72" t="s">
        <v>31</v>
      </c>
      <c r="C33" s="92"/>
      <c r="D33" s="97">
        <v>1300315754</v>
      </c>
      <c r="E33" s="96">
        <v>909038905</v>
      </c>
      <c r="F33" s="96">
        <v>391276848</v>
      </c>
      <c r="H33" s="83"/>
      <c r="I33" s="80"/>
    </row>
    <row r="34" spans="1:9" ht="12.75" customHeight="1" x14ac:dyDescent="0.15">
      <c r="A34" s="89"/>
      <c r="B34" s="72" t="s">
        <v>32</v>
      </c>
      <c r="C34" s="92"/>
      <c r="D34" s="97">
        <v>1879346310</v>
      </c>
      <c r="E34" s="96">
        <v>1468954039</v>
      </c>
      <c r="F34" s="96">
        <v>410392271</v>
      </c>
      <c r="H34" s="83"/>
      <c r="I34" s="80"/>
    </row>
    <row r="35" spans="1:9" ht="12.75" customHeight="1" x14ac:dyDescent="0.15">
      <c r="A35" s="89"/>
      <c r="B35" s="93" t="s">
        <v>186</v>
      </c>
      <c r="C35" s="92"/>
      <c r="D35" s="97">
        <v>612292116</v>
      </c>
      <c r="E35" s="96">
        <v>456842879</v>
      </c>
      <c r="F35" s="96">
        <v>155449236</v>
      </c>
      <c r="H35" s="83"/>
      <c r="I35" s="80"/>
    </row>
    <row r="36" spans="1:9" ht="12.75" customHeight="1" x14ac:dyDescent="0.15">
      <c r="A36" s="89"/>
      <c r="B36" s="72" t="s">
        <v>187</v>
      </c>
      <c r="C36" s="92"/>
      <c r="D36" s="97">
        <v>790769377</v>
      </c>
      <c r="E36" s="96">
        <v>533137109</v>
      </c>
      <c r="F36" s="96">
        <v>257632268</v>
      </c>
      <c r="H36" s="83"/>
      <c r="I36" s="80"/>
    </row>
    <row r="37" spans="1:9" ht="12.75" customHeight="1" x14ac:dyDescent="0.15">
      <c r="A37" s="89"/>
      <c r="B37" s="72" t="s">
        <v>188</v>
      </c>
      <c r="C37" s="92"/>
      <c r="D37" s="97">
        <v>260249987</v>
      </c>
      <c r="E37" s="96">
        <v>150827992</v>
      </c>
      <c r="F37" s="96">
        <v>109421995</v>
      </c>
      <c r="H37" s="83"/>
      <c r="I37" s="80"/>
    </row>
    <row r="38" spans="1:9" ht="12.75" customHeight="1" x14ac:dyDescent="0.15">
      <c r="A38" s="89"/>
      <c r="B38" s="72" t="s">
        <v>189</v>
      </c>
      <c r="C38" s="92"/>
      <c r="D38" s="97">
        <v>1073340014</v>
      </c>
      <c r="E38" s="96">
        <v>739036907</v>
      </c>
      <c r="F38" s="96">
        <v>334303107</v>
      </c>
      <c r="H38" s="83"/>
      <c r="I38" s="80"/>
    </row>
    <row r="39" spans="1:9" ht="12.75" customHeight="1" x14ac:dyDescent="0.15">
      <c r="A39" s="89"/>
      <c r="B39" s="72" t="s">
        <v>190</v>
      </c>
      <c r="C39" s="92"/>
      <c r="D39" s="97">
        <v>3193865727</v>
      </c>
      <c r="E39" s="96">
        <v>2153261303</v>
      </c>
      <c r="F39" s="96">
        <v>1040604424</v>
      </c>
      <c r="H39" s="83"/>
      <c r="I39" s="80"/>
    </row>
    <row r="40" spans="1:9" ht="12.75" customHeight="1" x14ac:dyDescent="0.15">
      <c r="A40" s="89"/>
      <c r="B40" s="72" t="s">
        <v>191</v>
      </c>
      <c r="C40" s="92"/>
      <c r="D40" s="97">
        <v>95609877</v>
      </c>
      <c r="E40" s="96">
        <v>64134952</v>
      </c>
      <c r="F40" s="96">
        <v>31474925</v>
      </c>
      <c r="H40" s="83"/>
      <c r="I40" s="80"/>
    </row>
    <row r="41" spans="1:9" ht="15.75" customHeight="1" x14ac:dyDescent="0.15">
      <c r="A41" s="89"/>
      <c r="B41" s="89" t="s">
        <v>196</v>
      </c>
      <c r="C41" s="92"/>
      <c r="D41" s="97">
        <v>9205789166</v>
      </c>
      <c r="E41" s="96">
        <v>6475234088</v>
      </c>
      <c r="F41" s="96">
        <v>2730555077</v>
      </c>
      <c r="H41" s="83"/>
      <c r="I41" s="80"/>
    </row>
    <row r="42" spans="1:9" ht="12.75" customHeight="1" x14ac:dyDescent="0.15">
      <c r="A42" s="89"/>
      <c r="B42" s="72" t="s">
        <v>192</v>
      </c>
      <c r="C42" s="92"/>
      <c r="D42" s="97">
        <v>1041391173</v>
      </c>
      <c r="E42" s="96">
        <v>438226211</v>
      </c>
      <c r="F42" s="96">
        <v>603164962</v>
      </c>
      <c r="H42" s="83"/>
      <c r="I42" s="80"/>
    </row>
    <row r="43" spans="1:9" ht="15.75" customHeight="1" x14ac:dyDescent="0.15">
      <c r="A43" s="89"/>
      <c r="B43" s="72" t="s">
        <v>12</v>
      </c>
      <c r="C43" s="92"/>
      <c r="D43" s="97">
        <v>10247180339</v>
      </c>
      <c r="E43" s="96">
        <v>6913460299</v>
      </c>
      <c r="F43" s="96">
        <v>3333720040</v>
      </c>
      <c r="H43" s="83"/>
      <c r="I43" s="80"/>
    </row>
    <row r="44" spans="1:9" ht="12.75" customHeight="1" x14ac:dyDescent="0.15">
      <c r="A44" s="81"/>
      <c r="B44" s="72" t="s">
        <v>63</v>
      </c>
      <c r="C44" s="81"/>
      <c r="D44" s="97">
        <v>723646605</v>
      </c>
      <c r="E44" s="96">
        <v>641802960</v>
      </c>
      <c r="F44" s="96">
        <v>81843644</v>
      </c>
      <c r="H44" s="83"/>
      <c r="I44" s="80"/>
    </row>
    <row r="45" spans="1:9" ht="12.75" customHeight="1" x14ac:dyDescent="0.15">
      <c r="A45" s="81"/>
      <c r="B45" s="72" t="s">
        <v>43</v>
      </c>
      <c r="C45" s="81"/>
      <c r="D45" s="97">
        <v>807845105</v>
      </c>
      <c r="E45" s="96">
        <v>524949406</v>
      </c>
      <c r="F45" s="96">
        <v>282895698</v>
      </c>
      <c r="H45" s="83"/>
      <c r="I45" s="80"/>
    </row>
    <row r="46" spans="1:9" ht="12.75" customHeight="1" x14ac:dyDescent="0.15">
      <c r="A46" s="81"/>
      <c r="B46" s="72" t="s">
        <v>193</v>
      </c>
      <c r="C46" s="81"/>
      <c r="D46" s="97">
        <v>976437518</v>
      </c>
      <c r="E46" s="96">
        <v>972798192</v>
      </c>
      <c r="F46" s="96">
        <v>3639326</v>
      </c>
      <c r="H46" s="83"/>
      <c r="I46" s="80"/>
    </row>
    <row r="47" spans="1:9" ht="12.75" customHeight="1" x14ac:dyDescent="0.15">
      <c r="A47" s="81"/>
      <c r="B47" s="72" t="s">
        <v>194</v>
      </c>
      <c r="C47" s="81"/>
      <c r="D47" s="97">
        <v>1348064246</v>
      </c>
      <c r="E47" s="96">
        <v>1121853734</v>
      </c>
      <c r="F47" s="96">
        <v>226210512</v>
      </c>
      <c r="H47" s="83"/>
      <c r="I47" s="80"/>
    </row>
    <row r="48" spans="1:9" ht="12.75" customHeight="1" x14ac:dyDescent="0.15">
      <c r="A48" s="81"/>
      <c r="B48" s="72" t="s">
        <v>50</v>
      </c>
      <c r="C48" s="81"/>
      <c r="D48" s="97">
        <v>7098240326</v>
      </c>
      <c r="E48" s="96">
        <v>6211618103</v>
      </c>
      <c r="F48" s="96">
        <v>886622223</v>
      </c>
      <c r="H48" s="83"/>
      <c r="I48" s="80"/>
    </row>
    <row r="49" spans="1:9" ht="12.75" customHeight="1" x14ac:dyDescent="0.15">
      <c r="A49" s="81"/>
      <c r="B49" s="72" t="s">
        <v>51</v>
      </c>
      <c r="C49" s="81"/>
      <c r="D49" s="97">
        <v>255488456</v>
      </c>
      <c r="E49" s="96" t="s">
        <v>15</v>
      </c>
      <c r="F49" s="96">
        <v>255488456</v>
      </c>
      <c r="H49" s="83"/>
      <c r="I49" s="80"/>
    </row>
    <row r="50" spans="1:9" ht="12.75" customHeight="1" x14ac:dyDescent="0.15">
      <c r="A50" s="94"/>
      <c r="B50" s="74" t="s">
        <v>52</v>
      </c>
      <c r="C50" s="94"/>
      <c r="D50" s="110">
        <v>105655077474</v>
      </c>
      <c r="E50" s="111">
        <v>98974696544</v>
      </c>
      <c r="F50" s="111">
        <v>6680380929</v>
      </c>
      <c r="H50" s="83"/>
      <c r="I50" s="80"/>
    </row>
    <row r="51" spans="1:9" ht="12.75" customHeight="1" x14ac:dyDescent="0.15">
      <c r="A51" s="140" t="s">
        <v>165</v>
      </c>
      <c r="B51" s="140"/>
      <c r="C51" s="140"/>
      <c r="D51" s="140"/>
      <c r="E51" s="140"/>
      <c r="F51" s="140"/>
      <c r="H51" s="83"/>
      <c r="I51" s="80"/>
    </row>
    <row r="52" spans="1:9" s="79" customFormat="1" ht="13.35" customHeight="1" x14ac:dyDescent="0.15">
      <c r="A52" s="141"/>
      <c r="B52" s="141"/>
      <c r="C52" s="141"/>
      <c r="D52" s="141"/>
      <c r="E52" s="141"/>
      <c r="F52" s="141"/>
      <c r="H52" s="80"/>
    </row>
    <row r="53" spans="1:9" s="79" customFormat="1" ht="18" customHeight="1" x14ac:dyDescent="0.15">
      <c r="A53" s="141"/>
      <c r="B53" s="141"/>
      <c r="C53" s="141"/>
      <c r="D53" s="141"/>
      <c r="E53" s="141"/>
      <c r="F53" s="141"/>
      <c r="H53" s="80"/>
    </row>
    <row r="54" spans="1:9" s="79" customFormat="1" ht="10.5" customHeight="1" x14ac:dyDescent="0.15">
      <c r="A54" s="141"/>
      <c r="B54" s="141"/>
      <c r="C54" s="141"/>
      <c r="D54" s="141"/>
      <c r="E54" s="141"/>
      <c r="F54" s="141"/>
      <c r="H54" s="80"/>
    </row>
    <row r="55" spans="1:9" s="79" customFormat="1" ht="10.5" customHeight="1" x14ac:dyDescent="0.15">
      <c r="A55" s="112"/>
      <c r="B55" s="112"/>
      <c r="C55" s="112"/>
      <c r="D55" s="112"/>
      <c r="E55" s="112"/>
      <c r="F55" s="112"/>
      <c r="H55" s="80"/>
    </row>
    <row r="56" spans="1:9" s="79" customFormat="1" ht="10.5" customHeight="1" x14ac:dyDescent="0.15">
      <c r="A56" s="78"/>
      <c r="B56" s="78"/>
      <c r="C56" s="78"/>
      <c r="D56" s="100"/>
      <c r="E56" s="100"/>
      <c r="F56" s="100"/>
      <c r="H56" s="80"/>
    </row>
  </sheetData>
  <mergeCells count="2">
    <mergeCell ref="A3:F3"/>
    <mergeCell ref="A51:F54"/>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56"/>
  <sheetViews>
    <sheetView view="pageBreakPreview" zoomScale="115" zoomScaleNormal="100" zoomScaleSheetLayoutView="115" workbookViewId="0">
      <pane xSplit="3" ySplit="5" topLeftCell="D6" activePane="bottomRight" state="frozen"/>
      <selection pane="topRight" activeCell="D1" sqref="D1"/>
      <selection pane="bottomLeft" activeCell="A6" sqref="A6"/>
      <selection pane="bottomRight" activeCell="D6" sqref="D6"/>
    </sheetView>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212</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96"/>
    </row>
    <row r="7" spans="1:9" ht="12.75" customHeight="1" x14ac:dyDescent="0.15">
      <c r="A7" s="91"/>
      <c r="B7" s="72" t="s">
        <v>204</v>
      </c>
      <c r="C7" s="89"/>
      <c r="D7" s="97">
        <v>12048846416</v>
      </c>
      <c r="E7" s="96">
        <v>11986566694</v>
      </c>
      <c r="F7" s="96">
        <v>62279721</v>
      </c>
      <c r="H7" s="83"/>
      <c r="I7" s="96"/>
    </row>
    <row r="8" spans="1:9" ht="12.75" customHeight="1" x14ac:dyDescent="0.15">
      <c r="A8" s="91"/>
      <c r="B8" s="72" t="s">
        <v>205</v>
      </c>
      <c r="C8" s="89"/>
      <c r="D8" s="97">
        <v>11835349328</v>
      </c>
      <c r="E8" s="96">
        <v>11754332252</v>
      </c>
      <c r="F8" s="96">
        <v>81017075</v>
      </c>
      <c r="H8" s="83"/>
      <c r="I8" s="96"/>
    </row>
    <row r="9" spans="1:9" ht="12.75" customHeight="1" x14ac:dyDescent="0.15">
      <c r="A9" s="91"/>
      <c r="B9" s="72" t="s">
        <v>206</v>
      </c>
      <c r="C9" s="89"/>
      <c r="D9" s="97">
        <v>3238717431</v>
      </c>
      <c r="E9" s="96">
        <v>2978075462</v>
      </c>
      <c r="F9" s="96">
        <v>260641968</v>
      </c>
      <c r="H9" s="83"/>
      <c r="I9" s="96"/>
    </row>
    <row r="10" spans="1:9" ht="12.75" customHeight="1" x14ac:dyDescent="0.15">
      <c r="A10" s="91"/>
      <c r="B10" s="72" t="s">
        <v>207</v>
      </c>
      <c r="C10" s="89"/>
      <c r="D10" s="97">
        <v>2316732726</v>
      </c>
      <c r="E10" s="96">
        <v>2305874960</v>
      </c>
      <c r="F10" s="96">
        <v>10857765</v>
      </c>
      <c r="H10" s="83"/>
      <c r="I10" s="96"/>
    </row>
    <row r="11" spans="1:9" ht="12.75" customHeight="1" x14ac:dyDescent="0.15">
      <c r="A11" s="91"/>
      <c r="B11" s="72" t="s">
        <v>208</v>
      </c>
      <c r="C11" s="89"/>
      <c r="D11" s="97">
        <v>4397400619</v>
      </c>
      <c r="E11" s="96">
        <v>4067261491</v>
      </c>
      <c r="F11" s="96">
        <v>330139127</v>
      </c>
      <c r="H11" s="83"/>
      <c r="I11" s="96"/>
    </row>
    <row r="12" spans="1:9" ht="12.75" customHeight="1" x14ac:dyDescent="0.15">
      <c r="A12" s="89"/>
      <c r="B12" s="72" t="s">
        <v>10</v>
      </c>
      <c r="C12" s="72"/>
      <c r="D12" s="97">
        <v>541600715</v>
      </c>
      <c r="E12" s="96">
        <v>373560487</v>
      </c>
      <c r="F12" s="96">
        <v>168040228</v>
      </c>
      <c r="H12" s="83"/>
      <c r="I12" s="80"/>
    </row>
    <row r="13" spans="1:9" ht="12.75" customHeight="1" x14ac:dyDescent="0.15">
      <c r="A13" s="89"/>
      <c r="B13" s="72" t="s">
        <v>173</v>
      </c>
      <c r="C13" s="81"/>
      <c r="D13" s="97">
        <v>88221407</v>
      </c>
      <c r="E13" s="96">
        <v>34999691</v>
      </c>
      <c r="F13" s="96">
        <v>53221715</v>
      </c>
      <c r="H13" s="83"/>
      <c r="I13" s="80"/>
    </row>
    <row r="14" spans="1:9" ht="16.5" customHeight="1" x14ac:dyDescent="0.15">
      <c r="A14" s="89"/>
      <c r="B14" s="72" t="s">
        <v>12</v>
      </c>
      <c r="C14" s="89"/>
      <c r="D14" s="97">
        <v>34466868643</v>
      </c>
      <c r="E14" s="96">
        <v>33500671040</v>
      </c>
      <c r="F14" s="96">
        <v>966197603</v>
      </c>
      <c r="H14" s="83"/>
      <c r="I14" s="80"/>
    </row>
    <row r="15" spans="1:9" ht="12.75" customHeight="1" x14ac:dyDescent="0.15">
      <c r="A15" s="89"/>
      <c r="B15" s="72" t="s">
        <v>122</v>
      </c>
      <c r="C15" s="89"/>
      <c r="D15" s="97"/>
      <c r="E15" s="96"/>
      <c r="F15" s="96"/>
      <c r="H15" s="83"/>
      <c r="I15" s="80"/>
    </row>
    <row r="16" spans="1:9" ht="12.75" customHeight="1" x14ac:dyDescent="0.15">
      <c r="A16" s="92"/>
      <c r="B16" s="72" t="s">
        <v>13</v>
      </c>
      <c r="C16" s="92"/>
      <c r="D16" s="97">
        <v>1527168499</v>
      </c>
      <c r="E16" s="96">
        <v>1526575795</v>
      </c>
      <c r="F16" s="96">
        <v>592703</v>
      </c>
      <c r="H16" s="83"/>
      <c r="I16" s="80"/>
    </row>
    <row r="17" spans="1:9" ht="12.75" customHeight="1" x14ac:dyDescent="0.15">
      <c r="A17" s="92"/>
      <c r="B17" s="72" t="s">
        <v>16</v>
      </c>
      <c r="C17" s="92"/>
      <c r="D17" s="97">
        <v>1980931842</v>
      </c>
      <c r="E17" s="96">
        <v>1640308692</v>
      </c>
      <c r="F17" s="96">
        <v>340623149</v>
      </c>
      <c r="H17" s="83"/>
      <c r="I17" s="80"/>
    </row>
    <row r="18" spans="1:9" ht="12.75" customHeight="1" x14ac:dyDescent="0.15">
      <c r="A18" s="92"/>
      <c r="B18" s="72" t="s">
        <v>17</v>
      </c>
      <c r="C18" s="92"/>
      <c r="D18" s="97">
        <v>415337802</v>
      </c>
      <c r="E18" s="96">
        <v>222906226</v>
      </c>
      <c r="F18" s="96">
        <v>192431575</v>
      </c>
      <c r="H18" s="83"/>
      <c r="I18" s="80"/>
    </row>
    <row r="19" spans="1:9" ht="12.75" customHeight="1" x14ac:dyDescent="0.15">
      <c r="A19" s="92"/>
      <c r="B19" s="72" t="s">
        <v>18</v>
      </c>
      <c r="C19" s="92"/>
      <c r="D19" s="97">
        <v>2562389495</v>
      </c>
      <c r="E19" s="96">
        <v>2383252164</v>
      </c>
      <c r="F19" s="96">
        <v>179137331</v>
      </c>
      <c r="H19" s="83"/>
      <c r="I19" s="80"/>
    </row>
    <row r="20" spans="1:9" ht="12.75" customHeight="1" x14ac:dyDescent="0.15">
      <c r="A20" s="92"/>
      <c r="B20" s="72" t="s">
        <v>19</v>
      </c>
      <c r="C20" s="92"/>
      <c r="D20" s="97">
        <v>137535713</v>
      </c>
      <c r="E20" s="96">
        <v>137499223</v>
      </c>
      <c r="F20" s="96">
        <v>36489</v>
      </c>
      <c r="H20" s="83"/>
      <c r="I20" s="80"/>
    </row>
    <row r="21" spans="1:9" ht="15.75" customHeight="1" x14ac:dyDescent="0.15">
      <c r="A21" s="92"/>
      <c r="B21" s="72" t="s">
        <v>12</v>
      </c>
      <c r="C21" s="92"/>
      <c r="D21" s="97">
        <v>6623363351</v>
      </c>
      <c r="E21" s="96">
        <v>5910542102</v>
      </c>
      <c r="F21" s="96">
        <v>712821249</v>
      </c>
      <c r="H21" s="83"/>
      <c r="I21" s="80"/>
    </row>
    <row r="22" spans="1:9" ht="12.75" customHeight="1" x14ac:dyDescent="0.15">
      <c r="A22" s="92"/>
      <c r="B22" s="72" t="s">
        <v>183</v>
      </c>
      <c r="C22" s="92"/>
      <c r="D22" s="97">
        <v>22506242114</v>
      </c>
      <c r="E22" s="96">
        <v>22285721513</v>
      </c>
      <c r="F22" s="96">
        <v>220520600</v>
      </c>
      <c r="H22" s="83"/>
      <c r="I22" s="80"/>
    </row>
    <row r="23" spans="1:9" ht="12.75" customHeight="1" x14ac:dyDescent="0.15">
      <c r="A23" s="92"/>
      <c r="B23" s="72" t="s">
        <v>21</v>
      </c>
      <c r="C23" s="92"/>
      <c r="D23" s="97"/>
      <c r="E23" s="96"/>
      <c r="F23" s="96"/>
      <c r="H23" s="83"/>
      <c r="I23" s="80"/>
    </row>
    <row r="24" spans="1:9" ht="12.75" customHeight="1" x14ac:dyDescent="0.15">
      <c r="A24" s="92"/>
      <c r="B24" s="72" t="s">
        <v>22</v>
      </c>
      <c r="C24" s="92"/>
      <c r="D24" s="97">
        <v>7451472</v>
      </c>
      <c r="E24" s="96">
        <v>7233530</v>
      </c>
      <c r="F24" s="96">
        <v>217941</v>
      </c>
      <c r="H24" s="83"/>
      <c r="I24" s="80"/>
    </row>
    <row r="25" spans="1:9" ht="12.75" customHeight="1" x14ac:dyDescent="0.15">
      <c r="A25" s="89"/>
      <c r="B25" s="72" t="s">
        <v>23</v>
      </c>
      <c r="C25" s="92"/>
      <c r="D25" s="97">
        <v>191424410</v>
      </c>
      <c r="E25" s="96">
        <v>184651211</v>
      </c>
      <c r="F25" s="96">
        <v>6773198</v>
      </c>
      <c r="H25" s="83"/>
      <c r="I25" s="80"/>
    </row>
    <row r="26" spans="1:9" ht="12.75" customHeight="1" x14ac:dyDescent="0.15">
      <c r="A26" s="89"/>
      <c r="B26" s="72" t="s">
        <v>184</v>
      </c>
      <c r="D26" s="97">
        <v>948991</v>
      </c>
      <c r="E26" s="96">
        <v>927663</v>
      </c>
      <c r="F26" s="96">
        <v>21327</v>
      </c>
      <c r="H26" s="83"/>
      <c r="I26" s="80"/>
    </row>
    <row r="27" spans="1:9" ht="12.75" customHeight="1" x14ac:dyDescent="0.15">
      <c r="A27" s="89"/>
      <c r="B27" s="72" t="s">
        <v>25</v>
      </c>
      <c r="C27" s="72"/>
      <c r="D27" s="97">
        <v>9603387</v>
      </c>
      <c r="E27" s="96">
        <v>9365318</v>
      </c>
      <c r="F27" s="96">
        <v>238068</v>
      </c>
      <c r="H27" s="83"/>
      <c r="I27" s="80"/>
    </row>
    <row r="28" spans="1:9" ht="15.75" customHeight="1" x14ac:dyDescent="0.15">
      <c r="A28" s="89"/>
      <c r="B28" s="72" t="s">
        <v>12</v>
      </c>
      <c r="C28" s="92"/>
      <c r="D28" s="97">
        <v>209428260</v>
      </c>
      <c r="E28" s="96">
        <v>202177723</v>
      </c>
      <c r="F28" s="96">
        <v>7250536</v>
      </c>
      <c r="H28" s="83"/>
      <c r="I28" s="80"/>
    </row>
    <row r="29" spans="1:9" ht="12.75" customHeight="1" x14ac:dyDescent="0.15">
      <c r="A29" s="89"/>
      <c r="B29" s="72" t="s">
        <v>26</v>
      </c>
      <c r="C29" s="92"/>
      <c r="D29" s="97">
        <v>15564169600</v>
      </c>
      <c r="E29" s="96">
        <v>15564169600</v>
      </c>
      <c r="F29" s="96" t="s">
        <v>117</v>
      </c>
      <c r="H29" s="83"/>
      <c r="I29" s="80"/>
    </row>
    <row r="30" spans="1:9" ht="12.75" customHeight="1" x14ac:dyDescent="0.15">
      <c r="A30" s="89"/>
      <c r="B30" s="72" t="s">
        <v>185</v>
      </c>
      <c r="C30" s="92"/>
      <c r="D30" s="97">
        <v>468270824</v>
      </c>
      <c r="E30" s="96">
        <v>468270824</v>
      </c>
      <c r="F30" s="96" t="s">
        <v>117</v>
      </c>
      <c r="H30" s="83"/>
      <c r="I30" s="80"/>
    </row>
    <row r="31" spans="1:9" ht="12.75" customHeight="1" x14ac:dyDescent="0.15">
      <c r="A31" s="89"/>
      <c r="B31" s="72" t="s">
        <v>28</v>
      </c>
      <c r="C31" s="92"/>
      <c r="D31" s="97">
        <v>6001431002</v>
      </c>
      <c r="E31" s="96">
        <v>5626631389</v>
      </c>
      <c r="F31" s="96">
        <v>374799612</v>
      </c>
      <c r="H31" s="83"/>
      <c r="I31" s="80"/>
    </row>
    <row r="32" spans="1:9" ht="12.75" customHeight="1" x14ac:dyDescent="0.15">
      <c r="A32" s="89"/>
      <c r="B32" s="72" t="s">
        <v>30</v>
      </c>
      <c r="C32" s="92"/>
      <c r="D32" s="97"/>
      <c r="E32" s="96"/>
      <c r="F32" s="96"/>
      <c r="H32" s="83"/>
      <c r="I32" s="80"/>
    </row>
    <row r="33" spans="1:9" ht="12.75" customHeight="1" x14ac:dyDescent="0.15">
      <c r="A33" s="89"/>
      <c r="B33" s="72" t="s">
        <v>31</v>
      </c>
      <c r="C33" s="92"/>
      <c r="D33" s="97">
        <v>1775216814</v>
      </c>
      <c r="E33" s="96">
        <v>1160870030</v>
      </c>
      <c r="F33" s="96">
        <v>614346783</v>
      </c>
      <c r="H33" s="83"/>
      <c r="I33" s="80"/>
    </row>
    <row r="34" spans="1:9" ht="12.75" customHeight="1" x14ac:dyDescent="0.15">
      <c r="A34" s="89"/>
      <c r="B34" s="72" t="s">
        <v>32</v>
      </c>
      <c r="C34" s="92"/>
      <c r="D34" s="97">
        <v>2126100457</v>
      </c>
      <c r="E34" s="96">
        <v>1515760348</v>
      </c>
      <c r="F34" s="96">
        <v>610340109</v>
      </c>
      <c r="H34" s="83"/>
      <c r="I34" s="80"/>
    </row>
    <row r="35" spans="1:9" ht="12.75" customHeight="1" x14ac:dyDescent="0.15">
      <c r="A35" s="89"/>
      <c r="B35" s="93" t="s">
        <v>186</v>
      </c>
      <c r="C35" s="92"/>
      <c r="D35" s="97">
        <v>667614448</v>
      </c>
      <c r="E35" s="96">
        <v>486682725</v>
      </c>
      <c r="F35" s="96">
        <v>180931723</v>
      </c>
      <c r="H35" s="83"/>
      <c r="I35" s="80"/>
    </row>
    <row r="36" spans="1:9" ht="12.75" customHeight="1" x14ac:dyDescent="0.15">
      <c r="A36" s="89"/>
      <c r="B36" s="72" t="s">
        <v>187</v>
      </c>
      <c r="C36" s="92"/>
      <c r="D36" s="97">
        <v>879557881</v>
      </c>
      <c r="E36" s="96">
        <v>600801931</v>
      </c>
      <c r="F36" s="96">
        <v>278755950</v>
      </c>
      <c r="H36" s="83"/>
      <c r="I36" s="80"/>
    </row>
    <row r="37" spans="1:9" ht="12.75" customHeight="1" x14ac:dyDescent="0.15">
      <c r="A37" s="89"/>
      <c r="B37" s="72" t="s">
        <v>188</v>
      </c>
      <c r="C37" s="92"/>
      <c r="D37" s="97">
        <v>297653477</v>
      </c>
      <c r="E37" s="96">
        <v>158479148</v>
      </c>
      <c r="F37" s="96">
        <v>139174329</v>
      </c>
      <c r="H37" s="83"/>
      <c r="I37" s="80"/>
    </row>
    <row r="38" spans="1:9" ht="12.75" customHeight="1" x14ac:dyDescent="0.15">
      <c r="A38" s="89"/>
      <c r="B38" s="72" t="s">
        <v>189</v>
      </c>
      <c r="C38" s="92"/>
      <c r="D38" s="97">
        <v>1225251347</v>
      </c>
      <c r="E38" s="96">
        <v>820328090</v>
      </c>
      <c r="F38" s="96">
        <v>404923257</v>
      </c>
      <c r="H38" s="83"/>
      <c r="I38" s="80"/>
    </row>
    <row r="39" spans="1:9" ht="12.75" customHeight="1" x14ac:dyDescent="0.15">
      <c r="A39" s="89"/>
      <c r="B39" s="72" t="s">
        <v>190</v>
      </c>
      <c r="C39" s="92"/>
      <c r="D39" s="97">
        <v>3514986614</v>
      </c>
      <c r="E39" s="96">
        <v>2286468848</v>
      </c>
      <c r="F39" s="96">
        <v>1228517766</v>
      </c>
      <c r="H39" s="83"/>
      <c r="I39" s="80"/>
    </row>
    <row r="40" spans="1:9" ht="12.75" customHeight="1" x14ac:dyDescent="0.15">
      <c r="A40" s="89"/>
      <c r="B40" s="72" t="s">
        <v>191</v>
      </c>
      <c r="C40" s="92"/>
      <c r="D40" s="97">
        <v>94442159</v>
      </c>
      <c r="E40" s="96">
        <v>59212406</v>
      </c>
      <c r="F40" s="96">
        <v>35229752</v>
      </c>
      <c r="H40" s="83"/>
      <c r="I40" s="80"/>
    </row>
    <row r="41" spans="1:9" ht="15.75" customHeight="1" x14ac:dyDescent="0.15">
      <c r="A41" s="89"/>
      <c r="B41" s="89" t="s">
        <v>196</v>
      </c>
      <c r="C41" s="92"/>
      <c r="D41" s="97">
        <v>10580823201</v>
      </c>
      <c r="E41" s="96">
        <v>7088603528</v>
      </c>
      <c r="F41" s="96">
        <v>3492219672</v>
      </c>
      <c r="H41" s="83"/>
      <c r="I41" s="80"/>
    </row>
    <row r="42" spans="1:9" ht="12.75" customHeight="1" x14ac:dyDescent="0.15">
      <c r="A42" s="89"/>
      <c r="B42" s="72" t="s">
        <v>192</v>
      </c>
      <c r="C42" s="92"/>
      <c r="D42" s="97">
        <v>1105889490</v>
      </c>
      <c r="E42" s="96">
        <v>521012943</v>
      </c>
      <c r="F42" s="96">
        <v>584876546</v>
      </c>
      <c r="H42" s="83"/>
      <c r="I42" s="80"/>
    </row>
    <row r="43" spans="1:9" ht="15.75" customHeight="1" x14ac:dyDescent="0.15">
      <c r="A43" s="89"/>
      <c r="B43" s="72" t="s">
        <v>12</v>
      </c>
      <c r="C43" s="92"/>
      <c r="D43" s="97">
        <v>11686712691</v>
      </c>
      <c r="E43" s="96">
        <v>7609616472</v>
      </c>
      <c r="F43" s="96">
        <v>4077096219</v>
      </c>
      <c r="H43" s="83"/>
      <c r="I43" s="80"/>
    </row>
    <row r="44" spans="1:9" ht="12.75" customHeight="1" x14ac:dyDescent="0.15">
      <c r="A44" s="81"/>
      <c r="B44" s="72" t="s">
        <v>63</v>
      </c>
      <c r="C44" s="81"/>
      <c r="D44" s="97">
        <v>724886844</v>
      </c>
      <c r="E44" s="96">
        <v>653305755</v>
      </c>
      <c r="F44" s="96">
        <v>71581088</v>
      </c>
      <c r="H44" s="83"/>
      <c r="I44" s="80"/>
    </row>
    <row r="45" spans="1:9" ht="12.75" customHeight="1" x14ac:dyDescent="0.15">
      <c r="A45" s="81"/>
      <c r="B45" s="72" t="s">
        <v>43</v>
      </c>
      <c r="C45" s="81"/>
      <c r="D45" s="97">
        <v>963844028</v>
      </c>
      <c r="E45" s="96">
        <v>779238692</v>
      </c>
      <c r="F45" s="96">
        <v>184605336</v>
      </c>
      <c r="H45" s="83"/>
      <c r="I45" s="80"/>
    </row>
    <row r="46" spans="1:9" ht="12.75" customHeight="1" x14ac:dyDescent="0.15">
      <c r="A46" s="81"/>
      <c r="B46" s="72" t="s">
        <v>193</v>
      </c>
      <c r="C46" s="81"/>
      <c r="D46" s="97">
        <v>1053363767</v>
      </c>
      <c r="E46" s="96">
        <v>1048610554</v>
      </c>
      <c r="F46" s="96">
        <v>4753213</v>
      </c>
      <c r="H46" s="83"/>
      <c r="I46" s="80"/>
    </row>
    <row r="47" spans="1:9" ht="12.75" customHeight="1" x14ac:dyDescent="0.15">
      <c r="A47" s="81"/>
      <c r="B47" s="72" t="s">
        <v>194</v>
      </c>
      <c r="C47" s="81"/>
      <c r="D47" s="97">
        <v>1381171013</v>
      </c>
      <c r="E47" s="96">
        <v>1121263250</v>
      </c>
      <c r="F47" s="96">
        <v>259907762</v>
      </c>
      <c r="H47" s="83"/>
      <c r="I47" s="80"/>
    </row>
    <row r="48" spans="1:9" ht="12.75" customHeight="1" x14ac:dyDescent="0.15">
      <c r="A48" s="81"/>
      <c r="B48" s="72" t="s">
        <v>50</v>
      </c>
      <c r="C48" s="81"/>
      <c r="D48" s="97">
        <v>8045454966</v>
      </c>
      <c r="E48" s="96">
        <v>6596248311</v>
      </c>
      <c r="F48" s="96">
        <v>1449206655</v>
      </c>
      <c r="H48" s="83"/>
      <c r="I48" s="80"/>
    </row>
    <row r="49" spans="1:9" ht="12.75" customHeight="1" x14ac:dyDescent="0.15">
      <c r="A49" s="81"/>
      <c r="B49" s="72" t="s">
        <v>51</v>
      </c>
      <c r="C49" s="81"/>
      <c r="D49" s="97">
        <v>33131644</v>
      </c>
      <c r="E49" s="96" t="s">
        <v>117</v>
      </c>
      <c r="F49" s="96">
        <v>33131644</v>
      </c>
      <c r="H49" s="83"/>
      <c r="I49" s="80"/>
    </row>
    <row r="50" spans="1:9" ht="12.75" customHeight="1" x14ac:dyDescent="0.15">
      <c r="A50" s="94"/>
      <c r="B50" s="74" t="s">
        <v>52</v>
      </c>
      <c r="C50" s="94"/>
      <c r="D50" s="110">
        <v>109728338751</v>
      </c>
      <c r="E50" s="111">
        <v>101366467228</v>
      </c>
      <c r="F50" s="111">
        <v>8361871523</v>
      </c>
      <c r="H50" s="83"/>
      <c r="I50" s="80"/>
    </row>
    <row r="51" spans="1:9" ht="12.75" customHeight="1" x14ac:dyDescent="0.15">
      <c r="A51" s="140" t="s">
        <v>165</v>
      </c>
      <c r="B51" s="140"/>
      <c r="C51" s="140"/>
      <c r="D51" s="140"/>
      <c r="E51" s="140"/>
      <c r="F51" s="140"/>
      <c r="H51" s="83"/>
      <c r="I51" s="80"/>
    </row>
    <row r="52" spans="1:9" s="79" customFormat="1" ht="13.35" customHeight="1" x14ac:dyDescent="0.15">
      <c r="A52" s="141"/>
      <c r="B52" s="141"/>
      <c r="C52" s="141"/>
      <c r="D52" s="141"/>
      <c r="E52" s="141"/>
      <c r="F52" s="141"/>
      <c r="H52" s="80"/>
    </row>
    <row r="53" spans="1:9" s="79" customFormat="1" ht="18" customHeight="1" x14ac:dyDescent="0.15">
      <c r="A53" s="141"/>
      <c r="B53" s="141"/>
      <c r="C53" s="141"/>
      <c r="D53" s="141"/>
      <c r="E53" s="141"/>
      <c r="F53" s="141"/>
      <c r="H53" s="80"/>
    </row>
    <row r="54" spans="1:9" s="79" customFormat="1" ht="10.5" customHeight="1" x14ac:dyDescent="0.15">
      <c r="A54" s="141"/>
      <c r="B54" s="141"/>
      <c r="C54" s="141"/>
      <c r="D54" s="141"/>
      <c r="E54" s="141"/>
      <c r="F54" s="141"/>
      <c r="H54" s="80"/>
    </row>
    <row r="55" spans="1:9" s="79" customFormat="1" ht="10.5" customHeight="1" x14ac:dyDescent="0.15">
      <c r="A55" s="113"/>
      <c r="B55" s="113"/>
      <c r="C55" s="113"/>
      <c r="D55" s="113"/>
      <c r="E55" s="113"/>
      <c r="F55" s="113"/>
      <c r="H55" s="80"/>
    </row>
    <row r="56" spans="1:9" s="79" customFormat="1" ht="10.5" customHeight="1" x14ac:dyDescent="0.15">
      <c r="A56" s="78"/>
      <c r="B56" s="78"/>
      <c r="C56" s="78"/>
      <c r="D56" s="100"/>
      <c r="E56" s="100"/>
      <c r="F56" s="100"/>
      <c r="H56" s="80"/>
    </row>
  </sheetData>
  <mergeCells count="2">
    <mergeCell ref="A3:F3"/>
    <mergeCell ref="A51:F54"/>
  </mergeCells>
  <phoneticPr fontId="7"/>
  <pageMargins left="0.78740157480314965" right="0.39370078740157483" top="0.86614173228346458" bottom="0.86614173228346458" header="0.62992125984251968" footer="0.39370078740157483"/>
  <pageSetup paperSize="9" scale="112" firstPageNumber="274" orientation="portrait" useFirstPageNumber="1"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57"/>
  <sheetViews>
    <sheetView showGridLines="0" view="pageBreakPreview" zoomScale="115" zoomScaleNormal="100" zoomScaleSheetLayoutView="115" workbookViewId="0">
      <pane xSplit="3" ySplit="5" topLeftCell="D6" activePane="bottomRight" state="frozen"/>
      <selection pane="topRight" activeCell="D1" sqref="D1"/>
      <selection pane="bottomLeft" activeCell="A6" sqref="A6"/>
      <selection pane="bottomRight" activeCell="D6" sqref="D6"/>
    </sheetView>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213</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96"/>
    </row>
    <row r="7" spans="1:9" ht="12.75" customHeight="1" x14ac:dyDescent="0.15">
      <c r="A7" s="91"/>
      <c r="B7" s="72" t="s">
        <v>204</v>
      </c>
      <c r="C7" s="89"/>
      <c r="D7" s="115">
        <v>12523170516</v>
      </c>
      <c r="E7" s="116">
        <v>12412642331</v>
      </c>
      <c r="F7" s="116">
        <v>110528184</v>
      </c>
      <c r="H7" s="83"/>
      <c r="I7" s="96"/>
    </row>
    <row r="8" spans="1:9" ht="12.75" customHeight="1" x14ac:dyDescent="0.15">
      <c r="A8" s="91"/>
      <c r="B8" s="72" t="s">
        <v>205</v>
      </c>
      <c r="C8" s="89"/>
      <c r="D8" s="115">
        <v>12208205259</v>
      </c>
      <c r="E8" s="116">
        <v>12044507167</v>
      </c>
      <c r="F8" s="116">
        <v>163698091</v>
      </c>
      <c r="H8" s="83"/>
      <c r="I8" s="96"/>
    </row>
    <row r="9" spans="1:9" ht="12.75" customHeight="1" x14ac:dyDescent="0.15">
      <c r="A9" s="91"/>
      <c r="B9" s="72" t="s">
        <v>206</v>
      </c>
      <c r="C9" s="89"/>
      <c r="D9" s="115">
        <v>3420114036</v>
      </c>
      <c r="E9" s="116">
        <v>3058939666</v>
      </c>
      <c r="F9" s="116">
        <v>361174369</v>
      </c>
      <c r="H9" s="83"/>
      <c r="I9" s="96"/>
    </row>
    <row r="10" spans="1:9" ht="12.75" customHeight="1" x14ac:dyDescent="0.15">
      <c r="A10" s="91"/>
      <c r="B10" s="72" t="s">
        <v>207</v>
      </c>
      <c r="C10" s="89"/>
      <c r="D10" s="115">
        <v>3058778672</v>
      </c>
      <c r="E10" s="116">
        <v>2841189742</v>
      </c>
      <c r="F10" s="116">
        <v>217588929</v>
      </c>
      <c r="H10" s="83"/>
      <c r="I10" s="96"/>
    </row>
    <row r="11" spans="1:9" ht="12.75" customHeight="1" x14ac:dyDescent="0.15">
      <c r="A11" s="91"/>
      <c r="B11" s="72" t="s">
        <v>208</v>
      </c>
      <c r="C11" s="89"/>
      <c r="D11" s="115">
        <v>6873008028</v>
      </c>
      <c r="E11" s="116">
        <v>5736089957</v>
      </c>
      <c r="F11" s="116">
        <v>1136918070</v>
      </c>
      <c r="H11" s="83"/>
      <c r="I11" s="96"/>
    </row>
    <row r="12" spans="1:9" ht="12.75" customHeight="1" x14ac:dyDescent="0.15">
      <c r="A12" s="89"/>
      <c r="B12" s="72" t="s">
        <v>10</v>
      </c>
      <c r="C12" s="72"/>
      <c r="D12" s="115">
        <v>8905231935</v>
      </c>
      <c r="E12" s="116">
        <v>5496017875</v>
      </c>
      <c r="F12" s="116">
        <v>3409214059</v>
      </c>
      <c r="H12" s="83"/>
      <c r="I12" s="80"/>
    </row>
    <row r="13" spans="1:9" ht="12.75" customHeight="1" x14ac:dyDescent="0.15">
      <c r="A13" s="89"/>
      <c r="B13" s="72" t="s">
        <v>173</v>
      </c>
      <c r="C13" s="81"/>
      <c r="D13" s="115">
        <v>1637415080</v>
      </c>
      <c r="E13" s="116">
        <v>1408485664</v>
      </c>
      <c r="F13" s="116">
        <v>228929415</v>
      </c>
      <c r="H13" s="83"/>
      <c r="I13" s="80"/>
    </row>
    <row r="14" spans="1:9" ht="16.5" customHeight="1" x14ac:dyDescent="0.15">
      <c r="A14" s="89"/>
      <c r="B14" s="72" t="s">
        <v>12</v>
      </c>
      <c r="C14" s="89"/>
      <c r="D14" s="115">
        <v>48625923526</v>
      </c>
      <c r="E14" s="116">
        <v>42997872406</v>
      </c>
      <c r="F14" s="116">
        <v>5628051119</v>
      </c>
      <c r="H14" s="83"/>
      <c r="I14" s="80"/>
    </row>
    <row r="15" spans="1:9" ht="12.75" customHeight="1" x14ac:dyDescent="0.15">
      <c r="A15" s="89"/>
      <c r="B15" s="72" t="s">
        <v>122</v>
      </c>
      <c r="C15" s="89"/>
      <c r="D15" s="115"/>
      <c r="E15" s="116"/>
      <c r="F15" s="116"/>
      <c r="H15" s="83"/>
      <c r="I15" s="80"/>
    </row>
    <row r="16" spans="1:9" ht="12.75" customHeight="1" x14ac:dyDescent="0.15">
      <c r="A16" s="92"/>
      <c r="B16" s="72" t="s">
        <v>13</v>
      </c>
      <c r="C16" s="92"/>
      <c r="D16" s="115">
        <v>1526108000</v>
      </c>
      <c r="E16" s="116">
        <v>1526078484</v>
      </c>
      <c r="F16" s="116">
        <v>29515</v>
      </c>
      <c r="H16" s="83"/>
      <c r="I16" s="80"/>
    </row>
    <row r="17" spans="1:9" ht="12.75" customHeight="1" x14ac:dyDescent="0.15">
      <c r="A17" s="92"/>
      <c r="B17" s="72" t="s">
        <v>16</v>
      </c>
      <c r="C17" s="92"/>
      <c r="D17" s="115">
        <v>5018332969</v>
      </c>
      <c r="E17" s="116">
        <v>4695021058</v>
      </c>
      <c r="F17" s="116">
        <v>323311911</v>
      </c>
      <c r="H17" s="83"/>
      <c r="I17" s="80"/>
    </row>
    <row r="18" spans="1:9" ht="12.75" customHeight="1" x14ac:dyDescent="0.15">
      <c r="A18" s="92"/>
      <c r="B18" s="72" t="s">
        <v>17</v>
      </c>
      <c r="C18" s="92"/>
      <c r="D18" s="115">
        <v>457216038</v>
      </c>
      <c r="E18" s="116">
        <v>177483010</v>
      </c>
      <c r="F18" s="116">
        <v>279733028</v>
      </c>
      <c r="H18" s="83"/>
      <c r="I18" s="80"/>
    </row>
    <row r="19" spans="1:9" ht="12.75" customHeight="1" x14ac:dyDescent="0.15">
      <c r="A19" s="92"/>
      <c r="B19" s="72" t="s">
        <v>18</v>
      </c>
      <c r="C19" s="92"/>
      <c r="D19" s="115">
        <v>2886055160</v>
      </c>
      <c r="E19" s="116">
        <v>2616008027</v>
      </c>
      <c r="F19" s="116">
        <v>270047132</v>
      </c>
      <c r="H19" s="83"/>
      <c r="I19" s="80"/>
    </row>
    <row r="20" spans="1:9" ht="12.75" customHeight="1" x14ac:dyDescent="0.15">
      <c r="A20" s="92"/>
      <c r="B20" s="72" t="s">
        <v>19</v>
      </c>
      <c r="C20" s="92"/>
      <c r="D20" s="115">
        <v>181536808</v>
      </c>
      <c r="E20" s="116">
        <v>179614261</v>
      </c>
      <c r="F20" s="116">
        <v>1922546</v>
      </c>
      <c r="H20" s="83"/>
      <c r="I20" s="80"/>
    </row>
    <row r="21" spans="1:9" ht="15.75" customHeight="1" x14ac:dyDescent="0.15">
      <c r="A21" s="92"/>
      <c r="B21" s="72" t="s">
        <v>12</v>
      </c>
      <c r="C21" s="92"/>
      <c r="D21" s="115">
        <v>10069248976</v>
      </c>
      <c r="E21" s="116">
        <v>9194204841</v>
      </c>
      <c r="F21" s="116">
        <v>875044134</v>
      </c>
      <c r="H21" s="83"/>
      <c r="I21" s="80"/>
    </row>
    <row r="22" spans="1:9" ht="12.75" customHeight="1" x14ac:dyDescent="0.15">
      <c r="A22" s="92"/>
      <c r="B22" s="72" t="s">
        <v>183</v>
      </c>
      <c r="C22" s="92"/>
      <c r="D22" s="115">
        <v>23024585243</v>
      </c>
      <c r="E22" s="116">
        <v>22325552116</v>
      </c>
      <c r="F22" s="116">
        <v>699033126</v>
      </c>
      <c r="H22" s="83"/>
      <c r="I22" s="80"/>
    </row>
    <row r="23" spans="1:9" ht="12.75" customHeight="1" x14ac:dyDescent="0.15">
      <c r="A23" s="92"/>
      <c r="B23" s="72" t="s">
        <v>21</v>
      </c>
      <c r="C23" s="92"/>
      <c r="D23" s="115"/>
      <c r="E23" s="116"/>
      <c r="F23" s="116"/>
      <c r="H23" s="83"/>
      <c r="I23" s="80"/>
    </row>
    <row r="24" spans="1:9" ht="12.75" customHeight="1" x14ac:dyDescent="0.15">
      <c r="A24" s="92"/>
      <c r="B24" s="72" t="s">
        <v>22</v>
      </c>
      <c r="C24" s="92"/>
      <c r="D24" s="115">
        <v>6606735</v>
      </c>
      <c r="E24" s="116">
        <v>6437400</v>
      </c>
      <c r="F24" s="116">
        <v>169334</v>
      </c>
      <c r="H24" s="83"/>
      <c r="I24" s="80"/>
    </row>
    <row r="25" spans="1:9" ht="12.75" customHeight="1" x14ac:dyDescent="0.15">
      <c r="A25" s="89"/>
      <c r="B25" s="72" t="s">
        <v>23</v>
      </c>
      <c r="C25" s="92"/>
      <c r="D25" s="115">
        <v>158271671</v>
      </c>
      <c r="E25" s="116">
        <v>153277534</v>
      </c>
      <c r="F25" s="116">
        <v>4994136</v>
      </c>
      <c r="H25" s="83"/>
      <c r="I25" s="80"/>
    </row>
    <row r="26" spans="1:9" ht="12.75" customHeight="1" x14ac:dyDescent="0.15">
      <c r="A26" s="89"/>
      <c r="B26" s="72" t="s">
        <v>184</v>
      </c>
      <c r="D26" s="115">
        <v>789067</v>
      </c>
      <c r="E26" s="116">
        <v>737622</v>
      </c>
      <c r="F26" s="116">
        <v>51444</v>
      </c>
      <c r="H26" s="83"/>
      <c r="I26" s="80"/>
    </row>
    <row r="27" spans="1:9" ht="12.75" customHeight="1" x14ac:dyDescent="0.15">
      <c r="A27" s="89"/>
      <c r="B27" s="72" t="s">
        <v>25</v>
      </c>
      <c r="C27" s="72"/>
      <c r="D27" s="115">
        <v>9152661</v>
      </c>
      <c r="E27" s="116">
        <v>8789711</v>
      </c>
      <c r="F27" s="116">
        <v>362949</v>
      </c>
      <c r="H27" s="83"/>
      <c r="I27" s="80"/>
    </row>
    <row r="28" spans="1:9" ht="15.75" customHeight="1" x14ac:dyDescent="0.15">
      <c r="A28" s="89"/>
      <c r="B28" s="72" t="s">
        <v>12</v>
      </c>
      <c r="C28" s="92"/>
      <c r="D28" s="115">
        <v>174820134</v>
      </c>
      <c r="E28" s="116">
        <v>169242269</v>
      </c>
      <c r="F28" s="116">
        <v>5577864</v>
      </c>
      <c r="H28" s="83"/>
      <c r="I28" s="80"/>
    </row>
    <row r="29" spans="1:9" ht="12.75" customHeight="1" x14ac:dyDescent="0.15">
      <c r="A29" s="89"/>
      <c r="B29" s="72" t="s">
        <v>26</v>
      </c>
      <c r="C29" s="92"/>
      <c r="D29" s="115">
        <v>16030634600</v>
      </c>
      <c r="E29" s="116">
        <v>16030634600</v>
      </c>
      <c r="F29" s="116" t="s">
        <v>117</v>
      </c>
      <c r="H29" s="83"/>
      <c r="I29" s="80"/>
    </row>
    <row r="30" spans="1:9" ht="12.75" customHeight="1" x14ac:dyDescent="0.15">
      <c r="A30" s="89"/>
      <c r="B30" s="72" t="s">
        <v>185</v>
      </c>
      <c r="C30" s="92"/>
      <c r="D30" s="115">
        <v>225609000</v>
      </c>
      <c r="E30" s="116">
        <v>225609000</v>
      </c>
      <c r="F30" s="116" t="s">
        <v>117</v>
      </c>
      <c r="H30" s="83"/>
      <c r="I30" s="80"/>
    </row>
    <row r="31" spans="1:9" ht="12.75" customHeight="1" x14ac:dyDescent="0.15">
      <c r="A31" s="89"/>
      <c r="B31" s="72" t="s">
        <v>28</v>
      </c>
      <c r="C31" s="92"/>
      <c r="D31" s="115">
        <v>5936791551</v>
      </c>
      <c r="E31" s="116">
        <v>5505309177</v>
      </c>
      <c r="F31" s="116">
        <v>431482374</v>
      </c>
      <c r="H31" s="83"/>
      <c r="I31" s="80"/>
    </row>
    <row r="32" spans="1:9" ht="12.75" customHeight="1" x14ac:dyDescent="0.15">
      <c r="A32" s="89"/>
      <c r="B32" s="72" t="s">
        <v>30</v>
      </c>
      <c r="C32" s="92"/>
      <c r="D32" s="115"/>
      <c r="E32" s="116"/>
      <c r="F32" s="116"/>
      <c r="H32" s="83"/>
      <c r="I32" s="80"/>
    </row>
    <row r="33" spans="1:9" ht="12.75" customHeight="1" x14ac:dyDescent="0.15">
      <c r="A33" s="89"/>
      <c r="B33" s="72" t="s">
        <v>31</v>
      </c>
      <c r="C33" s="92"/>
      <c r="D33" s="115">
        <v>2201054129</v>
      </c>
      <c r="E33" s="116">
        <v>1387158315</v>
      </c>
      <c r="F33" s="116">
        <v>813895814</v>
      </c>
      <c r="H33" s="83"/>
      <c r="I33" s="80"/>
    </row>
    <row r="34" spans="1:9" ht="12.75" customHeight="1" x14ac:dyDescent="0.15">
      <c r="A34" s="89"/>
      <c r="B34" s="72" t="s">
        <v>32</v>
      </c>
      <c r="C34" s="92"/>
      <c r="D34" s="115">
        <v>2778740932</v>
      </c>
      <c r="E34" s="116">
        <v>1894953053</v>
      </c>
      <c r="F34" s="116">
        <v>883787879</v>
      </c>
      <c r="H34" s="83"/>
      <c r="I34" s="80"/>
    </row>
    <row r="35" spans="1:9" ht="12.75" customHeight="1" x14ac:dyDescent="0.15">
      <c r="A35" s="89"/>
      <c r="B35" s="93" t="s">
        <v>186</v>
      </c>
      <c r="C35" s="92"/>
      <c r="D35" s="115">
        <v>699653564</v>
      </c>
      <c r="E35" s="116">
        <v>479927463</v>
      </c>
      <c r="F35" s="116">
        <v>219726100</v>
      </c>
      <c r="H35" s="83"/>
      <c r="I35" s="80"/>
    </row>
    <row r="36" spans="1:9" ht="12.75" customHeight="1" x14ac:dyDescent="0.15">
      <c r="A36" s="89"/>
      <c r="B36" s="72" t="s">
        <v>187</v>
      </c>
      <c r="C36" s="92"/>
      <c r="D36" s="115">
        <v>990070746</v>
      </c>
      <c r="E36" s="116">
        <v>676240980</v>
      </c>
      <c r="F36" s="116">
        <v>313829766</v>
      </c>
      <c r="H36" s="83"/>
      <c r="I36" s="80"/>
    </row>
    <row r="37" spans="1:9" ht="12.75" customHeight="1" x14ac:dyDescent="0.15">
      <c r="A37" s="89"/>
      <c r="B37" s="72" t="s">
        <v>188</v>
      </c>
      <c r="C37" s="92"/>
      <c r="D37" s="115">
        <v>341992174</v>
      </c>
      <c r="E37" s="116">
        <v>178753393</v>
      </c>
      <c r="F37" s="116">
        <v>163238780</v>
      </c>
      <c r="H37" s="83"/>
      <c r="I37" s="80"/>
    </row>
    <row r="38" spans="1:9" ht="12.75" customHeight="1" x14ac:dyDescent="0.15">
      <c r="A38" s="89"/>
      <c r="B38" s="72" t="s">
        <v>189</v>
      </c>
      <c r="C38" s="92"/>
      <c r="D38" s="115">
        <v>1350296987</v>
      </c>
      <c r="E38" s="116">
        <v>868735570</v>
      </c>
      <c r="F38" s="116">
        <v>481561416</v>
      </c>
      <c r="H38" s="83"/>
      <c r="I38" s="80"/>
    </row>
    <row r="39" spans="1:9" ht="12.75" customHeight="1" x14ac:dyDescent="0.15">
      <c r="A39" s="89"/>
      <c r="B39" s="72" t="s">
        <v>190</v>
      </c>
      <c r="C39" s="92"/>
      <c r="D39" s="115">
        <v>3549680960</v>
      </c>
      <c r="E39" s="116">
        <v>2241204736</v>
      </c>
      <c r="F39" s="116">
        <v>1308476224</v>
      </c>
      <c r="H39" s="83"/>
      <c r="I39" s="80"/>
    </row>
    <row r="40" spans="1:9" ht="12.75" customHeight="1" x14ac:dyDescent="0.15">
      <c r="A40" s="89"/>
      <c r="B40" s="72" t="s">
        <v>191</v>
      </c>
      <c r="C40" s="92"/>
      <c r="D40" s="115">
        <v>111465358</v>
      </c>
      <c r="E40" s="116">
        <v>65412001</v>
      </c>
      <c r="F40" s="116">
        <v>46053357</v>
      </c>
      <c r="H40" s="83"/>
      <c r="I40" s="80"/>
    </row>
    <row r="41" spans="1:9" ht="15.75" customHeight="1" x14ac:dyDescent="0.15">
      <c r="A41" s="89"/>
      <c r="B41" s="89" t="s">
        <v>196</v>
      </c>
      <c r="C41" s="92"/>
      <c r="D41" s="115">
        <v>12022954853</v>
      </c>
      <c r="E41" s="116">
        <v>7792385515</v>
      </c>
      <c r="F41" s="116">
        <v>4230569338</v>
      </c>
      <c r="H41" s="83"/>
      <c r="I41" s="80"/>
    </row>
    <row r="42" spans="1:9" ht="12.75" customHeight="1" x14ac:dyDescent="0.15">
      <c r="A42" s="89"/>
      <c r="B42" s="72" t="s">
        <v>192</v>
      </c>
      <c r="C42" s="92"/>
      <c r="D42" s="115">
        <v>1224366241</v>
      </c>
      <c r="E42" s="116">
        <v>621095629</v>
      </c>
      <c r="F42" s="116">
        <v>603270611</v>
      </c>
      <c r="H42" s="83"/>
      <c r="I42" s="80"/>
    </row>
    <row r="43" spans="1:9" ht="15.75" customHeight="1" x14ac:dyDescent="0.15">
      <c r="A43" s="89"/>
      <c r="B43" s="72" t="s">
        <v>12</v>
      </c>
      <c r="C43" s="92"/>
      <c r="D43" s="115">
        <v>13247321094</v>
      </c>
      <c r="E43" s="116">
        <v>8413481144</v>
      </c>
      <c r="F43" s="116">
        <v>4833839950</v>
      </c>
      <c r="H43" s="83"/>
      <c r="I43" s="80"/>
    </row>
    <row r="44" spans="1:9" ht="12.75" customHeight="1" x14ac:dyDescent="0.15">
      <c r="A44" s="81"/>
      <c r="B44" s="72" t="s">
        <v>63</v>
      </c>
      <c r="C44" s="81"/>
      <c r="D44" s="115">
        <v>859305789</v>
      </c>
      <c r="E44" s="116">
        <v>763157455</v>
      </c>
      <c r="F44" s="116">
        <v>96148333</v>
      </c>
      <c r="H44" s="83"/>
      <c r="I44" s="80"/>
    </row>
    <row r="45" spans="1:9" ht="12.75" customHeight="1" x14ac:dyDescent="0.15">
      <c r="A45" s="81"/>
      <c r="B45" s="72" t="s">
        <v>43</v>
      </c>
      <c r="C45" s="81"/>
      <c r="D45" s="115">
        <v>27833765929</v>
      </c>
      <c r="E45" s="116">
        <v>16256916067</v>
      </c>
      <c r="F45" s="116">
        <v>11576849861</v>
      </c>
      <c r="H45" s="83"/>
      <c r="I45" s="80"/>
    </row>
    <row r="46" spans="1:9" ht="12.75" customHeight="1" x14ac:dyDescent="0.15">
      <c r="A46" s="81"/>
      <c r="B46" s="72" t="s">
        <v>193</v>
      </c>
      <c r="C46" s="81"/>
      <c r="D46" s="115">
        <v>1028291724</v>
      </c>
      <c r="E46" s="116">
        <v>1026766134</v>
      </c>
      <c r="F46" s="116">
        <v>1525589</v>
      </c>
      <c r="H46" s="83"/>
      <c r="I46" s="80"/>
    </row>
    <row r="47" spans="1:9" ht="12.75" customHeight="1" x14ac:dyDescent="0.15">
      <c r="A47" s="81"/>
      <c r="B47" s="72" t="s">
        <v>194</v>
      </c>
      <c r="C47" s="81"/>
      <c r="D47" s="115">
        <v>2105750474</v>
      </c>
      <c r="E47" s="116">
        <v>1498490548</v>
      </c>
      <c r="F47" s="116">
        <v>607259926</v>
      </c>
      <c r="H47" s="83"/>
      <c r="I47" s="80"/>
    </row>
    <row r="48" spans="1:9" ht="12.75" customHeight="1" x14ac:dyDescent="0.15">
      <c r="A48" s="81"/>
      <c r="B48" s="72" t="s">
        <v>50</v>
      </c>
      <c r="C48" s="81"/>
      <c r="D48" s="115">
        <v>32379700778</v>
      </c>
      <c r="E48" s="116">
        <v>23190123229</v>
      </c>
      <c r="F48" s="116">
        <v>9189577549</v>
      </c>
      <c r="H48" s="83"/>
      <c r="I48" s="80"/>
    </row>
    <row r="49" spans="1:9" ht="12.75" customHeight="1" x14ac:dyDescent="0.15">
      <c r="A49" s="81"/>
      <c r="B49" s="72" t="s">
        <v>214</v>
      </c>
      <c r="C49" s="81"/>
      <c r="D49" s="115">
        <v>507950313</v>
      </c>
      <c r="E49" s="116" t="s">
        <v>117</v>
      </c>
      <c r="F49" s="116">
        <v>507950313</v>
      </c>
      <c r="H49" s="83"/>
      <c r="I49" s="80"/>
    </row>
    <row r="50" spans="1:9" ht="12.75" customHeight="1" x14ac:dyDescent="0.15">
      <c r="A50" s="81"/>
      <c r="B50" s="72" t="s">
        <v>51</v>
      </c>
      <c r="C50" s="81"/>
      <c r="D50" s="115">
        <v>216132906</v>
      </c>
      <c r="E50" s="116" t="s">
        <v>117</v>
      </c>
      <c r="F50" s="116">
        <v>216132906</v>
      </c>
      <c r="H50" s="83"/>
      <c r="I50" s="80"/>
    </row>
    <row r="51" spans="1:9" ht="12.75" customHeight="1" x14ac:dyDescent="0.15">
      <c r="A51" s="94"/>
      <c r="B51" s="74" t="s">
        <v>52</v>
      </c>
      <c r="C51" s="94"/>
      <c r="D51" s="117">
        <v>182265832041</v>
      </c>
      <c r="E51" s="118">
        <v>147597358991</v>
      </c>
      <c r="F51" s="118">
        <v>34668473049</v>
      </c>
      <c r="H51" s="83"/>
      <c r="I51" s="80"/>
    </row>
    <row r="52" spans="1:9" ht="12.75" customHeight="1" x14ac:dyDescent="0.15">
      <c r="A52" s="140" t="s">
        <v>165</v>
      </c>
      <c r="B52" s="140"/>
      <c r="C52" s="140"/>
      <c r="D52" s="140"/>
      <c r="E52" s="140"/>
      <c r="F52" s="140"/>
      <c r="H52" s="83"/>
      <c r="I52" s="80"/>
    </row>
    <row r="53" spans="1:9" s="79" customFormat="1" ht="13.35" customHeight="1" x14ac:dyDescent="0.15">
      <c r="A53" s="141"/>
      <c r="B53" s="141"/>
      <c r="C53" s="141"/>
      <c r="D53" s="141"/>
      <c r="E53" s="141"/>
      <c r="F53" s="141"/>
      <c r="H53" s="80"/>
    </row>
    <row r="54" spans="1:9" s="79" customFormat="1" ht="18" customHeight="1" x14ac:dyDescent="0.15">
      <c r="A54" s="141"/>
      <c r="B54" s="141"/>
      <c r="C54" s="141"/>
      <c r="D54" s="141"/>
      <c r="E54" s="141"/>
      <c r="F54" s="141"/>
      <c r="H54" s="80"/>
    </row>
    <row r="55" spans="1:9" s="79" customFormat="1" ht="10.5" customHeight="1" x14ac:dyDescent="0.15">
      <c r="A55" s="141"/>
      <c r="B55" s="141"/>
      <c r="C55" s="141"/>
      <c r="D55" s="141"/>
      <c r="E55" s="141"/>
      <c r="F55" s="141"/>
      <c r="H55" s="80"/>
    </row>
    <row r="56" spans="1:9" s="79" customFormat="1" ht="10.5" customHeight="1" x14ac:dyDescent="0.15">
      <c r="A56" s="114"/>
      <c r="B56" s="114"/>
      <c r="C56" s="114"/>
      <c r="D56" s="114"/>
      <c r="E56" s="114"/>
      <c r="F56" s="114"/>
      <c r="H56" s="80"/>
    </row>
    <row r="57" spans="1:9" s="79" customFormat="1" ht="10.5" customHeight="1" x14ac:dyDescent="0.15">
      <c r="A57" s="78"/>
      <c r="B57" s="78"/>
      <c r="C57" s="78"/>
      <c r="D57" s="100"/>
      <c r="E57" s="100"/>
      <c r="F57" s="100"/>
      <c r="H57" s="80"/>
    </row>
  </sheetData>
  <mergeCells count="2">
    <mergeCell ref="A3:F3"/>
    <mergeCell ref="A52:F55"/>
  </mergeCells>
  <phoneticPr fontId="7"/>
  <pageMargins left="0.78740157480314965" right="0.39370078740157483" top="0.86614173228346458" bottom="0.86614173228346458" header="0.62992125984251968" footer="0.39370078740157483"/>
  <pageSetup paperSize="9" firstPageNumber="274" orientation="portrait" useFirstPageNumber="1"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57"/>
  <sheetViews>
    <sheetView showGridLines="0" view="pageBreakPreview" zoomScale="115" zoomScaleNormal="100" zoomScaleSheetLayoutView="115" workbookViewId="0">
      <pane xSplit="3" ySplit="5" topLeftCell="D6" activePane="bottomRight" state="frozen"/>
      <selection pane="topRight" activeCell="D1" sqref="D1"/>
      <selection pane="bottomLeft" activeCell="A6" sqref="A6"/>
      <selection pane="bottomRight" activeCell="D6" sqref="D6"/>
    </sheetView>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215</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96"/>
    </row>
    <row r="7" spans="1:9" ht="12.75" customHeight="1" x14ac:dyDescent="0.15">
      <c r="A7" s="91"/>
      <c r="B7" s="72" t="s">
        <v>204</v>
      </c>
      <c r="C7" s="89"/>
      <c r="D7" s="115">
        <v>12700453801</v>
      </c>
      <c r="E7" s="116">
        <v>12550607467</v>
      </c>
      <c r="F7" s="116">
        <v>149846333</v>
      </c>
      <c r="H7" s="83"/>
      <c r="I7" s="96"/>
    </row>
    <row r="8" spans="1:9" ht="12.75" customHeight="1" x14ac:dyDescent="0.15">
      <c r="A8" s="91"/>
      <c r="B8" s="72" t="s">
        <v>205</v>
      </c>
      <c r="C8" s="89"/>
      <c r="D8" s="115">
        <v>12018993524</v>
      </c>
      <c r="E8" s="116">
        <v>11877337179</v>
      </c>
      <c r="F8" s="116">
        <v>141656344</v>
      </c>
      <c r="H8" s="83"/>
      <c r="I8" s="96"/>
    </row>
    <row r="9" spans="1:9" ht="12.75" customHeight="1" x14ac:dyDescent="0.15">
      <c r="A9" s="91"/>
      <c r="B9" s="72" t="s">
        <v>206</v>
      </c>
      <c r="C9" s="89"/>
      <c r="D9" s="115">
        <v>3636225811</v>
      </c>
      <c r="E9" s="116">
        <v>3162362291</v>
      </c>
      <c r="F9" s="116">
        <v>473863519</v>
      </c>
      <c r="H9" s="83"/>
      <c r="I9" s="96"/>
    </row>
    <row r="10" spans="1:9" ht="12.75" customHeight="1" x14ac:dyDescent="0.15">
      <c r="A10" s="91"/>
      <c r="B10" s="72" t="s">
        <v>207</v>
      </c>
      <c r="C10" s="89"/>
      <c r="D10" s="115">
        <v>3017369117</v>
      </c>
      <c r="E10" s="116">
        <v>2818290752</v>
      </c>
      <c r="F10" s="116">
        <v>199078364</v>
      </c>
      <c r="H10" s="83"/>
      <c r="I10" s="96"/>
    </row>
    <row r="11" spans="1:9" ht="12.75" customHeight="1" x14ac:dyDescent="0.15">
      <c r="A11" s="91"/>
      <c r="B11" s="72" t="s">
        <v>208</v>
      </c>
      <c r="C11" s="89"/>
      <c r="D11" s="115">
        <v>9523125813</v>
      </c>
      <c r="E11" s="116">
        <v>8088523165</v>
      </c>
      <c r="F11" s="116">
        <v>1434602647</v>
      </c>
      <c r="H11" s="83"/>
      <c r="I11" s="96"/>
    </row>
    <row r="12" spans="1:9" ht="12.75" customHeight="1" x14ac:dyDescent="0.15">
      <c r="A12" s="89"/>
      <c r="B12" s="72" t="s">
        <v>10</v>
      </c>
      <c r="C12" s="72"/>
      <c r="D12" s="115">
        <v>11498196169</v>
      </c>
      <c r="E12" s="116">
        <v>8910417638</v>
      </c>
      <c r="F12" s="116">
        <v>2587778530</v>
      </c>
      <c r="H12" s="83"/>
      <c r="I12" s="80"/>
    </row>
    <row r="13" spans="1:9" ht="12.75" customHeight="1" x14ac:dyDescent="0.15">
      <c r="A13" s="89"/>
      <c r="B13" s="72" t="s">
        <v>173</v>
      </c>
      <c r="C13" s="81"/>
      <c r="D13" s="115">
        <v>3016016457</v>
      </c>
      <c r="E13" s="116">
        <v>2753491000</v>
      </c>
      <c r="F13" s="116">
        <v>262525456</v>
      </c>
      <c r="H13" s="83"/>
      <c r="I13" s="80"/>
    </row>
    <row r="14" spans="1:9" ht="16.5" customHeight="1" x14ac:dyDescent="0.15">
      <c r="A14" s="89"/>
      <c r="B14" s="72" t="s">
        <v>12</v>
      </c>
      <c r="C14" s="89"/>
      <c r="D14" s="115">
        <v>55410380692</v>
      </c>
      <c r="E14" s="116">
        <v>50161029495</v>
      </c>
      <c r="F14" s="116">
        <v>5249351196</v>
      </c>
      <c r="H14" s="83"/>
      <c r="I14" s="80"/>
    </row>
    <row r="15" spans="1:9" ht="12.75" customHeight="1" x14ac:dyDescent="0.15">
      <c r="A15" s="89"/>
      <c r="B15" s="72" t="s">
        <v>122</v>
      </c>
      <c r="C15" s="89"/>
      <c r="D15" s="115"/>
      <c r="E15" s="116"/>
      <c r="F15" s="116"/>
      <c r="H15" s="83"/>
      <c r="I15" s="80"/>
    </row>
    <row r="16" spans="1:9" ht="12.75" customHeight="1" x14ac:dyDescent="0.15">
      <c r="A16" s="92"/>
      <c r="B16" s="72" t="s">
        <v>13</v>
      </c>
      <c r="C16" s="92"/>
      <c r="D16" s="115">
        <v>1527125699</v>
      </c>
      <c r="E16" s="116">
        <v>1525358755</v>
      </c>
      <c r="F16" s="116">
        <v>1766943</v>
      </c>
      <c r="H16" s="83"/>
      <c r="I16" s="80"/>
    </row>
    <row r="17" spans="1:9" ht="12.75" customHeight="1" x14ac:dyDescent="0.15">
      <c r="A17" s="92"/>
      <c r="B17" s="72" t="s">
        <v>16</v>
      </c>
      <c r="C17" s="92"/>
      <c r="D17" s="115">
        <v>3987503554</v>
      </c>
      <c r="E17" s="116">
        <v>3586749894</v>
      </c>
      <c r="F17" s="116">
        <v>400753659</v>
      </c>
      <c r="H17" s="83"/>
      <c r="I17" s="80"/>
    </row>
    <row r="18" spans="1:9" ht="12.75" customHeight="1" x14ac:dyDescent="0.15">
      <c r="A18" s="92"/>
      <c r="B18" s="72" t="s">
        <v>17</v>
      </c>
      <c r="C18" s="92"/>
      <c r="D18" s="115">
        <v>448394232</v>
      </c>
      <c r="E18" s="116">
        <v>213597875</v>
      </c>
      <c r="F18" s="116">
        <v>234796357</v>
      </c>
      <c r="H18" s="83"/>
      <c r="I18" s="80"/>
    </row>
    <row r="19" spans="1:9" ht="12.75" customHeight="1" x14ac:dyDescent="0.15">
      <c r="A19" s="92"/>
      <c r="B19" s="72" t="s">
        <v>18</v>
      </c>
      <c r="C19" s="92"/>
      <c r="D19" s="115">
        <v>2675573563</v>
      </c>
      <c r="E19" s="116">
        <v>2443917224</v>
      </c>
      <c r="F19" s="116">
        <v>231656339</v>
      </c>
      <c r="H19" s="83"/>
      <c r="I19" s="80"/>
    </row>
    <row r="20" spans="1:9" ht="12.75" customHeight="1" x14ac:dyDescent="0.15">
      <c r="A20" s="92"/>
      <c r="B20" s="72" t="s">
        <v>19</v>
      </c>
      <c r="C20" s="92"/>
      <c r="D20" s="115">
        <v>195437741</v>
      </c>
      <c r="E20" s="116">
        <v>186124313</v>
      </c>
      <c r="F20" s="116">
        <v>9313427</v>
      </c>
      <c r="H20" s="83"/>
      <c r="I20" s="80"/>
    </row>
    <row r="21" spans="1:9" ht="15.75" customHeight="1" x14ac:dyDescent="0.15">
      <c r="A21" s="92"/>
      <c r="B21" s="72" t="s">
        <v>216</v>
      </c>
      <c r="C21" s="92"/>
      <c r="D21" s="115">
        <v>8834034791</v>
      </c>
      <c r="E21" s="116">
        <v>7955748063</v>
      </c>
      <c r="F21" s="116">
        <v>878286727</v>
      </c>
      <c r="H21" s="83"/>
      <c r="I21" s="80"/>
    </row>
    <row r="22" spans="1:9" ht="12.75" customHeight="1" x14ac:dyDescent="0.15">
      <c r="A22" s="92"/>
      <c r="B22" s="72" t="s">
        <v>183</v>
      </c>
      <c r="C22" s="92"/>
      <c r="D22" s="115">
        <v>24705122667</v>
      </c>
      <c r="E22" s="116">
        <v>24589323006</v>
      </c>
      <c r="F22" s="116">
        <v>115799660</v>
      </c>
      <c r="H22" s="83"/>
      <c r="I22" s="80"/>
    </row>
    <row r="23" spans="1:9" ht="12.75" customHeight="1" x14ac:dyDescent="0.15">
      <c r="A23" s="92"/>
      <c r="B23" s="72" t="s">
        <v>21</v>
      </c>
      <c r="C23" s="92"/>
      <c r="D23" s="115"/>
      <c r="E23" s="116"/>
      <c r="F23" s="116"/>
      <c r="H23" s="83"/>
      <c r="I23" s="80"/>
    </row>
    <row r="24" spans="1:9" ht="12.75" customHeight="1" x14ac:dyDescent="0.15">
      <c r="A24" s="92"/>
      <c r="B24" s="72" t="s">
        <v>22</v>
      </c>
      <c r="C24" s="92"/>
      <c r="D24" s="115">
        <v>6003833</v>
      </c>
      <c r="E24" s="116">
        <v>5774392</v>
      </c>
      <c r="F24" s="116">
        <v>229440</v>
      </c>
      <c r="H24" s="83"/>
      <c r="I24" s="80"/>
    </row>
    <row r="25" spans="1:9" ht="12.75" customHeight="1" x14ac:dyDescent="0.15">
      <c r="A25" s="89"/>
      <c r="B25" s="72" t="s">
        <v>23</v>
      </c>
      <c r="C25" s="92"/>
      <c r="D25" s="115">
        <v>130029255</v>
      </c>
      <c r="E25" s="116">
        <v>125511408</v>
      </c>
      <c r="F25" s="116">
        <v>4517846</v>
      </c>
      <c r="H25" s="83"/>
      <c r="I25" s="80"/>
    </row>
    <row r="26" spans="1:9" ht="12.75" customHeight="1" x14ac:dyDescent="0.15">
      <c r="A26" s="89"/>
      <c r="B26" s="72" t="s">
        <v>184</v>
      </c>
      <c r="D26" s="115">
        <v>756572</v>
      </c>
      <c r="E26" s="116">
        <v>697530</v>
      </c>
      <c r="F26" s="116">
        <v>59041</v>
      </c>
      <c r="H26" s="83"/>
      <c r="I26" s="80"/>
    </row>
    <row r="27" spans="1:9" ht="12.75" customHeight="1" x14ac:dyDescent="0.15">
      <c r="A27" s="89"/>
      <c r="B27" s="72" t="s">
        <v>25</v>
      </c>
      <c r="C27" s="72"/>
      <c r="D27" s="115">
        <v>8707867</v>
      </c>
      <c r="E27" s="116">
        <v>7783023</v>
      </c>
      <c r="F27" s="116">
        <v>924843</v>
      </c>
      <c r="H27" s="83"/>
      <c r="I27" s="80"/>
    </row>
    <row r="28" spans="1:9" ht="15.75" customHeight="1" x14ac:dyDescent="0.15">
      <c r="A28" s="89"/>
      <c r="B28" s="72" t="s">
        <v>216</v>
      </c>
      <c r="C28" s="92"/>
      <c r="D28" s="115">
        <v>145497527</v>
      </c>
      <c r="E28" s="116">
        <v>139766355</v>
      </c>
      <c r="F28" s="116">
        <v>5731171</v>
      </c>
      <c r="H28" s="83"/>
      <c r="I28" s="80"/>
    </row>
    <row r="29" spans="1:9" ht="12.75" customHeight="1" x14ac:dyDescent="0.15">
      <c r="A29" s="89"/>
      <c r="B29" s="72" t="s">
        <v>26</v>
      </c>
      <c r="C29" s="92"/>
      <c r="D29" s="115">
        <v>19102875491</v>
      </c>
      <c r="E29" s="116">
        <v>19102875491</v>
      </c>
      <c r="F29" s="116" t="s">
        <v>117</v>
      </c>
      <c r="H29" s="83"/>
      <c r="I29" s="80"/>
    </row>
    <row r="30" spans="1:9" ht="12.75" customHeight="1" x14ac:dyDescent="0.15">
      <c r="A30" s="89"/>
      <c r="B30" s="72" t="s">
        <v>185</v>
      </c>
      <c r="C30" s="92"/>
      <c r="D30" s="115">
        <v>454707339</v>
      </c>
      <c r="E30" s="116">
        <v>454707339</v>
      </c>
      <c r="F30" s="116" t="s">
        <v>117</v>
      </c>
      <c r="H30" s="83"/>
      <c r="I30" s="80"/>
    </row>
    <row r="31" spans="1:9" ht="12.75" customHeight="1" x14ac:dyDescent="0.15">
      <c r="A31" s="89"/>
      <c r="B31" s="72" t="s">
        <v>28</v>
      </c>
      <c r="C31" s="92"/>
      <c r="D31" s="115">
        <v>6416238235</v>
      </c>
      <c r="E31" s="116">
        <v>6013745939</v>
      </c>
      <c r="F31" s="116">
        <v>402492296</v>
      </c>
      <c r="H31" s="83"/>
      <c r="I31" s="80"/>
    </row>
    <row r="32" spans="1:9" ht="12.75" customHeight="1" x14ac:dyDescent="0.15">
      <c r="A32" s="89"/>
      <c r="B32" s="72" t="s">
        <v>30</v>
      </c>
      <c r="C32" s="92"/>
      <c r="D32" s="115"/>
      <c r="E32" s="116"/>
      <c r="F32" s="116"/>
      <c r="H32" s="83"/>
      <c r="I32" s="80"/>
    </row>
    <row r="33" spans="1:9" ht="12.75" customHeight="1" x14ac:dyDescent="0.15">
      <c r="A33" s="89"/>
      <c r="B33" s="72" t="s">
        <v>31</v>
      </c>
      <c r="C33" s="92"/>
      <c r="D33" s="115">
        <v>2043233476</v>
      </c>
      <c r="E33" s="116">
        <v>1460909954</v>
      </c>
      <c r="F33" s="116">
        <v>582323521</v>
      </c>
      <c r="H33" s="83"/>
      <c r="I33" s="80"/>
    </row>
    <row r="34" spans="1:9" ht="12.75" customHeight="1" x14ac:dyDescent="0.15">
      <c r="A34" s="89"/>
      <c r="B34" s="72" t="s">
        <v>32</v>
      </c>
      <c r="C34" s="92"/>
      <c r="D34" s="115">
        <v>2891119966</v>
      </c>
      <c r="E34" s="116">
        <v>2121237941</v>
      </c>
      <c r="F34" s="116">
        <v>769882024</v>
      </c>
      <c r="H34" s="83"/>
      <c r="I34" s="80"/>
    </row>
    <row r="35" spans="1:9" ht="12.75" customHeight="1" x14ac:dyDescent="0.15">
      <c r="A35" s="89"/>
      <c r="B35" s="93" t="s">
        <v>186</v>
      </c>
      <c r="C35" s="92"/>
      <c r="D35" s="115">
        <v>700871038</v>
      </c>
      <c r="E35" s="116">
        <v>495649828</v>
      </c>
      <c r="F35" s="116">
        <v>205221210</v>
      </c>
      <c r="H35" s="83"/>
      <c r="I35" s="80"/>
    </row>
    <row r="36" spans="1:9" ht="12.75" customHeight="1" x14ac:dyDescent="0.15">
      <c r="A36" s="89"/>
      <c r="B36" s="72" t="s">
        <v>187</v>
      </c>
      <c r="C36" s="92"/>
      <c r="D36" s="115">
        <v>1105832316</v>
      </c>
      <c r="E36" s="116">
        <v>722378908</v>
      </c>
      <c r="F36" s="116">
        <v>383453407</v>
      </c>
      <c r="H36" s="83"/>
      <c r="I36" s="80"/>
    </row>
    <row r="37" spans="1:9" ht="12.75" customHeight="1" x14ac:dyDescent="0.15">
      <c r="A37" s="89"/>
      <c r="B37" s="72" t="s">
        <v>188</v>
      </c>
      <c r="C37" s="92"/>
      <c r="D37" s="115">
        <v>350915000</v>
      </c>
      <c r="E37" s="116">
        <v>192737309</v>
      </c>
      <c r="F37" s="116">
        <v>158177690</v>
      </c>
      <c r="H37" s="83"/>
      <c r="I37" s="80"/>
    </row>
    <row r="38" spans="1:9" ht="12.75" customHeight="1" x14ac:dyDescent="0.15">
      <c r="A38" s="89"/>
      <c r="B38" s="72" t="s">
        <v>189</v>
      </c>
      <c r="C38" s="92"/>
      <c r="D38" s="115">
        <v>1336257480</v>
      </c>
      <c r="E38" s="116">
        <v>874636661</v>
      </c>
      <c r="F38" s="116">
        <v>461620818</v>
      </c>
      <c r="H38" s="83"/>
      <c r="I38" s="80"/>
    </row>
    <row r="39" spans="1:9" ht="12.75" customHeight="1" x14ac:dyDescent="0.15">
      <c r="A39" s="89"/>
      <c r="B39" s="72" t="s">
        <v>190</v>
      </c>
      <c r="C39" s="92"/>
      <c r="D39" s="115">
        <v>3201961012</v>
      </c>
      <c r="E39" s="116">
        <v>2106221590</v>
      </c>
      <c r="F39" s="116">
        <v>1095739421</v>
      </c>
      <c r="H39" s="83"/>
      <c r="I39" s="80"/>
    </row>
    <row r="40" spans="1:9" ht="12.75" customHeight="1" x14ac:dyDescent="0.15">
      <c r="A40" s="89"/>
      <c r="B40" s="72" t="s">
        <v>191</v>
      </c>
      <c r="C40" s="92"/>
      <c r="D40" s="115">
        <v>121155887</v>
      </c>
      <c r="E40" s="116">
        <v>79216878</v>
      </c>
      <c r="F40" s="116">
        <v>41939009</v>
      </c>
      <c r="H40" s="83"/>
      <c r="I40" s="80"/>
    </row>
    <row r="41" spans="1:9" ht="15.75" customHeight="1" x14ac:dyDescent="0.15">
      <c r="A41" s="89"/>
      <c r="B41" s="89" t="s">
        <v>196</v>
      </c>
      <c r="C41" s="92"/>
      <c r="D41" s="115">
        <v>11751346178</v>
      </c>
      <c r="E41" s="116">
        <v>8052989073</v>
      </c>
      <c r="F41" s="116">
        <v>3698357105</v>
      </c>
      <c r="H41" s="83"/>
      <c r="I41" s="80"/>
    </row>
    <row r="42" spans="1:9" ht="12.75" customHeight="1" x14ac:dyDescent="0.15">
      <c r="A42" s="89"/>
      <c r="B42" s="72" t="s">
        <v>192</v>
      </c>
      <c r="C42" s="92"/>
      <c r="D42" s="115">
        <v>1039832863</v>
      </c>
      <c r="E42" s="116">
        <v>547038277</v>
      </c>
      <c r="F42" s="116">
        <v>492794586</v>
      </c>
      <c r="H42" s="83"/>
      <c r="I42" s="80"/>
    </row>
    <row r="43" spans="1:9" ht="15.75" customHeight="1" x14ac:dyDescent="0.15">
      <c r="A43" s="89"/>
      <c r="B43" s="72" t="s">
        <v>216</v>
      </c>
      <c r="C43" s="92"/>
      <c r="D43" s="115">
        <v>12791179042</v>
      </c>
      <c r="E43" s="116">
        <v>8600027351</v>
      </c>
      <c r="F43" s="116">
        <v>4191151691</v>
      </c>
      <c r="H43" s="83"/>
      <c r="I43" s="120"/>
    </row>
    <row r="44" spans="1:9" ht="12.75" customHeight="1" x14ac:dyDescent="0.15">
      <c r="A44" s="81"/>
      <c r="B44" s="72" t="s">
        <v>63</v>
      </c>
      <c r="C44" s="81"/>
      <c r="D44" s="115">
        <v>769045355</v>
      </c>
      <c r="E44" s="116">
        <v>668972894</v>
      </c>
      <c r="F44" s="116">
        <v>100072461</v>
      </c>
      <c r="H44" s="83"/>
      <c r="I44" s="80"/>
    </row>
    <row r="45" spans="1:9" ht="12.75" customHeight="1" x14ac:dyDescent="0.15">
      <c r="A45" s="81"/>
      <c r="B45" s="72" t="s">
        <v>43</v>
      </c>
      <c r="C45" s="81"/>
      <c r="D45" s="115">
        <v>15609103853</v>
      </c>
      <c r="E45" s="116">
        <v>9943953688</v>
      </c>
      <c r="F45" s="116">
        <v>5665150165</v>
      </c>
      <c r="H45" s="83"/>
      <c r="I45" s="80"/>
    </row>
    <row r="46" spans="1:9" ht="12.75" customHeight="1" x14ac:dyDescent="0.15">
      <c r="A46" s="81"/>
      <c r="B46" s="72" t="s">
        <v>193</v>
      </c>
      <c r="C46" s="81"/>
      <c r="D46" s="115">
        <v>1267903571</v>
      </c>
      <c r="E46" s="116">
        <v>1267413403</v>
      </c>
      <c r="F46" s="116">
        <v>490167</v>
      </c>
      <c r="H46" s="83"/>
      <c r="I46" s="80"/>
    </row>
    <row r="47" spans="1:9" ht="12.75" customHeight="1" x14ac:dyDescent="0.15">
      <c r="A47" s="81"/>
      <c r="B47" s="72" t="s">
        <v>194</v>
      </c>
      <c r="C47" s="81"/>
      <c r="D47" s="115">
        <v>2337817466</v>
      </c>
      <c r="E47" s="116">
        <v>1771560551</v>
      </c>
      <c r="F47" s="116">
        <v>566256914</v>
      </c>
      <c r="H47" s="83"/>
      <c r="I47" s="80"/>
    </row>
    <row r="48" spans="1:9" ht="12.75" customHeight="1" x14ac:dyDescent="0.15">
      <c r="A48" s="81"/>
      <c r="B48" s="72" t="s">
        <v>50</v>
      </c>
      <c r="C48" s="81"/>
      <c r="D48" s="115">
        <v>25102411028</v>
      </c>
      <c r="E48" s="116">
        <v>13980390480</v>
      </c>
      <c r="F48" s="116">
        <v>11122020548</v>
      </c>
      <c r="H48" s="83"/>
      <c r="I48" s="80"/>
    </row>
    <row r="49" spans="1:9" ht="12.75" customHeight="1" x14ac:dyDescent="0.15">
      <c r="A49" s="81"/>
      <c r="B49" s="72" t="s">
        <v>214</v>
      </c>
      <c r="C49" s="81"/>
      <c r="D49" s="115">
        <v>381425236</v>
      </c>
      <c r="E49" s="116" t="s">
        <v>117</v>
      </c>
      <c r="F49" s="116">
        <v>381425236</v>
      </c>
      <c r="H49" s="83"/>
      <c r="I49" s="80"/>
    </row>
    <row r="50" spans="1:9" ht="12.75" customHeight="1" x14ac:dyDescent="0.15">
      <c r="A50" s="81"/>
      <c r="B50" s="72" t="s">
        <v>51</v>
      </c>
      <c r="C50" s="81"/>
      <c r="D50" s="115">
        <v>51908869</v>
      </c>
      <c r="E50" s="116" t="s">
        <v>117</v>
      </c>
      <c r="F50" s="116">
        <v>51908869</v>
      </c>
      <c r="H50" s="83"/>
      <c r="I50" s="80"/>
    </row>
    <row r="51" spans="1:9" ht="12.75" customHeight="1" x14ac:dyDescent="0.15">
      <c r="A51" s="94"/>
      <c r="B51" s="74" t="s">
        <v>52</v>
      </c>
      <c r="C51" s="94"/>
      <c r="D51" s="117">
        <v>173379651167</v>
      </c>
      <c r="E51" s="118">
        <v>144649514060</v>
      </c>
      <c r="F51" s="118">
        <v>28730137107</v>
      </c>
      <c r="H51" s="83"/>
      <c r="I51" s="80"/>
    </row>
    <row r="52" spans="1:9" ht="12.75" customHeight="1" x14ac:dyDescent="0.15">
      <c r="A52" s="140" t="s">
        <v>165</v>
      </c>
      <c r="B52" s="140"/>
      <c r="C52" s="140"/>
      <c r="D52" s="140"/>
      <c r="E52" s="140"/>
      <c r="F52" s="140"/>
      <c r="H52" s="83"/>
      <c r="I52" s="80"/>
    </row>
    <row r="53" spans="1:9" s="79" customFormat="1" ht="13.35" customHeight="1" x14ac:dyDescent="0.15">
      <c r="A53" s="141"/>
      <c r="B53" s="141"/>
      <c r="C53" s="141"/>
      <c r="D53" s="141"/>
      <c r="E53" s="141"/>
      <c r="F53" s="141"/>
      <c r="H53" s="80"/>
    </row>
    <row r="54" spans="1:9" s="79" customFormat="1" ht="18" customHeight="1" x14ac:dyDescent="0.15">
      <c r="A54" s="141"/>
      <c r="B54" s="141"/>
      <c r="C54" s="141"/>
      <c r="D54" s="141"/>
      <c r="E54" s="141"/>
      <c r="F54" s="141"/>
      <c r="H54" s="80"/>
    </row>
    <row r="55" spans="1:9" s="79" customFormat="1" ht="10.5" customHeight="1" x14ac:dyDescent="0.15">
      <c r="A55" s="141"/>
      <c r="B55" s="141"/>
      <c r="C55" s="141"/>
      <c r="D55" s="141"/>
      <c r="E55" s="141"/>
      <c r="F55" s="141"/>
      <c r="H55" s="80"/>
    </row>
    <row r="56" spans="1:9" s="79" customFormat="1" ht="10.5" customHeight="1" x14ac:dyDescent="0.15">
      <c r="A56" s="119"/>
      <c r="B56" s="119"/>
      <c r="C56" s="119"/>
      <c r="D56" s="119"/>
      <c r="E56" s="119"/>
      <c r="F56" s="119"/>
      <c r="H56" s="80"/>
    </row>
    <row r="57" spans="1:9" s="79" customFormat="1" ht="10.5" customHeight="1" x14ac:dyDescent="0.15">
      <c r="A57" s="78"/>
      <c r="B57" s="78"/>
      <c r="C57" s="78"/>
      <c r="D57" s="100"/>
      <c r="E57" s="100"/>
      <c r="F57" s="100"/>
      <c r="H57" s="80"/>
    </row>
  </sheetData>
  <mergeCells count="2">
    <mergeCell ref="A3:F3"/>
    <mergeCell ref="A52:F55"/>
  </mergeCells>
  <phoneticPr fontId="7"/>
  <pageMargins left="0.78740157480314965" right="0.39370078740157483" top="0.86614173228346458" bottom="0.86614173228346458" header="0.62992125984251968" footer="0.39370078740157483"/>
  <pageSetup paperSize="9" firstPageNumber="274" orientation="portrait" useFirstPageNumber="1"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I53"/>
  <sheetViews>
    <sheetView showGridLines="0" view="pageBreakPreview" zoomScale="115" zoomScaleNormal="100" zoomScaleSheetLayoutView="115" workbookViewId="0">
      <pane xSplit="3" ySplit="5" topLeftCell="D6" activePane="bottomRight" state="frozen"/>
      <selection pane="topRight" activeCell="D1" sqref="D1"/>
      <selection pane="bottomLeft" activeCell="A6" sqref="A6"/>
      <selection pane="bottomRight" activeCell="D6" sqref="D6"/>
    </sheetView>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217</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96"/>
    </row>
    <row r="7" spans="1:9" ht="12.75" customHeight="1" x14ac:dyDescent="0.15">
      <c r="A7" s="91"/>
      <c r="B7" s="72" t="s">
        <v>204</v>
      </c>
      <c r="C7" s="89"/>
      <c r="D7" s="121">
        <v>12764072176</v>
      </c>
      <c r="E7" s="122">
        <v>12623960334</v>
      </c>
      <c r="F7" s="122">
        <v>140111841</v>
      </c>
      <c r="H7" s="83"/>
      <c r="I7" s="96"/>
    </row>
    <row r="8" spans="1:9" ht="12.75" customHeight="1" x14ac:dyDescent="0.15">
      <c r="A8" s="91"/>
      <c r="B8" s="72" t="s">
        <v>205</v>
      </c>
      <c r="C8" s="89"/>
      <c r="D8" s="121">
        <v>12214123951</v>
      </c>
      <c r="E8" s="122">
        <v>12034483430</v>
      </c>
      <c r="F8" s="122">
        <v>179640520</v>
      </c>
      <c r="H8" s="83"/>
      <c r="I8" s="96"/>
    </row>
    <row r="9" spans="1:9" ht="12.75" customHeight="1" x14ac:dyDescent="0.15">
      <c r="A9" s="91"/>
      <c r="B9" s="72" t="s">
        <v>206</v>
      </c>
      <c r="C9" s="89"/>
      <c r="D9" s="121">
        <v>3730716943</v>
      </c>
      <c r="E9" s="122">
        <v>3357408208</v>
      </c>
      <c r="F9" s="122">
        <v>373308734</v>
      </c>
      <c r="H9" s="83"/>
      <c r="I9" s="96"/>
    </row>
    <row r="10" spans="1:9" ht="12.75" customHeight="1" x14ac:dyDescent="0.15">
      <c r="A10" s="91"/>
      <c r="B10" s="72" t="s">
        <v>207</v>
      </c>
      <c r="C10" s="89"/>
      <c r="D10" s="121">
        <v>3182925975</v>
      </c>
      <c r="E10" s="122">
        <v>2964326683</v>
      </c>
      <c r="F10" s="122">
        <v>218599291</v>
      </c>
      <c r="H10" s="83"/>
      <c r="I10" s="96"/>
    </row>
    <row r="11" spans="1:9" ht="12.75" customHeight="1" x14ac:dyDescent="0.15">
      <c r="A11" s="91"/>
      <c r="B11" s="72" t="s">
        <v>208</v>
      </c>
      <c r="C11" s="89"/>
      <c r="D11" s="121">
        <v>6956484581</v>
      </c>
      <c r="E11" s="122">
        <v>5912124266</v>
      </c>
      <c r="F11" s="122">
        <v>1044360315</v>
      </c>
      <c r="H11" s="83"/>
      <c r="I11" s="96"/>
    </row>
    <row r="12" spans="1:9" ht="12.75" customHeight="1" x14ac:dyDescent="0.15">
      <c r="A12" s="89"/>
      <c r="B12" s="72" t="s">
        <v>10</v>
      </c>
      <c r="C12" s="72"/>
      <c r="D12" s="121">
        <v>7685540407</v>
      </c>
      <c r="E12" s="122">
        <v>6054280289</v>
      </c>
      <c r="F12" s="122">
        <v>1631260118</v>
      </c>
      <c r="H12" s="83"/>
      <c r="I12" s="80"/>
    </row>
    <row r="13" spans="1:9" ht="12.75" customHeight="1" x14ac:dyDescent="0.15">
      <c r="A13" s="89"/>
      <c r="B13" s="72" t="s">
        <v>173</v>
      </c>
      <c r="C13" s="81"/>
      <c r="D13" s="121">
        <v>1094901534</v>
      </c>
      <c r="E13" s="122">
        <v>921461350</v>
      </c>
      <c r="F13" s="122">
        <v>173440184</v>
      </c>
      <c r="H13" s="83"/>
      <c r="I13" s="80"/>
    </row>
    <row r="14" spans="1:9" ht="16.5" customHeight="1" x14ac:dyDescent="0.15">
      <c r="A14" s="89"/>
      <c r="B14" s="72" t="s">
        <v>12</v>
      </c>
      <c r="C14" s="89"/>
      <c r="D14" s="121">
        <v>47628765569</v>
      </c>
      <c r="E14" s="122">
        <v>43868044562</v>
      </c>
      <c r="F14" s="122">
        <v>3760721006</v>
      </c>
      <c r="H14" s="83"/>
      <c r="I14" s="80"/>
    </row>
    <row r="15" spans="1:9" ht="12.75" customHeight="1" x14ac:dyDescent="0.15">
      <c r="A15" s="89"/>
      <c r="B15" s="72" t="s">
        <v>122</v>
      </c>
      <c r="C15" s="89"/>
      <c r="D15" s="121"/>
      <c r="E15" s="122"/>
      <c r="F15" s="122"/>
      <c r="H15" s="83"/>
      <c r="I15" s="80"/>
    </row>
    <row r="16" spans="1:9" ht="12.75" customHeight="1" x14ac:dyDescent="0.15">
      <c r="A16" s="92"/>
      <c r="B16" s="72" t="s">
        <v>13</v>
      </c>
      <c r="C16" s="92"/>
      <c r="D16" s="121">
        <v>1515649577</v>
      </c>
      <c r="E16" s="122">
        <v>1515646809</v>
      </c>
      <c r="F16" s="122">
        <v>2767</v>
      </c>
      <c r="H16" s="83"/>
      <c r="I16" s="80"/>
    </row>
    <row r="17" spans="1:9" ht="12.75" customHeight="1" x14ac:dyDescent="0.15">
      <c r="A17" s="92"/>
      <c r="B17" s="72" t="s">
        <v>16</v>
      </c>
      <c r="C17" s="92"/>
      <c r="D17" s="121">
        <v>4533878767</v>
      </c>
      <c r="E17" s="122">
        <v>4105351780</v>
      </c>
      <c r="F17" s="122">
        <v>428526987</v>
      </c>
      <c r="H17" s="83"/>
      <c r="I17" s="80"/>
    </row>
    <row r="18" spans="1:9" ht="12.75" customHeight="1" x14ac:dyDescent="0.15">
      <c r="A18" s="92"/>
      <c r="B18" s="72" t="s">
        <v>17</v>
      </c>
      <c r="C18" s="92"/>
      <c r="D18" s="121">
        <v>376202333</v>
      </c>
      <c r="E18" s="122">
        <v>177333939</v>
      </c>
      <c r="F18" s="122">
        <v>198868394</v>
      </c>
      <c r="H18" s="83"/>
      <c r="I18" s="80"/>
    </row>
    <row r="19" spans="1:9" ht="12.75" customHeight="1" x14ac:dyDescent="0.15">
      <c r="A19" s="92"/>
      <c r="B19" s="72" t="s">
        <v>18</v>
      </c>
      <c r="C19" s="92"/>
      <c r="D19" s="121">
        <v>2958899605</v>
      </c>
      <c r="E19" s="122">
        <v>2743603227</v>
      </c>
      <c r="F19" s="122">
        <v>215296377</v>
      </c>
      <c r="H19" s="83"/>
      <c r="I19" s="80"/>
    </row>
    <row r="20" spans="1:9" ht="12.75" customHeight="1" x14ac:dyDescent="0.15">
      <c r="A20" s="92"/>
      <c r="B20" s="72" t="s">
        <v>19</v>
      </c>
      <c r="C20" s="92"/>
      <c r="D20" s="121">
        <v>143768811</v>
      </c>
      <c r="E20" s="122">
        <v>127266958</v>
      </c>
      <c r="F20" s="122">
        <v>16501852</v>
      </c>
      <c r="H20" s="83"/>
      <c r="I20" s="80"/>
    </row>
    <row r="21" spans="1:9" ht="15.75" customHeight="1" x14ac:dyDescent="0.15">
      <c r="A21" s="92"/>
      <c r="B21" s="72" t="s">
        <v>216</v>
      </c>
      <c r="C21" s="92"/>
      <c r="D21" s="121">
        <v>9528399093</v>
      </c>
      <c r="E21" s="122">
        <v>8669202714</v>
      </c>
      <c r="F21" s="122">
        <v>859196378</v>
      </c>
      <c r="H21" s="83"/>
      <c r="I21" s="80"/>
    </row>
    <row r="22" spans="1:9" ht="12.75" customHeight="1" x14ac:dyDescent="0.15">
      <c r="A22" s="92"/>
      <c r="B22" s="72" t="s">
        <v>183</v>
      </c>
      <c r="C22" s="92"/>
      <c r="D22" s="121">
        <v>24071662761</v>
      </c>
      <c r="E22" s="122">
        <v>23869715555</v>
      </c>
      <c r="F22" s="122">
        <v>201947205</v>
      </c>
      <c r="H22" s="83"/>
      <c r="I22" s="80"/>
    </row>
    <row r="23" spans="1:9" ht="12.75" customHeight="1" x14ac:dyDescent="0.15">
      <c r="A23" s="92"/>
      <c r="B23" s="72" t="s">
        <v>218</v>
      </c>
      <c r="C23" s="92"/>
      <c r="D23" s="121">
        <v>122355721</v>
      </c>
      <c r="E23" s="122">
        <v>112697529</v>
      </c>
      <c r="F23" s="122">
        <v>9658191</v>
      </c>
      <c r="H23" s="83"/>
      <c r="I23" s="80"/>
    </row>
    <row r="24" spans="1:9" ht="12.75" customHeight="1" x14ac:dyDescent="0.15">
      <c r="A24" s="89"/>
      <c r="B24" s="72" t="s">
        <v>26</v>
      </c>
      <c r="C24" s="92"/>
      <c r="D24" s="121">
        <v>17290659123</v>
      </c>
      <c r="E24" s="122">
        <v>17290659123</v>
      </c>
      <c r="F24" s="122" t="s">
        <v>219</v>
      </c>
      <c r="H24" s="83"/>
      <c r="I24" s="80"/>
    </row>
    <row r="25" spans="1:9" ht="12.75" customHeight="1" x14ac:dyDescent="0.15">
      <c r="A25" s="89"/>
      <c r="B25" s="72" t="s">
        <v>185</v>
      </c>
      <c r="C25" s="92"/>
      <c r="D25" s="121">
        <v>222706721</v>
      </c>
      <c r="E25" s="122">
        <v>222706721</v>
      </c>
      <c r="F25" s="122" t="s">
        <v>219</v>
      </c>
      <c r="H25" s="83"/>
      <c r="I25" s="80"/>
    </row>
    <row r="26" spans="1:9" ht="12.75" customHeight="1" x14ac:dyDescent="0.15">
      <c r="A26" s="89"/>
      <c r="B26" s="72" t="s">
        <v>28</v>
      </c>
      <c r="C26" s="92"/>
      <c r="D26" s="121">
        <v>6170084798</v>
      </c>
      <c r="E26" s="122">
        <v>5528642567</v>
      </c>
      <c r="F26" s="122">
        <v>641442231</v>
      </c>
      <c r="H26" s="83"/>
      <c r="I26" s="80"/>
    </row>
    <row r="27" spans="1:9" ht="12.75" customHeight="1" x14ac:dyDescent="0.15">
      <c r="A27" s="89"/>
      <c r="B27" s="72" t="s">
        <v>30</v>
      </c>
      <c r="C27" s="92"/>
      <c r="D27" s="121"/>
      <c r="E27" s="122"/>
      <c r="F27" s="122"/>
      <c r="H27" s="83"/>
      <c r="I27" s="80"/>
    </row>
    <row r="28" spans="1:9" ht="12.75" customHeight="1" x14ac:dyDescent="0.15">
      <c r="A28" s="89"/>
      <c r="B28" s="72" t="s">
        <v>31</v>
      </c>
      <c r="C28" s="92"/>
      <c r="D28" s="121">
        <v>1854281819</v>
      </c>
      <c r="E28" s="122">
        <v>1273574446</v>
      </c>
      <c r="F28" s="122">
        <v>580707372</v>
      </c>
      <c r="H28" s="83"/>
      <c r="I28" s="80"/>
    </row>
    <row r="29" spans="1:9" ht="12.75" customHeight="1" x14ac:dyDescent="0.15">
      <c r="A29" s="89"/>
      <c r="B29" s="72" t="s">
        <v>32</v>
      </c>
      <c r="C29" s="92"/>
      <c r="D29" s="121">
        <v>2774801994</v>
      </c>
      <c r="E29" s="122">
        <v>2043980319</v>
      </c>
      <c r="F29" s="122">
        <v>730821675</v>
      </c>
      <c r="H29" s="83"/>
      <c r="I29" s="80"/>
    </row>
    <row r="30" spans="1:9" ht="12.75" customHeight="1" x14ac:dyDescent="0.15">
      <c r="A30" s="89"/>
      <c r="B30" s="93" t="s">
        <v>186</v>
      </c>
      <c r="C30" s="92"/>
      <c r="D30" s="121">
        <v>693419530</v>
      </c>
      <c r="E30" s="122">
        <v>488117784</v>
      </c>
      <c r="F30" s="122">
        <v>205301745</v>
      </c>
      <c r="H30" s="83"/>
      <c r="I30" s="80"/>
    </row>
    <row r="31" spans="1:9" ht="12.75" customHeight="1" x14ac:dyDescent="0.15">
      <c r="A31" s="89"/>
      <c r="B31" s="72" t="s">
        <v>187</v>
      </c>
      <c r="C31" s="92"/>
      <c r="D31" s="121">
        <v>1365470336</v>
      </c>
      <c r="E31" s="122">
        <v>837836110</v>
      </c>
      <c r="F31" s="122">
        <v>527634226</v>
      </c>
      <c r="H31" s="83"/>
      <c r="I31" s="80"/>
    </row>
    <row r="32" spans="1:9" ht="12.75" customHeight="1" x14ac:dyDescent="0.15">
      <c r="A32" s="89"/>
      <c r="B32" s="72" t="s">
        <v>188</v>
      </c>
      <c r="C32" s="92"/>
      <c r="D32" s="121">
        <v>375057841</v>
      </c>
      <c r="E32" s="122">
        <v>202478979</v>
      </c>
      <c r="F32" s="122">
        <v>172578862</v>
      </c>
      <c r="H32" s="83"/>
      <c r="I32" s="80"/>
    </row>
    <row r="33" spans="1:9" ht="12.75" customHeight="1" x14ac:dyDescent="0.15">
      <c r="A33" s="89"/>
      <c r="B33" s="72" t="s">
        <v>189</v>
      </c>
      <c r="C33" s="92"/>
      <c r="D33" s="121">
        <v>1295564088</v>
      </c>
      <c r="E33" s="122">
        <v>868070761</v>
      </c>
      <c r="F33" s="122">
        <v>427493327</v>
      </c>
      <c r="H33" s="83"/>
      <c r="I33" s="80"/>
    </row>
    <row r="34" spans="1:9" ht="12.75" customHeight="1" x14ac:dyDescent="0.15">
      <c r="A34" s="89"/>
      <c r="B34" s="72" t="s">
        <v>190</v>
      </c>
      <c r="C34" s="92"/>
      <c r="D34" s="121">
        <v>2789231722</v>
      </c>
      <c r="E34" s="122">
        <v>1892092270</v>
      </c>
      <c r="F34" s="122">
        <v>897139451</v>
      </c>
      <c r="H34" s="83"/>
      <c r="I34" s="80"/>
    </row>
    <row r="35" spans="1:9" ht="12.75" customHeight="1" x14ac:dyDescent="0.15">
      <c r="A35" s="89"/>
      <c r="B35" s="72" t="s">
        <v>191</v>
      </c>
      <c r="C35" s="92"/>
      <c r="D35" s="121">
        <v>108366215</v>
      </c>
      <c r="E35" s="122">
        <v>69263692</v>
      </c>
      <c r="F35" s="122">
        <v>39102522</v>
      </c>
      <c r="H35" s="83"/>
      <c r="I35" s="80"/>
    </row>
    <row r="36" spans="1:9" ht="15.75" customHeight="1" x14ac:dyDescent="0.15">
      <c r="A36" s="89"/>
      <c r="B36" s="89" t="s">
        <v>196</v>
      </c>
      <c r="C36" s="92"/>
      <c r="D36" s="121">
        <v>11256193547</v>
      </c>
      <c r="E36" s="122">
        <v>7675414364</v>
      </c>
      <c r="F36" s="122">
        <v>3580779183</v>
      </c>
      <c r="H36" s="83"/>
      <c r="I36" s="80"/>
    </row>
    <row r="37" spans="1:9" ht="12.75" customHeight="1" x14ac:dyDescent="0.15">
      <c r="A37" s="89"/>
      <c r="B37" s="72" t="s">
        <v>192</v>
      </c>
      <c r="C37" s="92"/>
      <c r="D37" s="121">
        <v>899046910</v>
      </c>
      <c r="E37" s="122">
        <v>450957192</v>
      </c>
      <c r="F37" s="122">
        <v>448089717</v>
      </c>
      <c r="H37" s="83"/>
      <c r="I37" s="80"/>
    </row>
    <row r="38" spans="1:9" ht="15.75" customHeight="1" x14ac:dyDescent="0.15">
      <c r="A38" s="89"/>
      <c r="B38" s="72" t="s">
        <v>216</v>
      </c>
      <c r="C38" s="92"/>
      <c r="D38" s="121">
        <v>12155240458</v>
      </c>
      <c r="E38" s="122">
        <v>8126371557</v>
      </c>
      <c r="F38" s="122">
        <v>4028868900</v>
      </c>
      <c r="H38" s="83"/>
      <c r="I38" s="120"/>
    </row>
    <row r="39" spans="1:9" ht="12.75" customHeight="1" x14ac:dyDescent="0.15">
      <c r="A39" s="81"/>
      <c r="B39" s="72" t="s">
        <v>63</v>
      </c>
      <c r="C39" s="81"/>
      <c r="D39" s="121">
        <v>1001978627</v>
      </c>
      <c r="E39" s="122">
        <v>899580965</v>
      </c>
      <c r="F39" s="122">
        <v>102397661</v>
      </c>
      <c r="H39" s="83"/>
      <c r="I39" s="120"/>
    </row>
    <row r="40" spans="1:9" ht="12.75" customHeight="1" x14ac:dyDescent="0.15">
      <c r="A40" s="81"/>
      <c r="B40" s="72" t="s">
        <v>43</v>
      </c>
      <c r="C40" s="81"/>
      <c r="D40" s="121">
        <v>4716358928</v>
      </c>
      <c r="E40" s="122">
        <v>3396015783</v>
      </c>
      <c r="F40" s="122">
        <v>1320343144</v>
      </c>
      <c r="H40" s="83"/>
      <c r="I40" s="80"/>
    </row>
    <row r="41" spans="1:9" ht="12.75" customHeight="1" x14ac:dyDescent="0.15">
      <c r="A41" s="81"/>
      <c r="B41" s="72" t="s">
        <v>193</v>
      </c>
      <c r="C41" s="81"/>
      <c r="D41" s="121">
        <v>2197300085</v>
      </c>
      <c r="E41" s="122">
        <v>2001451025</v>
      </c>
      <c r="F41" s="122">
        <v>195849059</v>
      </c>
      <c r="H41" s="83"/>
      <c r="I41" s="80"/>
    </row>
    <row r="42" spans="1:9" ht="12.75" customHeight="1" x14ac:dyDescent="0.15">
      <c r="A42" s="81"/>
      <c r="B42" s="72" t="s">
        <v>194</v>
      </c>
      <c r="C42" s="81"/>
      <c r="D42" s="121">
        <v>2474054732</v>
      </c>
      <c r="E42" s="122">
        <v>1946984914</v>
      </c>
      <c r="F42" s="122">
        <v>527069817</v>
      </c>
      <c r="H42" s="83"/>
      <c r="I42" s="80"/>
    </row>
    <row r="43" spans="1:9" ht="12.75" customHeight="1" x14ac:dyDescent="0.15">
      <c r="A43" s="81"/>
      <c r="B43" s="72" t="s">
        <v>50</v>
      </c>
      <c r="C43" s="81"/>
      <c r="D43" s="121">
        <v>29914483744</v>
      </c>
      <c r="E43" s="122">
        <v>16453475911</v>
      </c>
      <c r="F43" s="122">
        <v>13461007832</v>
      </c>
      <c r="H43" s="83"/>
      <c r="I43" s="80"/>
    </row>
    <row r="44" spans="1:9" ht="12.6" customHeight="1" x14ac:dyDescent="0.15">
      <c r="A44" s="81"/>
      <c r="B44" s="72" t="s">
        <v>220</v>
      </c>
      <c r="C44" s="81"/>
      <c r="D44" s="121">
        <v>1000000000</v>
      </c>
      <c r="E44" s="122" t="s">
        <v>219</v>
      </c>
      <c r="F44" s="122">
        <v>1000000000</v>
      </c>
      <c r="H44" s="83"/>
      <c r="I44" s="80"/>
    </row>
    <row r="45" spans="1:9" ht="21" customHeight="1" x14ac:dyDescent="0.15">
      <c r="A45" s="81"/>
      <c r="B45" s="93" t="s">
        <v>223</v>
      </c>
      <c r="C45" s="81"/>
      <c r="D45" s="121">
        <v>2778516740</v>
      </c>
      <c r="E45" s="122" t="s">
        <v>219</v>
      </c>
      <c r="F45" s="122">
        <v>2778516740</v>
      </c>
      <c r="H45" s="83"/>
      <c r="I45" s="80"/>
    </row>
    <row r="46" spans="1:9" ht="12.75" customHeight="1" x14ac:dyDescent="0.15">
      <c r="A46" s="81"/>
      <c r="B46" s="72" t="s">
        <v>51</v>
      </c>
      <c r="C46" s="81"/>
      <c r="D46" s="121">
        <v>374272865</v>
      </c>
      <c r="E46" s="122" t="s">
        <v>219</v>
      </c>
      <c r="F46" s="122">
        <v>374272865</v>
      </c>
      <c r="H46" s="83"/>
      <c r="I46" s="80"/>
    </row>
    <row r="47" spans="1:9" ht="12.75" customHeight="1" x14ac:dyDescent="0.15">
      <c r="A47" s="94"/>
      <c r="B47" s="74" t="s">
        <v>52</v>
      </c>
      <c r="C47" s="94"/>
      <c r="D47" s="117">
        <v>161646839967</v>
      </c>
      <c r="E47" s="118">
        <v>132385548932</v>
      </c>
      <c r="F47" s="118">
        <v>29261291035</v>
      </c>
      <c r="H47" s="83"/>
      <c r="I47" s="80"/>
    </row>
    <row r="48" spans="1:9" ht="12.75" customHeight="1" x14ac:dyDescent="0.15">
      <c r="A48" s="140" t="s">
        <v>225</v>
      </c>
      <c r="B48" s="140"/>
      <c r="C48" s="140"/>
      <c r="D48" s="140"/>
      <c r="E48" s="140"/>
      <c r="F48" s="140"/>
      <c r="H48" s="83"/>
      <c r="I48" s="80"/>
    </row>
    <row r="49" spans="1:8" s="79" customFormat="1" ht="13.35" customHeight="1" x14ac:dyDescent="0.15">
      <c r="A49" s="141"/>
      <c r="B49" s="141"/>
      <c r="C49" s="141"/>
      <c r="D49" s="141"/>
      <c r="E49" s="141"/>
      <c r="F49" s="141"/>
      <c r="H49" s="80"/>
    </row>
    <row r="50" spans="1:8" s="79" customFormat="1" ht="18" customHeight="1" x14ac:dyDescent="0.15">
      <c r="A50" s="141"/>
      <c r="B50" s="141"/>
      <c r="C50" s="141"/>
      <c r="D50" s="141"/>
      <c r="E50" s="141"/>
      <c r="F50" s="141"/>
      <c r="H50" s="80"/>
    </row>
    <row r="51" spans="1:8" s="79" customFormat="1" ht="10.5" customHeight="1" x14ac:dyDescent="0.15">
      <c r="A51" s="141"/>
      <c r="B51" s="141"/>
      <c r="C51" s="141"/>
      <c r="D51" s="141"/>
      <c r="E51" s="141"/>
      <c r="F51" s="141"/>
      <c r="H51" s="80"/>
    </row>
    <row r="52" spans="1:8" s="79" customFormat="1" ht="10.5" customHeight="1" x14ac:dyDescent="0.15">
      <c r="A52" s="123"/>
      <c r="B52" s="123"/>
      <c r="C52" s="123"/>
      <c r="D52" s="123"/>
      <c r="E52" s="123"/>
      <c r="F52" s="123"/>
      <c r="H52" s="80"/>
    </row>
    <row r="53" spans="1:8" s="79" customFormat="1" ht="10.5" customHeight="1" x14ac:dyDescent="0.15">
      <c r="A53" s="78"/>
      <c r="B53" s="78"/>
      <c r="C53" s="78"/>
      <c r="D53" s="100"/>
      <c r="E53" s="100"/>
      <c r="F53" s="100"/>
      <c r="H53" s="80"/>
    </row>
  </sheetData>
  <mergeCells count="2">
    <mergeCell ref="A3:F3"/>
    <mergeCell ref="A48:F51"/>
  </mergeCells>
  <phoneticPr fontId="7"/>
  <pageMargins left="0.78740157480314965" right="0.39370078740157483" top="0.86614173228346458" bottom="0.86614173228346458" header="0.62992125984251968" footer="0.39370078740157483"/>
  <pageSetup paperSize="9" firstPageNumber="274" orientation="portrait" useFirstPageNumber="1"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5FE30-2115-4921-908A-1B529AB89113}">
  <dimension ref="A1:I53"/>
  <sheetViews>
    <sheetView showGridLines="0" tabSelected="1" view="pageBreakPreview" zoomScale="130" zoomScaleNormal="100" zoomScaleSheetLayoutView="130" workbookViewId="0">
      <pane xSplit="3" ySplit="5" topLeftCell="D6" activePane="bottomRight" state="frozen"/>
      <selection pane="topRight" activeCell="D1" sqref="D1"/>
      <selection pane="bottomLeft" activeCell="A6" sqref="A6"/>
      <selection pane="bottomRight" activeCell="D6" sqref="D6"/>
    </sheetView>
  </sheetViews>
  <sheetFormatPr defaultColWidth="9.42578125" defaultRowHeight="10.5" customHeight="1" x14ac:dyDescent="0.15"/>
  <cols>
    <col min="1" max="1" width="1.85546875" style="78" customWidth="1"/>
    <col min="2" max="2" width="37.42578125" style="78" bestFit="1" customWidth="1"/>
    <col min="3" max="3" width="1.85546875" style="78" customWidth="1"/>
    <col min="4" max="6" width="20.85546875" style="78" customWidth="1"/>
    <col min="7" max="7" width="1" style="79" customWidth="1"/>
    <col min="8" max="8" width="3.85546875" style="80" customWidth="1"/>
    <col min="9" max="9" width="12.85546875" style="78" customWidth="1"/>
    <col min="10" max="16384" width="9.42578125" style="78"/>
  </cols>
  <sheetData>
    <row r="1" spans="1:9" ht="14.25" customHeight="1" x14ac:dyDescent="0.15"/>
    <row r="2" spans="1:9" ht="18" customHeight="1" x14ac:dyDescent="0.15">
      <c r="A2" s="81"/>
      <c r="B2" s="56"/>
      <c r="C2" s="81"/>
      <c r="D2" s="57"/>
      <c r="E2" s="57"/>
      <c r="F2" s="82" t="s">
        <v>180</v>
      </c>
      <c r="H2" s="83"/>
      <c r="I2" s="80"/>
    </row>
    <row r="3" spans="1:9" ht="18" customHeight="1" x14ac:dyDescent="0.15">
      <c r="A3" s="135" t="s">
        <v>222</v>
      </c>
      <c r="B3" s="135"/>
      <c r="C3" s="135"/>
      <c r="D3" s="135"/>
      <c r="E3" s="135"/>
      <c r="F3" s="135"/>
      <c r="H3" s="83"/>
      <c r="I3" s="80"/>
    </row>
    <row r="4" spans="1:9" ht="18" customHeight="1" x14ac:dyDescent="0.15">
      <c r="A4" s="84"/>
      <c r="B4" s="85" t="s">
        <v>2</v>
      </c>
      <c r="C4" s="86"/>
      <c r="D4" s="87" t="s">
        <v>3</v>
      </c>
      <c r="E4" s="87" t="s">
        <v>4</v>
      </c>
      <c r="F4" s="88" t="s">
        <v>5</v>
      </c>
      <c r="H4" s="83"/>
      <c r="I4" s="80"/>
    </row>
    <row r="5" spans="1:9" ht="8.25" customHeight="1" x14ac:dyDescent="0.15">
      <c r="A5" s="81"/>
      <c r="B5" s="89"/>
      <c r="C5" s="81"/>
      <c r="D5" s="90"/>
      <c r="E5" s="89"/>
      <c r="F5" s="89"/>
      <c r="H5" s="83"/>
      <c r="I5" s="80"/>
    </row>
    <row r="6" spans="1:9" ht="12.75" customHeight="1" x14ac:dyDescent="0.15">
      <c r="A6" s="91"/>
      <c r="B6" s="72" t="s">
        <v>6</v>
      </c>
      <c r="C6" s="89"/>
      <c r="D6" s="97"/>
      <c r="E6" s="96"/>
      <c r="F6" s="96"/>
      <c r="H6" s="83"/>
      <c r="I6" s="96"/>
    </row>
    <row r="7" spans="1:9" ht="12.75" customHeight="1" x14ac:dyDescent="0.15">
      <c r="A7" s="91"/>
      <c r="B7" s="72" t="s">
        <v>204</v>
      </c>
      <c r="C7" s="89"/>
      <c r="D7" s="121">
        <v>13085689398</v>
      </c>
      <c r="E7" s="122">
        <v>11492001303</v>
      </c>
      <c r="F7" s="122">
        <v>1593688094</v>
      </c>
      <c r="H7" s="83"/>
      <c r="I7" s="96"/>
    </row>
    <row r="8" spans="1:9" ht="12.75" customHeight="1" x14ac:dyDescent="0.15">
      <c r="A8" s="91"/>
      <c r="B8" s="72" t="s">
        <v>205</v>
      </c>
      <c r="C8" s="89"/>
      <c r="D8" s="121">
        <v>12248409587</v>
      </c>
      <c r="E8" s="122">
        <v>12150993026</v>
      </c>
      <c r="F8" s="122">
        <v>97416560</v>
      </c>
      <c r="H8" s="83"/>
      <c r="I8" s="96"/>
    </row>
    <row r="9" spans="1:9" ht="12.75" customHeight="1" x14ac:dyDescent="0.15">
      <c r="A9" s="91"/>
      <c r="B9" s="72" t="s">
        <v>206</v>
      </c>
      <c r="C9" s="89"/>
      <c r="D9" s="121">
        <v>3715148638</v>
      </c>
      <c r="E9" s="122">
        <v>3258786019</v>
      </c>
      <c r="F9" s="122">
        <v>456362618</v>
      </c>
      <c r="H9" s="83"/>
      <c r="I9" s="96"/>
    </row>
    <row r="10" spans="1:9" ht="12.75" customHeight="1" x14ac:dyDescent="0.15">
      <c r="A10" s="91"/>
      <c r="B10" s="72" t="s">
        <v>207</v>
      </c>
      <c r="C10" s="89"/>
      <c r="D10" s="121">
        <v>3081315613</v>
      </c>
      <c r="E10" s="122">
        <v>2858446965</v>
      </c>
      <c r="F10" s="122">
        <v>222868647</v>
      </c>
      <c r="H10" s="83"/>
      <c r="I10" s="96"/>
    </row>
    <row r="11" spans="1:9" ht="12.75" customHeight="1" x14ac:dyDescent="0.15">
      <c r="A11" s="91"/>
      <c r="B11" s="72" t="s">
        <v>208</v>
      </c>
      <c r="C11" s="89"/>
      <c r="D11" s="121">
        <v>5011637767</v>
      </c>
      <c r="E11" s="122">
        <v>4559643346</v>
      </c>
      <c r="F11" s="122">
        <v>451994420</v>
      </c>
      <c r="H11" s="83"/>
      <c r="I11" s="96"/>
    </row>
    <row r="12" spans="1:9" ht="12.75" customHeight="1" x14ac:dyDescent="0.15">
      <c r="A12" s="89"/>
      <c r="B12" s="72" t="s">
        <v>10</v>
      </c>
      <c r="C12" s="72"/>
      <c r="D12" s="121">
        <v>2829306427</v>
      </c>
      <c r="E12" s="122">
        <v>1851498864</v>
      </c>
      <c r="F12" s="122">
        <v>977807562</v>
      </c>
      <c r="H12" s="83"/>
      <c r="I12" s="80"/>
    </row>
    <row r="13" spans="1:9" ht="12.75" customHeight="1" x14ac:dyDescent="0.15">
      <c r="A13" s="89"/>
      <c r="B13" s="72" t="s">
        <v>173</v>
      </c>
      <c r="C13" s="81"/>
      <c r="D13" s="121">
        <v>101100471</v>
      </c>
      <c r="E13" s="122">
        <v>50690214</v>
      </c>
      <c r="F13" s="122">
        <v>50410257</v>
      </c>
      <c r="H13" s="83"/>
      <c r="I13" s="80"/>
    </row>
    <row r="14" spans="1:9" ht="16.5" customHeight="1" x14ac:dyDescent="0.15">
      <c r="A14" s="89"/>
      <c r="B14" s="72" t="s">
        <v>12</v>
      </c>
      <c r="C14" s="89"/>
      <c r="D14" s="121">
        <v>40072607902</v>
      </c>
      <c r="E14" s="122">
        <v>36222059739</v>
      </c>
      <c r="F14" s="122">
        <v>3850548162</v>
      </c>
      <c r="H14" s="83"/>
      <c r="I14" s="80"/>
    </row>
    <row r="15" spans="1:9" ht="12.75" customHeight="1" x14ac:dyDescent="0.15">
      <c r="A15" s="89"/>
      <c r="B15" s="72" t="s">
        <v>122</v>
      </c>
      <c r="C15" s="89"/>
      <c r="D15" s="121"/>
      <c r="E15" s="122"/>
      <c r="F15" s="122"/>
      <c r="H15" s="83"/>
      <c r="I15" s="80"/>
    </row>
    <row r="16" spans="1:9" ht="12.75" customHeight="1" x14ac:dyDescent="0.15">
      <c r="A16" s="92"/>
      <c r="B16" s="72" t="s">
        <v>13</v>
      </c>
      <c r="C16" s="92"/>
      <c r="D16" s="121">
        <v>1560087898</v>
      </c>
      <c r="E16" s="122">
        <v>1559580219</v>
      </c>
      <c r="F16" s="122">
        <v>507678</v>
      </c>
      <c r="H16" s="83"/>
      <c r="I16" s="80"/>
    </row>
    <row r="17" spans="1:9" ht="12.75" customHeight="1" x14ac:dyDescent="0.15">
      <c r="A17" s="92"/>
      <c r="B17" s="72" t="s">
        <v>16</v>
      </c>
      <c r="C17" s="92"/>
      <c r="D17" s="121">
        <v>4553322618</v>
      </c>
      <c r="E17" s="122">
        <v>3882011531</v>
      </c>
      <c r="F17" s="122">
        <v>671311086</v>
      </c>
      <c r="H17" s="83"/>
      <c r="I17" s="80"/>
    </row>
    <row r="18" spans="1:9" ht="12.75" customHeight="1" x14ac:dyDescent="0.15">
      <c r="A18" s="92"/>
      <c r="B18" s="72" t="s">
        <v>17</v>
      </c>
      <c r="C18" s="92"/>
      <c r="D18" s="121">
        <v>402417182</v>
      </c>
      <c r="E18" s="122">
        <v>187477074</v>
      </c>
      <c r="F18" s="122">
        <v>214940108</v>
      </c>
      <c r="H18" s="83"/>
      <c r="I18" s="80"/>
    </row>
    <row r="19" spans="1:9" ht="12.75" customHeight="1" x14ac:dyDescent="0.15">
      <c r="A19" s="92"/>
      <c r="B19" s="72" t="s">
        <v>18</v>
      </c>
      <c r="C19" s="92"/>
      <c r="D19" s="121">
        <v>2593890979</v>
      </c>
      <c r="E19" s="122">
        <v>2403173743</v>
      </c>
      <c r="F19" s="122">
        <v>190717236</v>
      </c>
      <c r="H19" s="83"/>
      <c r="I19" s="80"/>
    </row>
    <row r="20" spans="1:9" ht="12.75" customHeight="1" x14ac:dyDescent="0.15">
      <c r="A20" s="92"/>
      <c r="B20" s="72" t="s">
        <v>19</v>
      </c>
      <c r="C20" s="92"/>
      <c r="D20" s="121">
        <v>135215491</v>
      </c>
      <c r="E20" s="122">
        <v>127620476</v>
      </c>
      <c r="F20" s="122">
        <v>7595014</v>
      </c>
      <c r="H20" s="83"/>
      <c r="I20" s="80"/>
    </row>
    <row r="21" spans="1:9" ht="15.75" customHeight="1" x14ac:dyDescent="0.15">
      <c r="A21" s="92"/>
      <c r="B21" s="72" t="s">
        <v>216</v>
      </c>
      <c r="C21" s="92"/>
      <c r="D21" s="121">
        <v>9244934168</v>
      </c>
      <c r="E21" s="122">
        <v>8159863045</v>
      </c>
      <c r="F21" s="122">
        <v>1085071122</v>
      </c>
      <c r="H21" s="83"/>
      <c r="I21" s="80"/>
    </row>
    <row r="22" spans="1:9" ht="12.75" customHeight="1" x14ac:dyDescent="0.15">
      <c r="A22" s="92"/>
      <c r="B22" s="72" t="s">
        <v>183</v>
      </c>
      <c r="C22" s="92"/>
      <c r="D22" s="121">
        <v>25674763057</v>
      </c>
      <c r="E22" s="122">
        <v>25501094636</v>
      </c>
      <c r="F22" s="122">
        <v>173668420</v>
      </c>
      <c r="H22" s="83"/>
      <c r="I22" s="80"/>
    </row>
    <row r="23" spans="1:9" ht="12.75" customHeight="1" x14ac:dyDescent="0.15">
      <c r="A23" s="92"/>
      <c r="B23" s="72" t="s">
        <v>218</v>
      </c>
      <c r="C23" s="92"/>
      <c r="D23" s="121">
        <v>97303782</v>
      </c>
      <c r="E23" s="122">
        <v>88774820</v>
      </c>
      <c r="F23" s="122">
        <v>8528961</v>
      </c>
      <c r="H23" s="83"/>
      <c r="I23" s="80"/>
    </row>
    <row r="24" spans="1:9" ht="12.75" customHeight="1" x14ac:dyDescent="0.15">
      <c r="A24" s="89"/>
      <c r="B24" s="72" t="s">
        <v>26</v>
      </c>
      <c r="C24" s="92"/>
      <c r="D24" s="121">
        <v>16964259489</v>
      </c>
      <c r="E24" s="122">
        <v>16964259489</v>
      </c>
      <c r="F24" s="122" t="s">
        <v>219</v>
      </c>
      <c r="H24" s="83"/>
      <c r="I24" s="80"/>
    </row>
    <row r="25" spans="1:9" ht="12.75" customHeight="1" x14ac:dyDescent="0.15">
      <c r="A25" s="89"/>
      <c r="B25" s="72" t="s">
        <v>185</v>
      </c>
      <c r="C25" s="92"/>
      <c r="D25" s="121">
        <v>216900000</v>
      </c>
      <c r="E25" s="122">
        <v>216900000</v>
      </c>
      <c r="F25" s="122" t="s">
        <v>219</v>
      </c>
      <c r="H25" s="83"/>
      <c r="I25" s="80"/>
    </row>
    <row r="26" spans="1:9" ht="12.75" customHeight="1" x14ac:dyDescent="0.15">
      <c r="A26" s="89"/>
      <c r="B26" s="72" t="s">
        <v>28</v>
      </c>
      <c r="C26" s="92"/>
      <c r="D26" s="121">
        <v>12557493636</v>
      </c>
      <c r="E26" s="122">
        <v>11547382349</v>
      </c>
      <c r="F26" s="122">
        <v>1010111286</v>
      </c>
      <c r="H26" s="83"/>
      <c r="I26" s="80"/>
    </row>
    <row r="27" spans="1:9" ht="12.75" customHeight="1" x14ac:dyDescent="0.15">
      <c r="A27" s="89"/>
      <c r="B27" s="72" t="s">
        <v>30</v>
      </c>
      <c r="C27" s="92"/>
      <c r="D27" s="121"/>
      <c r="E27" s="122"/>
      <c r="F27" s="122"/>
      <c r="H27" s="83"/>
      <c r="I27" s="80"/>
    </row>
    <row r="28" spans="1:9" ht="12.75" customHeight="1" x14ac:dyDescent="0.15">
      <c r="A28" s="89"/>
      <c r="B28" s="72" t="s">
        <v>31</v>
      </c>
      <c r="C28" s="92"/>
      <c r="D28" s="121">
        <v>1885821560</v>
      </c>
      <c r="E28" s="122">
        <v>1319541087</v>
      </c>
      <c r="F28" s="122">
        <v>566280473</v>
      </c>
      <c r="H28" s="83"/>
      <c r="I28" s="80"/>
    </row>
    <row r="29" spans="1:9" ht="12.75" customHeight="1" x14ac:dyDescent="0.15">
      <c r="A29" s="89"/>
      <c r="B29" s="72" t="s">
        <v>32</v>
      </c>
      <c r="C29" s="92"/>
      <c r="D29" s="121">
        <v>2786573619</v>
      </c>
      <c r="E29" s="122">
        <v>1987689342</v>
      </c>
      <c r="F29" s="122">
        <v>798884276</v>
      </c>
      <c r="H29" s="83"/>
      <c r="I29" s="80"/>
    </row>
    <row r="30" spans="1:9" ht="12.75" customHeight="1" x14ac:dyDescent="0.15">
      <c r="A30" s="89"/>
      <c r="B30" s="93" t="s">
        <v>186</v>
      </c>
      <c r="C30" s="92"/>
      <c r="D30" s="121">
        <v>710717179</v>
      </c>
      <c r="E30" s="122">
        <v>499519761</v>
      </c>
      <c r="F30" s="122">
        <v>211197417</v>
      </c>
      <c r="H30" s="83"/>
      <c r="I30" s="80"/>
    </row>
    <row r="31" spans="1:9" ht="12.75" customHeight="1" x14ac:dyDescent="0.15">
      <c r="A31" s="89"/>
      <c r="B31" s="72" t="s">
        <v>187</v>
      </c>
      <c r="C31" s="92"/>
      <c r="D31" s="121">
        <v>1489856412</v>
      </c>
      <c r="E31" s="122">
        <v>1002744192</v>
      </c>
      <c r="F31" s="122">
        <v>487112219</v>
      </c>
      <c r="H31" s="83"/>
      <c r="I31" s="80"/>
    </row>
    <row r="32" spans="1:9" ht="12.75" customHeight="1" x14ac:dyDescent="0.15">
      <c r="A32" s="89"/>
      <c r="B32" s="72" t="s">
        <v>188</v>
      </c>
      <c r="C32" s="92"/>
      <c r="D32" s="121">
        <v>421992942</v>
      </c>
      <c r="E32" s="122">
        <v>264014923</v>
      </c>
      <c r="F32" s="122">
        <v>157978019</v>
      </c>
      <c r="H32" s="83"/>
      <c r="I32" s="80"/>
    </row>
    <row r="33" spans="1:9" ht="12.75" customHeight="1" x14ac:dyDescent="0.15">
      <c r="A33" s="89"/>
      <c r="B33" s="72" t="s">
        <v>189</v>
      </c>
      <c r="C33" s="92"/>
      <c r="D33" s="121">
        <v>1283205630</v>
      </c>
      <c r="E33" s="122">
        <v>865417206</v>
      </c>
      <c r="F33" s="122">
        <v>417788423</v>
      </c>
      <c r="H33" s="83"/>
      <c r="I33" s="80"/>
    </row>
    <row r="34" spans="1:9" ht="12.75" customHeight="1" x14ac:dyDescent="0.15">
      <c r="A34" s="89"/>
      <c r="B34" s="72" t="s">
        <v>190</v>
      </c>
      <c r="C34" s="92"/>
      <c r="D34" s="121">
        <v>2617051260</v>
      </c>
      <c r="E34" s="122">
        <v>1759425035</v>
      </c>
      <c r="F34" s="122">
        <v>857626224</v>
      </c>
      <c r="H34" s="83"/>
      <c r="I34" s="80"/>
    </row>
    <row r="35" spans="1:9" ht="12.75" customHeight="1" x14ac:dyDescent="0.15">
      <c r="A35" s="89"/>
      <c r="B35" s="72" t="s">
        <v>191</v>
      </c>
      <c r="C35" s="92"/>
      <c r="D35" s="121">
        <v>105964631</v>
      </c>
      <c r="E35" s="122">
        <v>65470866</v>
      </c>
      <c r="F35" s="122">
        <v>40493764</v>
      </c>
      <c r="H35" s="83"/>
      <c r="I35" s="80"/>
    </row>
    <row r="36" spans="1:9" ht="15.75" customHeight="1" x14ac:dyDescent="0.15">
      <c r="A36" s="89"/>
      <c r="B36" s="89" t="s">
        <v>196</v>
      </c>
      <c r="C36" s="92"/>
      <c r="D36" s="121">
        <v>11301183236</v>
      </c>
      <c r="E36" s="122">
        <v>7763822417</v>
      </c>
      <c r="F36" s="122">
        <v>3537360818</v>
      </c>
      <c r="H36" s="83"/>
      <c r="I36" s="80"/>
    </row>
    <row r="37" spans="1:9" ht="12.75" customHeight="1" x14ac:dyDescent="0.15">
      <c r="A37" s="89"/>
      <c r="B37" s="72" t="s">
        <v>192</v>
      </c>
      <c r="C37" s="92"/>
      <c r="D37" s="121">
        <v>959592757</v>
      </c>
      <c r="E37" s="122">
        <v>440380361</v>
      </c>
      <c r="F37" s="122">
        <v>519212395</v>
      </c>
      <c r="H37" s="83"/>
      <c r="I37" s="80"/>
    </row>
    <row r="38" spans="1:9" ht="15.75" customHeight="1" x14ac:dyDescent="0.15">
      <c r="A38" s="89"/>
      <c r="B38" s="72" t="s">
        <v>216</v>
      </c>
      <c r="C38" s="92"/>
      <c r="D38" s="121">
        <v>12260775993</v>
      </c>
      <c r="E38" s="122">
        <v>8204202779</v>
      </c>
      <c r="F38" s="122">
        <v>4056573214</v>
      </c>
      <c r="H38" s="83"/>
      <c r="I38" s="120"/>
    </row>
    <row r="39" spans="1:9" ht="12.75" customHeight="1" x14ac:dyDescent="0.15">
      <c r="A39" s="81"/>
      <c r="B39" s="72" t="s">
        <v>63</v>
      </c>
      <c r="C39" s="81"/>
      <c r="D39" s="121">
        <v>891857789</v>
      </c>
      <c r="E39" s="122">
        <v>768319240</v>
      </c>
      <c r="F39" s="122">
        <v>123538548</v>
      </c>
      <c r="H39" s="83"/>
      <c r="I39" s="120"/>
    </row>
    <row r="40" spans="1:9" ht="12.75" customHeight="1" x14ac:dyDescent="0.15">
      <c r="A40" s="81"/>
      <c r="B40" s="72" t="s">
        <v>43</v>
      </c>
      <c r="C40" s="81"/>
      <c r="D40" s="121">
        <v>897605614</v>
      </c>
      <c r="E40" s="122">
        <v>470854699</v>
      </c>
      <c r="F40" s="122">
        <v>426750915</v>
      </c>
      <c r="H40" s="83"/>
      <c r="I40" s="80"/>
    </row>
    <row r="41" spans="1:9" ht="12.75" customHeight="1" x14ac:dyDescent="0.15">
      <c r="A41" s="81"/>
      <c r="B41" s="72" t="s">
        <v>193</v>
      </c>
      <c r="C41" s="81"/>
      <c r="D41" s="121">
        <v>1223896953</v>
      </c>
      <c r="E41" s="122">
        <v>1189709667</v>
      </c>
      <c r="F41" s="122">
        <v>34187285</v>
      </c>
      <c r="H41" s="83"/>
      <c r="I41" s="80"/>
    </row>
    <row r="42" spans="1:9" ht="12.75" customHeight="1" x14ac:dyDescent="0.15">
      <c r="A42" s="81"/>
      <c r="B42" s="72" t="s">
        <v>194</v>
      </c>
      <c r="C42" s="81"/>
      <c r="D42" s="121">
        <v>2141791072</v>
      </c>
      <c r="E42" s="122">
        <v>1725815532</v>
      </c>
      <c r="F42" s="122">
        <v>415975540</v>
      </c>
      <c r="H42" s="83"/>
      <c r="I42" s="80"/>
    </row>
    <row r="43" spans="1:9" ht="12.75" customHeight="1" x14ac:dyDescent="0.15">
      <c r="A43" s="81"/>
      <c r="B43" s="72" t="s">
        <v>50</v>
      </c>
      <c r="C43" s="81"/>
      <c r="D43" s="121">
        <v>21727799304</v>
      </c>
      <c r="E43" s="122">
        <v>16519613478</v>
      </c>
      <c r="F43" s="122">
        <v>5208185826</v>
      </c>
      <c r="H43" s="83"/>
      <c r="I43" s="80"/>
    </row>
    <row r="44" spans="1:9" ht="12.75" customHeight="1" x14ac:dyDescent="0.15">
      <c r="A44" s="81"/>
      <c r="B44" s="72" t="s">
        <v>220</v>
      </c>
      <c r="C44" s="81"/>
      <c r="D44" s="121">
        <v>500000000</v>
      </c>
      <c r="E44" s="122" t="s">
        <v>219</v>
      </c>
      <c r="F44" s="122">
        <v>500000000</v>
      </c>
      <c r="H44" s="83"/>
      <c r="I44" s="80"/>
    </row>
    <row r="45" spans="1:9" ht="21" customHeight="1" x14ac:dyDescent="0.15">
      <c r="A45" s="81"/>
      <c r="B45" s="93" t="s">
        <v>224</v>
      </c>
      <c r="C45" s="81"/>
      <c r="D45" s="121">
        <v>868940000</v>
      </c>
      <c r="E45" s="122" t="s">
        <v>219</v>
      </c>
      <c r="F45" s="122">
        <v>868940000</v>
      </c>
      <c r="H45" s="83"/>
      <c r="I45" s="80"/>
    </row>
    <row r="46" spans="1:9" ht="12.75" customHeight="1" x14ac:dyDescent="0.15">
      <c r="A46" s="81"/>
      <c r="B46" s="72" t="s">
        <v>51</v>
      </c>
      <c r="C46" s="81"/>
      <c r="D46" s="121">
        <v>192295454</v>
      </c>
      <c r="E46" s="122" t="s">
        <v>219</v>
      </c>
      <c r="F46" s="122">
        <v>192295454</v>
      </c>
      <c r="H46" s="83"/>
      <c r="I46" s="80"/>
    </row>
    <row r="47" spans="1:9" ht="12.75" customHeight="1" x14ac:dyDescent="0.15">
      <c r="A47" s="94"/>
      <c r="B47" s="74" t="s">
        <v>52</v>
      </c>
      <c r="C47" s="94"/>
      <c r="D47" s="117">
        <v>145533224217</v>
      </c>
      <c r="E47" s="118">
        <v>127578849479</v>
      </c>
      <c r="F47" s="118">
        <v>17954374738</v>
      </c>
      <c r="H47" s="83"/>
      <c r="I47" s="80"/>
    </row>
    <row r="48" spans="1:9" ht="12.75" customHeight="1" x14ac:dyDescent="0.15">
      <c r="A48" s="140" t="s">
        <v>162</v>
      </c>
      <c r="B48" s="140"/>
      <c r="C48" s="140"/>
      <c r="D48" s="140"/>
      <c r="E48" s="140"/>
      <c r="F48" s="140"/>
      <c r="H48" s="83"/>
      <c r="I48" s="80"/>
    </row>
    <row r="49" spans="1:8" s="79" customFormat="1" ht="13.35" customHeight="1" x14ac:dyDescent="0.15">
      <c r="A49" s="141"/>
      <c r="B49" s="141"/>
      <c r="C49" s="141"/>
      <c r="D49" s="141"/>
      <c r="E49" s="141"/>
      <c r="F49" s="141"/>
      <c r="H49" s="80"/>
    </row>
    <row r="50" spans="1:8" s="79" customFormat="1" ht="18" customHeight="1" x14ac:dyDescent="0.15">
      <c r="A50" s="141"/>
      <c r="B50" s="141"/>
      <c r="C50" s="141"/>
      <c r="D50" s="141"/>
      <c r="E50" s="141"/>
      <c r="F50" s="141"/>
      <c r="H50" s="80"/>
    </row>
    <row r="51" spans="1:8" s="79" customFormat="1" ht="10.5" customHeight="1" x14ac:dyDescent="0.15">
      <c r="A51" s="141"/>
      <c r="B51" s="141"/>
      <c r="C51" s="141"/>
      <c r="D51" s="141"/>
      <c r="E51" s="141"/>
      <c r="F51" s="141"/>
      <c r="H51" s="80"/>
    </row>
    <row r="52" spans="1:8" s="79" customFormat="1" ht="10.5" customHeight="1" x14ac:dyDescent="0.15">
      <c r="A52" s="123"/>
      <c r="B52" s="123"/>
      <c r="C52" s="123"/>
      <c r="D52" s="123"/>
      <c r="E52" s="123"/>
      <c r="F52" s="123"/>
      <c r="H52" s="80"/>
    </row>
    <row r="53" spans="1:8" s="79" customFormat="1" ht="10.5" customHeight="1" x14ac:dyDescent="0.15">
      <c r="A53" s="78"/>
      <c r="B53" s="78"/>
      <c r="C53" s="78"/>
      <c r="D53" s="100"/>
      <c r="E53" s="100"/>
      <c r="F53" s="100"/>
      <c r="H53" s="80"/>
    </row>
  </sheetData>
  <mergeCells count="2">
    <mergeCell ref="A3:F3"/>
    <mergeCell ref="A48:F51"/>
  </mergeCells>
  <phoneticPr fontId="7"/>
  <pageMargins left="0.78740157480314965" right="0.39370078740157483" top="0.86614173228346458" bottom="0.86614173228346458" header="0.62992125984251968" footer="0.39370078740157483"/>
  <pageSetup paperSize="9" firstPageNumber="274" orientation="portrait" useFirstPageNumber="1"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47"/>
  <dimension ref="B1:I2"/>
  <sheetViews>
    <sheetView view="pageBreakPreview" zoomScale="115" zoomScaleNormal="100" zoomScaleSheetLayoutView="150" workbookViewId="0">
      <selection activeCell="B2" sqref="B2:F2"/>
    </sheetView>
  </sheetViews>
  <sheetFormatPr defaultColWidth="9.42578125" defaultRowHeight="10.5" customHeight="1" x14ac:dyDescent="0.15"/>
  <cols>
    <col min="1" max="1" width="1.85546875" style="78" customWidth="1"/>
    <col min="2" max="2" width="32.42578125" style="78" customWidth="1"/>
    <col min="3" max="3" width="1.85546875" style="78" customWidth="1"/>
    <col min="4" max="5" width="20.85546875" style="78" customWidth="1"/>
    <col min="6" max="6" width="22.85546875" style="78" customWidth="1"/>
    <col min="7" max="7" width="1" style="79" customWidth="1"/>
    <col min="8" max="8" width="9.42578125" style="78"/>
    <col min="9" max="9" width="3.85546875" style="80" customWidth="1"/>
    <col min="10" max="10" width="12.85546875" style="78" customWidth="1"/>
    <col min="11" max="16384" width="9.42578125" style="78"/>
  </cols>
  <sheetData>
    <row r="1" spans="2:6" ht="14.25" customHeight="1" x14ac:dyDescent="0.15"/>
    <row r="2" spans="2:6" ht="262.05" customHeight="1" x14ac:dyDescent="0.15">
      <c r="B2" s="142" t="s">
        <v>221</v>
      </c>
      <c r="C2" s="142"/>
      <c r="D2" s="142"/>
      <c r="E2" s="142"/>
      <c r="F2" s="142"/>
    </row>
  </sheetData>
  <mergeCells count="1">
    <mergeCell ref="B2:F2"/>
  </mergeCells>
  <phoneticPr fontId="7"/>
  <pageMargins left="0.78740157480314965" right="0.78740157480314965" top="0.86614173228346458" bottom="0.86614173228346458" header="0.62992125984251968" footer="0.39370078740157483"/>
  <pageSetup paperSize="9" scale="110" firstPageNumber="313"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58</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5" customHeight="1" x14ac:dyDescent="0.15">
      <c r="A6" s="24"/>
      <c r="B6" s="25" t="s">
        <v>6</v>
      </c>
      <c r="C6" s="22"/>
      <c r="D6" s="26"/>
      <c r="E6" s="27"/>
      <c r="F6" s="27"/>
    </row>
    <row r="7" spans="1:9" ht="13.5" customHeight="1" x14ac:dyDescent="0.15">
      <c r="A7" s="22"/>
      <c r="B7" s="25" t="s">
        <v>7</v>
      </c>
      <c r="C7" s="21"/>
      <c r="D7" s="26">
        <v>313602026</v>
      </c>
      <c r="E7" s="27">
        <v>313602026</v>
      </c>
      <c r="F7" s="27" t="s">
        <v>15</v>
      </c>
    </row>
    <row r="8" spans="1:9" ht="13.5" customHeight="1" x14ac:dyDescent="0.15">
      <c r="A8" s="21"/>
      <c r="B8" s="25" t="s">
        <v>8</v>
      </c>
      <c r="C8" s="21"/>
      <c r="D8" s="26">
        <v>211325300</v>
      </c>
      <c r="E8" s="27">
        <v>202172328</v>
      </c>
      <c r="F8" s="27">
        <v>9152972</v>
      </c>
    </row>
    <row r="9" spans="1:9" ht="13.5" customHeight="1" x14ac:dyDescent="0.15">
      <c r="A9" s="21"/>
      <c r="B9" s="25" t="s">
        <v>9</v>
      </c>
      <c r="C9" s="21"/>
      <c r="D9" s="26">
        <v>871016376</v>
      </c>
      <c r="E9" s="27">
        <v>855715129</v>
      </c>
      <c r="F9" s="27">
        <v>15301246</v>
      </c>
    </row>
    <row r="10" spans="1:9" ht="13.5" customHeight="1" x14ac:dyDescent="0.15">
      <c r="A10" s="22"/>
      <c r="B10" s="25" t="s">
        <v>10</v>
      </c>
      <c r="C10" s="25"/>
      <c r="D10" s="26">
        <v>195030997</v>
      </c>
      <c r="E10" s="27">
        <v>187997028</v>
      </c>
      <c r="F10" s="27">
        <v>7033968</v>
      </c>
    </row>
    <row r="11" spans="1:9" ht="13.5" customHeight="1" x14ac:dyDescent="0.15">
      <c r="A11" s="22"/>
      <c r="B11" s="25" t="s">
        <v>11</v>
      </c>
      <c r="C11" s="21"/>
      <c r="D11" s="26">
        <v>108025985</v>
      </c>
      <c r="E11" s="27">
        <v>104478874</v>
      </c>
      <c r="F11" s="27">
        <v>3547110</v>
      </c>
    </row>
    <row r="12" spans="1:9" ht="13.8" customHeight="1" x14ac:dyDescent="0.15">
      <c r="A12" s="22"/>
      <c r="B12" s="25" t="s">
        <v>12</v>
      </c>
      <c r="C12" s="22"/>
      <c r="D12" s="26">
        <v>1699000684</v>
      </c>
      <c r="E12" s="27">
        <v>1663965386</v>
      </c>
      <c r="F12" s="27">
        <v>35035298</v>
      </c>
    </row>
    <row r="13" spans="1:9" ht="13.5" customHeight="1" x14ac:dyDescent="0.15">
      <c r="A13" s="22"/>
      <c r="B13" s="25" t="s">
        <v>122</v>
      </c>
      <c r="C13" s="22"/>
      <c r="D13" s="29"/>
      <c r="E13" s="37"/>
      <c r="F13" s="37"/>
    </row>
    <row r="14" spans="1:9" ht="13.5" customHeight="1" x14ac:dyDescent="0.15">
      <c r="A14" s="28"/>
      <c r="B14" s="25" t="s">
        <v>13</v>
      </c>
      <c r="C14" s="28"/>
      <c r="D14" s="26">
        <v>655001420</v>
      </c>
      <c r="E14" s="27">
        <v>647511502</v>
      </c>
      <c r="F14" s="27">
        <v>7489917</v>
      </c>
    </row>
    <row r="15" spans="1:9" ht="13.5" customHeight="1" x14ac:dyDescent="0.15">
      <c r="A15" s="28"/>
      <c r="B15" s="25" t="s">
        <v>14</v>
      </c>
      <c r="C15" s="28"/>
      <c r="D15" s="26">
        <v>342502216</v>
      </c>
      <c r="E15" s="27">
        <v>342502216</v>
      </c>
      <c r="F15" s="27" t="s">
        <v>15</v>
      </c>
    </row>
    <row r="16" spans="1:9" ht="13.5" customHeight="1" x14ac:dyDescent="0.15">
      <c r="A16" s="28"/>
      <c r="B16" s="25" t="s">
        <v>16</v>
      </c>
      <c r="C16" s="28"/>
      <c r="D16" s="26">
        <v>170506108</v>
      </c>
      <c r="E16" s="27">
        <v>167155725</v>
      </c>
      <c r="F16" s="27">
        <v>3350382</v>
      </c>
    </row>
    <row r="17" spans="1:6" ht="13.5" customHeight="1" x14ac:dyDescent="0.15">
      <c r="A17" s="28"/>
      <c r="B17" s="25" t="s">
        <v>17</v>
      </c>
      <c r="C17" s="28"/>
      <c r="D17" s="26">
        <v>85948473</v>
      </c>
      <c r="E17" s="27">
        <v>81473912</v>
      </c>
      <c r="F17" s="27">
        <v>4474561</v>
      </c>
    </row>
    <row r="18" spans="1:6" ht="13.5" customHeight="1" x14ac:dyDescent="0.15">
      <c r="A18" s="28"/>
      <c r="B18" s="25" t="s">
        <v>18</v>
      </c>
      <c r="C18" s="28"/>
      <c r="D18" s="26">
        <v>88738113</v>
      </c>
      <c r="E18" s="27">
        <v>86716298</v>
      </c>
      <c r="F18" s="27">
        <v>2021814</v>
      </c>
    </row>
    <row r="19" spans="1:6" ht="13.5" customHeight="1" x14ac:dyDescent="0.15">
      <c r="A19" s="28"/>
      <c r="B19" s="25" t="s">
        <v>19</v>
      </c>
      <c r="C19" s="28"/>
      <c r="D19" s="26">
        <v>22634616</v>
      </c>
      <c r="E19" s="27">
        <v>22628529</v>
      </c>
      <c r="F19" s="27">
        <v>6086</v>
      </c>
    </row>
    <row r="20" spans="1:6" ht="13.8" customHeight="1" x14ac:dyDescent="0.15">
      <c r="A20" s="28"/>
      <c r="B20" s="25" t="s">
        <v>12</v>
      </c>
      <c r="C20" s="28"/>
      <c r="D20" s="26">
        <v>1365330947</v>
      </c>
      <c r="E20" s="27">
        <v>1347988184</v>
      </c>
      <c r="F20" s="27">
        <v>17342762</v>
      </c>
    </row>
    <row r="21" spans="1:6" ht="13.5" customHeight="1" x14ac:dyDescent="0.15">
      <c r="A21" s="28"/>
      <c r="B21" s="25" t="s">
        <v>20</v>
      </c>
      <c r="C21" s="28"/>
      <c r="D21" s="26">
        <v>456362656</v>
      </c>
      <c r="E21" s="27">
        <v>454275061</v>
      </c>
      <c r="F21" s="27">
        <v>2087594</v>
      </c>
    </row>
    <row r="22" spans="1:6" ht="13.5" customHeight="1" x14ac:dyDescent="0.15">
      <c r="A22" s="28"/>
      <c r="B22" s="25" t="s">
        <v>21</v>
      </c>
      <c r="C22" s="28"/>
      <c r="D22" s="29"/>
      <c r="E22" s="30"/>
      <c r="F22" s="30"/>
    </row>
    <row r="23" spans="1:6" ht="13.5" customHeight="1" x14ac:dyDescent="0.15">
      <c r="A23" s="28"/>
      <c r="B23" s="25" t="s">
        <v>22</v>
      </c>
      <c r="C23" s="28"/>
      <c r="D23" s="26">
        <v>38124990</v>
      </c>
      <c r="E23" s="27">
        <v>38121989</v>
      </c>
      <c r="F23" s="27">
        <v>3000</v>
      </c>
    </row>
    <row r="24" spans="1:6" ht="13.5" customHeight="1" x14ac:dyDescent="0.15">
      <c r="A24" s="22"/>
      <c r="B24" s="25" t="s">
        <v>23</v>
      </c>
      <c r="C24" s="28"/>
      <c r="D24" s="26">
        <v>298263091</v>
      </c>
      <c r="E24" s="27">
        <v>294511993</v>
      </c>
      <c r="F24" s="27">
        <v>3751098</v>
      </c>
    </row>
    <row r="25" spans="1:6" ht="13.5" customHeight="1" x14ac:dyDescent="0.15">
      <c r="A25" s="22"/>
      <c r="B25" s="25" t="s">
        <v>24</v>
      </c>
      <c r="D25" s="26">
        <v>4285503</v>
      </c>
      <c r="E25" s="27">
        <v>4281771</v>
      </c>
      <c r="F25" s="27">
        <v>3731</v>
      </c>
    </row>
    <row r="26" spans="1:6" ht="13.5" customHeight="1" x14ac:dyDescent="0.15">
      <c r="A26" s="22"/>
      <c r="B26" s="25" t="s">
        <v>25</v>
      </c>
      <c r="C26" s="25"/>
      <c r="D26" s="26">
        <v>31095014</v>
      </c>
      <c r="E26" s="27">
        <v>31077897</v>
      </c>
      <c r="F26" s="27">
        <v>17116</v>
      </c>
    </row>
    <row r="27" spans="1:6" ht="13.8" customHeight="1" x14ac:dyDescent="0.15">
      <c r="A27" s="22"/>
      <c r="B27" s="25" t="s">
        <v>12</v>
      </c>
      <c r="C27" s="28"/>
      <c r="D27" s="26">
        <v>371768598</v>
      </c>
      <c r="E27" s="27">
        <v>367993651</v>
      </c>
      <c r="F27" s="27">
        <v>3774946</v>
      </c>
    </row>
    <row r="28" spans="1:6" ht="13.5" customHeight="1" x14ac:dyDescent="0.15">
      <c r="A28" s="22"/>
      <c r="B28" s="25" t="s">
        <v>26</v>
      </c>
      <c r="C28" s="28"/>
      <c r="D28" s="26">
        <v>2260994524</v>
      </c>
      <c r="E28" s="27">
        <v>2260994524</v>
      </c>
      <c r="F28" s="27" t="s">
        <v>15</v>
      </c>
    </row>
    <row r="29" spans="1:6" ht="13.5" customHeight="1" x14ac:dyDescent="0.15">
      <c r="A29" s="22"/>
      <c r="B29" s="25" t="s">
        <v>27</v>
      </c>
      <c r="C29" s="28"/>
      <c r="D29" s="26">
        <v>105000000</v>
      </c>
      <c r="E29" s="27">
        <v>105000000</v>
      </c>
      <c r="F29" s="27" t="s">
        <v>15</v>
      </c>
    </row>
    <row r="30" spans="1:6" ht="13.5" customHeight="1" x14ac:dyDescent="0.15">
      <c r="A30" s="22"/>
      <c r="B30" s="25" t="s">
        <v>59</v>
      </c>
      <c r="C30" s="28"/>
      <c r="D30" s="26">
        <v>36500000</v>
      </c>
      <c r="E30" s="27">
        <v>36500000</v>
      </c>
      <c r="F30" s="27" t="s">
        <v>15</v>
      </c>
    </row>
    <row r="31" spans="1:6" ht="13.5" customHeight="1" x14ac:dyDescent="0.15">
      <c r="A31" s="22"/>
      <c r="B31" s="25" t="s">
        <v>28</v>
      </c>
      <c r="C31" s="28"/>
      <c r="D31" s="26">
        <v>827202937</v>
      </c>
      <c r="E31" s="27">
        <v>807864333</v>
      </c>
      <c r="F31" s="27">
        <v>19338604</v>
      </c>
    </row>
    <row r="32" spans="1:6" ht="13.5" customHeight="1" x14ac:dyDescent="0.15">
      <c r="A32" s="22"/>
      <c r="B32" s="25" t="s">
        <v>30</v>
      </c>
      <c r="C32" s="28"/>
      <c r="D32" s="29"/>
      <c r="E32" s="30"/>
      <c r="F32" s="30"/>
    </row>
    <row r="33" spans="1:6" ht="13.5" customHeight="1" x14ac:dyDescent="0.15">
      <c r="A33" s="22"/>
      <c r="B33" s="25" t="s">
        <v>31</v>
      </c>
      <c r="C33" s="28"/>
      <c r="D33" s="26">
        <v>435740640</v>
      </c>
      <c r="E33" s="27">
        <v>425212547</v>
      </c>
      <c r="F33" s="27">
        <v>10528092</v>
      </c>
    </row>
    <row r="34" spans="1:6" ht="13.5" customHeight="1" x14ac:dyDescent="0.15">
      <c r="A34" s="22"/>
      <c r="B34" s="25" t="s">
        <v>32</v>
      </c>
      <c r="C34" s="28"/>
      <c r="D34" s="26">
        <v>1007753071</v>
      </c>
      <c r="E34" s="27">
        <v>984740980</v>
      </c>
      <c r="F34" s="27">
        <v>23012090</v>
      </c>
    </row>
    <row r="35" spans="1:6" ht="13.5" customHeight="1" x14ac:dyDescent="0.15">
      <c r="A35" s="22"/>
      <c r="B35" s="25" t="s">
        <v>33</v>
      </c>
      <c r="C35" s="28"/>
      <c r="D35" s="26">
        <v>219108271</v>
      </c>
      <c r="E35" s="27">
        <v>213886230</v>
      </c>
      <c r="F35" s="27">
        <v>5222040</v>
      </c>
    </row>
    <row r="36" spans="1:6" ht="13.5" customHeight="1" x14ac:dyDescent="0.15">
      <c r="A36" s="22"/>
      <c r="B36" s="25" t="s">
        <v>34</v>
      </c>
      <c r="C36" s="28"/>
      <c r="D36" s="26">
        <v>194092089</v>
      </c>
      <c r="E36" s="27">
        <v>144397286</v>
      </c>
      <c r="F36" s="27">
        <v>49694803</v>
      </c>
    </row>
    <row r="37" spans="1:6" ht="13.5" customHeight="1" x14ac:dyDescent="0.15">
      <c r="A37" s="22"/>
      <c r="B37" s="25" t="s">
        <v>35</v>
      </c>
      <c r="C37" s="28"/>
      <c r="D37" s="26">
        <v>204047832</v>
      </c>
      <c r="E37" s="27">
        <v>191244618</v>
      </c>
      <c r="F37" s="27">
        <v>12803214</v>
      </c>
    </row>
    <row r="38" spans="1:6" ht="13.5" customHeight="1" x14ac:dyDescent="0.15">
      <c r="A38" s="22"/>
      <c r="B38" s="25" t="s">
        <v>36</v>
      </c>
      <c r="C38" s="28"/>
      <c r="D38" s="26">
        <v>326095094</v>
      </c>
      <c r="E38" s="27">
        <v>316350815</v>
      </c>
      <c r="F38" s="27">
        <v>9744279</v>
      </c>
    </row>
    <row r="39" spans="1:6" ht="13.5" customHeight="1" x14ac:dyDescent="0.15">
      <c r="A39" s="22"/>
      <c r="B39" s="25" t="s">
        <v>37</v>
      </c>
      <c r="C39" s="28"/>
      <c r="D39" s="26">
        <v>60849730</v>
      </c>
      <c r="E39" s="27">
        <v>54157991</v>
      </c>
      <c r="F39" s="27">
        <v>6691739</v>
      </c>
    </row>
    <row r="40" spans="1:6" ht="13.5" customHeight="1" x14ac:dyDescent="0.15">
      <c r="A40" s="22"/>
      <c r="B40" s="25" t="s">
        <v>60</v>
      </c>
      <c r="C40" s="28"/>
      <c r="D40" s="26">
        <v>8500000</v>
      </c>
      <c r="E40" s="27">
        <v>8496778</v>
      </c>
      <c r="F40" s="27">
        <v>3221</v>
      </c>
    </row>
    <row r="41" spans="1:6" ht="13.5" customHeight="1" x14ac:dyDescent="0.15">
      <c r="A41" s="22"/>
      <c r="B41" s="25" t="s">
        <v>39</v>
      </c>
      <c r="C41" s="28"/>
      <c r="D41" s="26">
        <v>296277578</v>
      </c>
      <c r="E41" s="27">
        <v>284739663</v>
      </c>
      <c r="F41" s="27">
        <v>11537914</v>
      </c>
    </row>
    <row r="42" spans="1:6" ht="13.8" customHeight="1" x14ac:dyDescent="0.15">
      <c r="A42" s="21"/>
      <c r="B42" s="25" t="s">
        <v>12</v>
      </c>
      <c r="C42" s="21"/>
      <c r="D42" s="26">
        <v>2752464308</v>
      </c>
      <c r="E42" s="27">
        <v>2623226912</v>
      </c>
      <c r="F42" s="27">
        <v>129237396</v>
      </c>
    </row>
    <row r="43" spans="1:6" ht="13.5" customHeight="1" x14ac:dyDescent="0.15">
      <c r="A43" s="21"/>
      <c r="B43" s="25" t="s">
        <v>41</v>
      </c>
      <c r="C43" s="21"/>
      <c r="D43" s="26">
        <v>128022645</v>
      </c>
      <c r="E43" s="27">
        <v>119078833</v>
      </c>
      <c r="F43" s="27">
        <v>8943812</v>
      </c>
    </row>
    <row r="44" spans="1:6" ht="13.5" customHeight="1" x14ac:dyDescent="0.15">
      <c r="A44" s="21"/>
      <c r="B44" s="25" t="s">
        <v>43</v>
      </c>
      <c r="C44" s="21"/>
      <c r="D44" s="26">
        <v>79379150</v>
      </c>
      <c r="E44" s="27">
        <v>77883258</v>
      </c>
      <c r="F44" s="27">
        <v>1495891</v>
      </c>
    </row>
    <row r="45" spans="1:6" ht="13.5" customHeight="1" x14ac:dyDescent="0.15">
      <c r="A45" s="21"/>
      <c r="B45" s="25" t="s">
        <v>47</v>
      </c>
      <c r="C45" s="21"/>
      <c r="D45" s="26">
        <v>530264735</v>
      </c>
      <c r="E45" s="27">
        <v>529863957</v>
      </c>
      <c r="F45" s="27">
        <v>400777</v>
      </c>
    </row>
    <row r="46" spans="1:6" ht="13.5" customHeight="1" x14ac:dyDescent="0.15">
      <c r="A46" s="21"/>
      <c r="B46" s="25" t="s">
        <v>48</v>
      </c>
      <c r="C46" s="21"/>
      <c r="D46" s="26">
        <v>69700000</v>
      </c>
      <c r="E46" s="27">
        <v>69700000</v>
      </c>
      <c r="F46" s="27" t="s">
        <v>15</v>
      </c>
    </row>
    <row r="47" spans="1:6" ht="13.5" customHeight="1" x14ac:dyDescent="0.15">
      <c r="A47" s="21"/>
      <c r="B47" s="31" t="s">
        <v>49</v>
      </c>
      <c r="C47" s="21"/>
      <c r="D47" s="32">
        <v>10681991188</v>
      </c>
      <c r="E47" s="8">
        <v>10464334104</v>
      </c>
      <c r="F47" s="8">
        <v>217657083</v>
      </c>
    </row>
    <row r="48" spans="1:6" ht="13.5" customHeight="1" x14ac:dyDescent="0.15">
      <c r="A48" s="21"/>
      <c r="B48" s="25" t="s">
        <v>50</v>
      </c>
      <c r="C48" s="21"/>
      <c r="D48" s="26">
        <v>1527448447</v>
      </c>
      <c r="E48" s="27">
        <v>1467837980</v>
      </c>
      <c r="F48" s="27">
        <v>59610467</v>
      </c>
    </row>
    <row r="49" spans="1:6" ht="13.5" customHeight="1" x14ac:dyDescent="0.15">
      <c r="A49" s="49"/>
      <c r="B49" s="25" t="s">
        <v>51</v>
      </c>
      <c r="C49" s="21"/>
      <c r="D49" s="26">
        <v>45143</v>
      </c>
      <c r="E49" s="27" t="s">
        <v>15</v>
      </c>
      <c r="F49" s="27">
        <v>45143</v>
      </c>
    </row>
    <row r="50" spans="1:6" ht="18.600000000000001" customHeight="1" x14ac:dyDescent="0.15">
      <c r="A50" s="33"/>
      <c r="B50" s="34" t="s">
        <v>52</v>
      </c>
      <c r="C50" s="33"/>
      <c r="D50" s="35">
        <v>12209484778</v>
      </c>
      <c r="E50" s="36">
        <v>11932172084</v>
      </c>
      <c r="F50" s="36">
        <v>277312693</v>
      </c>
    </row>
    <row r="51" spans="1:6" ht="10.5" customHeight="1" x14ac:dyDescent="0.15">
      <c r="A51" s="129" t="s">
        <v>163</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54"/>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61</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359986172</v>
      </c>
      <c r="E7" s="27">
        <v>359986172</v>
      </c>
      <c r="F7" s="27" t="s">
        <v>15</v>
      </c>
    </row>
    <row r="8" spans="1:9" ht="14.1" customHeight="1" x14ac:dyDescent="0.15">
      <c r="A8" s="21"/>
      <c r="B8" s="25" t="s">
        <v>8</v>
      </c>
      <c r="C8" s="21"/>
      <c r="D8" s="26">
        <v>374097734</v>
      </c>
      <c r="E8" s="27">
        <v>359805119</v>
      </c>
      <c r="F8" s="27">
        <v>14292614</v>
      </c>
    </row>
    <row r="9" spans="1:9" ht="14.1" customHeight="1" x14ac:dyDescent="0.15">
      <c r="A9" s="21"/>
      <c r="B9" s="25" t="s">
        <v>9</v>
      </c>
      <c r="C9" s="21"/>
      <c r="D9" s="26">
        <v>1188810400</v>
      </c>
      <c r="E9" s="27">
        <v>1175069148</v>
      </c>
      <c r="F9" s="27">
        <v>13741251</v>
      </c>
    </row>
    <row r="10" spans="1:9" ht="14.1" customHeight="1" x14ac:dyDescent="0.15">
      <c r="A10" s="22"/>
      <c r="B10" s="25" t="s">
        <v>10</v>
      </c>
      <c r="C10" s="25"/>
      <c r="D10" s="26">
        <v>214837686</v>
      </c>
      <c r="E10" s="27">
        <v>203071709</v>
      </c>
      <c r="F10" s="27">
        <v>11765976</v>
      </c>
    </row>
    <row r="11" spans="1:9" ht="14.1" customHeight="1" x14ac:dyDescent="0.15">
      <c r="A11" s="22"/>
      <c r="B11" s="25" t="s">
        <v>11</v>
      </c>
      <c r="C11" s="21"/>
      <c r="D11" s="26">
        <v>124320864</v>
      </c>
      <c r="E11" s="27">
        <v>122485562</v>
      </c>
      <c r="F11" s="27">
        <v>1835301</v>
      </c>
    </row>
    <row r="12" spans="1:9" ht="14.55" customHeight="1" x14ac:dyDescent="0.15">
      <c r="A12" s="22"/>
      <c r="B12" s="25" t="s">
        <v>12</v>
      </c>
      <c r="C12" s="22"/>
      <c r="D12" s="26">
        <v>2262052856</v>
      </c>
      <c r="E12" s="27">
        <v>2220417712</v>
      </c>
      <c r="F12" s="27">
        <v>41635143</v>
      </c>
    </row>
    <row r="13" spans="1:9" ht="14.1" customHeight="1" x14ac:dyDescent="0.15">
      <c r="A13" s="22"/>
      <c r="B13" s="25" t="s">
        <v>122</v>
      </c>
      <c r="C13" s="22"/>
      <c r="D13" s="29"/>
      <c r="E13" s="37"/>
      <c r="F13" s="37"/>
    </row>
    <row r="14" spans="1:9" ht="14.1" customHeight="1" x14ac:dyDescent="0.15">
      <c r="A14" s="28"/>
      <c r="B14" s="25" t="s">
        <v>13</v>
      </c>
      <c r="C14" s="28"/>
      <c r="D14" s="26">
        <v>782507000</v>
      </c>
      <c r="E14" s="27">
        <v>782504118</v>
      </c>
      <c r="F14" s="27">
        <v>2881</v>
      </c>
    </row>
    <row r="15" spans="1:9" ht="14.1" customHeight="1" x14ac:dyDescent="0.15">
      <c r="A15" s="28"/>
      <c r="B15" s="25" t="s">
        <v>14</v>
      </c>
      <c r="C15" s="28"/>
      <c r="D15" s="26">
        <v>401089835</v>
      </c>
      <c r="E15" s="27">
        <v>401089835</v>
      </c>
      <c r="F15" s="27" t="s">
        <v>15</v>
      </c>
    </row>
    <row r="16" spans="1:9" ht="14.1" customHeight="1" x14ac:dyDescent="0.15">
      <c r="A16" s="28"/>
      <c r="B16" s="25" t="s">
        <v>16</v>
      </c>
      <c r="C16" s="28"/>
      <c r="D16" s="26">
        <v>219868365</v>
      </c>
      <c r="E16" s="27">
        <v>211427227</v>
      </c>
      <c r="F16" s="27">
        <v>8441137</v>
      </c>
    </row>
    <row r="17" spans="1:6" ht="14.1" customHeight="1" x14ac:dyDescent="0.15">
      <c r="A17" s="28"/>
      <c r="B17" s="25" t="s">
        <v>17</v>
      </c>
      <c r="C17" s="28"/>
      <c r="D17" s="26">
        <v>124805242</v>
      </c>
      <c r="E17" s="27">
        <v>110977919</v>
      </c>
      <c r="F17" s="27">
        <v>13827322</v>
      </c>
    </row>
    <row r="18" spans="1:6" ht="14.1" customHeight="1" x14ac:dyDescent="0.15">
      <c r="A18" s="28"/>
      <c r="B18" s="25" t="s">
        <v>18</v>
      </c>
      <c r="C18" s="28"/>
      <c r="D18" s="26">
        <v>114798399</v>
      </c>
      <c r="E18" s="27">
        <v>111875068</v>
      </c>
      <c r="F18" s="27">
        <v>2923331</v>
      </c>
    </row>
    <row r="19" spans="1:6" ht="14.1" customHeight="1" x14ac:dyDescent="0.15">
      <c r="A19" s="28"/>
      <c r="B19" s="25" t="s">
        <v>19</v>
      </c>
      <c r="C19" s="28"/>
      <c r="D19" s="26">
        <v>25425441</v>
      </c>
      <c r="E19" s="27">
        <v>25418726</v>
      </c>
      <c r="F19" s="27">
        <v>6714</v>
      </c>
    </row>
    <row r="20" spans="1:6" ht="14.55" customHeight="1" x14ac:dyDescent="0.15">
      <c r="A20" s="28"/>
      <c r="B20" s="25" t="s">
        <v>12</v>
      </c>
      <c r="C20" s="28"/>
      <c r="D20" s="26">
        <v>1668494283</v>
      </c>
      <c r="E20" s="27">
        <v>1643292895</v>
      </c>
      <c r="F20" s="27">
        <v>25201387</v>
      </c>
    </row>
    <row r="21" spans="1:6" ht="14.1" customHeight="1" x14ac:dyDescent="0.15">
      <c r="A21" s="28"/>
      <c r="B21" s="25" t="s">
        <v>20</v>
      </c>
      <c r="C21" s="28"/>
      <c r="D21" s="26">
        <v>699204805</v>
      </c>
      <c r="E21" s="27">
        <v>684933386</v>
      </c>
      <c r="F21" s="27">
        <v>3271418</v>
      </c>
    </row>
    <row r="22" spans="1:6" ht="14.1" customHeight="1" x14ac:dyDescent="0.15">
      <c r="A22" s="28"/>
      <c r="B22" s="25" t="s">
        <v>21</v>
      </c>
      <c r="C22" s="28"/>
      <c r="D22" s="29"/>
      <c r="E22" s="30"/>
      <c r="F22" s="30"/>
    </row>
    <row r="23" spans="1:6" ht="14.1" customHeight="1" x14ac:dyDescent="0.15">
      <c r="A23" s="28"/>
      <c r="B23" s="25" t="s">
        <v>22</v>
      </c>
      <c r="C23" s="28"/>
      <c r="D23" s="26">
        <v>43117214</v>
      </c>
      <c r="E23" s="27">
        <v>43117214</v>
      </c>
      <c r="F23" s="27" t="s">
        <v>15</v>
      </c>
    </row>
    <row r="24" spans="1:6" ht="14.1" customHeight="1" x14ac:dyDescent="0.15">
      <c r="A24" s="22"/>
      <c r="B24" s="25" t="s">
        <v>23</v>
      </c>
      <c r="C24" s="28"/>
      <c r="D24" s="26">
        <v>386265579</v>
      </c>
      <c r="E24" s="27">
        <v>382319513</v>
      </c>
      <c r="F24" s="27">
        <v>3946066</v>
      </c>
    </row>
    <row r="25" spans="1:6" ht="14.1" customHeight="1" x14ac:dyDescent="0.15">
      <c r="A25" s="22"/>
      <c r="B25" s="25" t="s">
        <v>24</v>
      </c>
      <c r="D25" s="26">
        <v>4925162</v>
      </c>
      <c r="E25" s="27">
        <v>4921333</v>
      </c>
      <c r="F25" s="27">
        <v>3828</v>
      </c>
    </row>
    <row r="26" spans="1:6" ht="14.1" customHeight="1" x14ac:dyDescent="0.15">
      <c r="A26" s="22"/>
      <c r="B26" s="25" t="s">
        <v>25</v>
      </c>
      <c r="C26" s="25"/>
      <c r="D26" s="26">
        <v>41394244</v>
      </c>
      <c r="E26" s="27">
        <v>40894207</v>
      </c>
      <c r="F26" s="27">
        <v>500036</v>
      </c>
    </row>
    <row r="27" spans="1:6" ht="14.55" customHeight="1" x14ac:dyDescent="0.15">
      <c r="A27" s="22"/>
      <c r="B27" s="25" t="s">
        <v>12</v>
      </c>
      <c r="C27" s="28"/>
      <c r="D27" s="26">
        <v>475702199</v>
      </c>
      <c r="E27" s="27">
        <v>471252267</v>
      </c>
      <c r="F27" s="27">
        <v>4449931</v>
      </c>
    </row>
    <row r="28" spans="1:6" ht="14.1" customHeight="1" x14ac:dyDescent="0.15">
      <c r="A28" s="22"/>
      <c r="B28" s="25" t="s">
        <v>26</v>
      </c>
      <c r="C28" s="28"/>
      <c r="D28" s="26">
        <v>3205147522</v>
      </c>
      <c r="E28" s="27">
        <v>3205147522</v>
      </c>
      <c r="F28" s="27" t="s">
        <v>15</v>
      </c>
    </row>
    <row r="29" spans="1:6" ht="14.1" customHeight="1" x14ac:dyDescent="0.15">
      <c r="A29" s="22"/>
      <c r="B29" s="25" t="s">
        <v>59</v>
      </c>
      <c r="C29" s="28"/>
      <c r="D29" s="26">
        <v>38800000</v>
      </c>
      <c r="E29" s="27">
        <v>38800000</v>
      </c>
      <c r="F29" s="27" t="s">
        <v>15</v>
      </c>
    </row>
    <row r="30" spans="1:6" ht="14.1" customHeight="1" x14ac:dyDescent="0.15">
      <c r="A30" s="22"/>
      <c r="B30" s="25" t="s">
        <v>28</v>
      </c>
      <c r="C30" s="28"/>
      <c r="D30" s="26">
        <v>995439227</v>
      </c>
      <c r="E30" s="27">
        <v>953200804</v>
      </c>
      <c r="F30" s="27">
        <v>42238423</v>
      </c>
    </row>
    <row r="31" spans="1:6" ht="14.1" customHeight="1" x14ac:dyDescent="0.15">
      <c r="A31" s="22"/>
      <c r="B31" s="25" t="s">
        <v>30</v>
      </c>
      <c r="C31" s="28"/>
      <c r="D31" s="29"/>
      <c r="E31" s="30"/>
      <c r="F31" s="30"/>
    </row>
    <row r="32" spans="1:6" ht="14.1" customHeight="1" x14ac:dyDescent="0.15">
      <c r="A32" s="22"/>
      <c r="B32" s="25" t="s">
        <v>31</v>
      </c>
      <c r="C32" s="28"/>
      <c r="D32" s="26">
        <v>454978223</v>
      </c>
      <c r="E32" s="27">
        <v>401749514</v>
      </c>
      <c r="F32" s="27">
        <v>53228809</v>
      </c>
    </row>
    <row r="33" spans="1:6" ht="14.1" customHeight="1" x14ac:dyDescent="0.15">
      <c r="A33" s="22"/>
      <c r="B33" s="25" t="s">
        <v>32</v>
      </c>
      <c r="C33" s="28"/>
      <c r="D33" s="26">
        <v>1065493619</v>
      </c>
      <c r="E33" s="27">
        <v>945426369</v>
      </c>
      <c r="F33" s="27">
        <v>120067249</v>
      </c>
    </row>
    <row r="34" spans="1:6" ht="14.1" customHeight="1" x14ac:dyDescent="0.15">
      <c r="A34" s="22"/>
      <c r="B34" s="25" t="s">
        <v>33</v>
      </c>
      <c r="C34" s="28"/>
      <c r="D34" s="26">
        <v>240397169</v>
      </c>
      <c r="E34" s="27">
        <v>205430448</v>
      </c>
      <c r="F34" s="27">
        <v>34966720</v>
      </c>
    </row>
    <row r="35" spans="1:6" ht="14.1" customHeight="1" x14ac:dyDescent="0.15">
      <c r="A35" s="22"/>
      <c r="B35" s="25" t="s">
        <v>34</v>
      </c>
      <c r="C35" s="28"/>
      <c r="D35" s="26">
        <v>262742877</v>
      </c>
      <c r="E35" s="27">
        <v>164712910</v>
      </c>
      <c r="F35" s="27">
        <v>98029967</v>
      </c>
    </row>
    <row r="36" spans="1:6" ht="14.1" customHeight="1" x14ac:dyDescent="0.15">
      <c r="A36" s="22"/>
      <c r="B36" s="25" t="s">
        <v>35</v>
      </c>
      <c r="C36" s="28"/>
      <c r="D36" s="26">
        <v>239159094</v>
      </c>
      <c r="E36" s="27">
        <v>201857419</v>
      </c>
      <c r="F36" s="27">
        <v>37301775</v>
      </c>
    </row>
    <row r="37" spans="1:6" ht="14.1" customHeight="1" x14ac:dyDescent="0.15">
      <c r="A37" s="22"/>
      <c r="B37" s="25" t="s">
        <v>36</v>
      </c>
      <c r="C37" s="28"/>
      <c r="D37" s="26">
        <v>354989302</v>
      </c>
      <c r="E37" s="27">
        <v>325910261</v>
      </c>
      <c r="F37" s="27">
        <v>29079041</v>
      </c>
    </row>
    <row r="38" spans="1:6" ht="14.1" customHeight="1" x14ac:dyDescent="0.15">
      <c r="A38" s="22"/>
      <c r="B38" s="25" t="s">
        <v>37</v>
      </c>
      <c r="C38" s="28"/>
      <c r="D38" s="26">
        <v>77259175</v>
      </c>
      <c r="E38" s="27">
        <v>62794285</v>
      </c>
      <c r="F38" s="27">
        <v>14464887</v>
      </c>
    </row>
    <row r="39" spans="1:6" ht="14.1" customHeight="1" x14ac:dyDescent="0.15">
      <c r="A39" s="22"/>
      <c r="B39" s="25" t="s">
        <v>62</v>
      </c>
      <c r="C39" s="28"/>
      <c r="D39" s="26">
        <v>14250000</v>
      </c>
      <c r="E39" s="27">
        <v>8941756</v>
      </c>
      <c r="F39" s="27">
        <v>5308243</v>
      </c>
    </row>
    <row r="40" spans="1:6" ht="14.1" customHeight="1" x14ac:dyDescent="0.15">
      <c r="A40" s="22"/>
      <c r="B40" s="25" t="s">
        <v>39</v>
      </c>
      <c r="C40" s="28"/>
      <c r="D40" s="26">
        <v>277366331</v>
      </c>
      <c r="E40" s="27">
        <v>243574409</v>
      </c>
      <c r="F40" s="27">
        <v>33791922</v>
      </c>
    </row>
    <row r="41" spans="1:6" ht="14.25" customHeight="1" x14ac:dyDescent="0.15">
      <c r="A41" s="21"/>
      <c r="B41" s="25" t="s">
        <v>12</v>
      </c>
      <c r="C41" s="21"/>
      <c r="D41" s="26">
        <v>2986635893</v>
      </c>
      <c r="E41" s="27">
        <v>2560397274</v>
      </c>
      <c r="F41" s="27">
        <v>426238618</v>
      </c>
    </row>
    <row r="42" spans="1:6" ht="14.1" customHeight="1" x14ac:dyDescent="0.15">
      <c r="A42" s="21"/>
      <c r="B42" s="25" t="s">
        <v>63</v>
      </c>
      <c r="C42" s="21"/>
      <c r="D42" s="26">
        <v>148948544</v>
      </c>
      <c r="E42" s="27">
        <v>123039339</v>
      </c>
      <c r="F42" s="27">
        <v>26909204</v>
      </c>
    </row>
    <row r="43" spans="1:6" ht="14.1" customHeight="1" x14ac:dyDescent="0.15">
      <c r="A43" s="21"/>
      <c r="B43" s="25" t="s">
        <v>43</v>
      </c>
      <c r="C43" s="21"/>
      <c r="D43" s="26">
        <v>80355030</v>
      </c>
      <c r="E43" s="27">
        <v>79007796</v>
      </c>
      <c r="F43" s="27">
        <v>1347233</v>
      </c>
    </row>
    <row r="44" spans="1:6" ht="14.1" customHeight="1" x14ac:dyDescent="0.15">
      <c r="A44" s="21"/>
      <c r="B44" s="25" t="s">
        <v>64</v>
      </c>
      <c r="C44" s="21"/>
      <c r="D44" s="26">
        <v>816052430</v>
      </c>
      <c r="E44" s="27">
        <v>815621941</v>
      </c>
      <c r="F44" s="27">
        <v>430488</v>
      </c>
    </row>
    <row r="45" spans="1:6" ht="14.1" customHeight="1" x14ac:dyDescent="0.15">
      <c r="A45" s="21"/>
      <c r="B45" s="25" t="s">
        <v>48</v>
      </c>
      <c r="C45" s="21"/>
      <c r="D45" s="26">
        <v>75800000</v>
      </c>
      <c r="E45" s="27">
        <v>75800000</v>
      </c>
      <c r="F45" s="27" t="s">
        <v>15</v>
      </c>
    </row>
    <row r="46" spans="1:6" ht="14.1" customHeight="1" x14ac:dyDescent="0.15">
      <c r="A46" s="21"/>
      <c r="B46" s="31" t="s">
        <v>49</v>
      </c>
      <c r="C46" s="21"/>
      <c r="D46" s="32">
        <v>13441632791</v>
      </c>
      <c r="E46" s="8">
        <v>12870910942</v>
      </c>
      <c r="F46" s="8">
        <v>570721849</v>
      </c>
    </row>
    <row r="47" spans="1:6" ht="14.1" customHeight="1" x14ac:dyDescent="0.15">
      <c r="A47" s="21"/>
      <c r="B47" s="25" t="s">
        <v>50</v>
      </c>
      <c r="C47" s="21"/>
      <c r="D47" s="26">
        <v>2017566181</v>
      </c>
      <c r="E47" s="27">
        <v>1907391888</v>
      </c>
      <c r="F47" s="27">
        <v>110174292</v>
      </c>
    </row>
    <row r="48" spans="1:6" ht="14.1" customHeight="1" x14ac:dyDescent="0.15">
      <c r="A48" s="21"/>
      <c r="B48" s="25" t="s">
        <v>51</v>
      </c>
      <c r="C48" s="21"/>
      <c r="D48" s="26">
        <v>17512</v>
      </c>
      <c r="E48" s="27" t="s">
        <v>15</v>
      </c>
      <c r="F48" s="27">
        <v>17512</v>
      </c>
    </row>
    <row r="49" spans="1:6" ht="18" customHeight="1" x14ac:dyDescent="0.15">
      <c r="A49" s="48"/>
      <c r="B49" s="34" t="s">
        <v>52</v>
      </c>
      <c r="C49" s="33"/>
      <c r="D49" s="35">
        <v>15459216484</v>
      </c>
      <c r="E49" s="36">
        <v>14778302830</v>
      </c>
      <c r="F49" s="36">
        <v>680913654</v>
      </c>
    </row>
    <row r="50" spans="1:6" ht="10.5" customHeight="1" x14ac:dyDescent="0.15">
      <c r="A50" s="129" t="s">
        <v>162</v>
      </c>
      <c r="B50" s="129"/>
      <c r="C50" s="129"/>
      <c r="D50" s="129"/>
      <c r="E50" s="129"/>
      <c r="F50" s="129"/>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sheetData>
  <mergeCells count="2">
    <mergeCell ref="A3:F3"/>
    <mergeCell ref="A50:F54"/>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54"/>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65</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4.1" customHeight="1" x14ac:dyDescent="0.15">
      <c r="A6" s="24"/>
      <c r="B6" s="25" t="s">
        <v>6</v>
      </c>
      <c r="C6" s="22"/>
      <c r="D6" s="26"/>
      <c r="E6" s="27"/>
      <c r="F6" s="27"/>
    </row>
    <row r="7" spans="1:9" ht="14.1" customHeight="1" x14ac:dyDescent="0.15">
      <c r="A7" s="22"/>
      <c r="B7" s="25" t="s">
        <v>7</v>
      </c>
      <c r="C7" s="21"/>
      <c r="D7" s="26">
        <v>464384315</v>
      </c>
      <c r="E7" s="27">
        <v>462783040</v>
      </c>
      <c r="F7" s="27">
        <v>1601275</v>
      </c>
    </row>
    <row r="8" spans="1:9" ht="14.1" customHeight="1" x14ac:dyDescent="0.15">
      <c r="A8" s="21"/>
      <c r="B8" s="25" t="s">
        <v>8</v>
      </c>
      <c r="C8" s="21"/>
      <c r="D8" s="26">
        <v>510009650</v>
      </c>
      <c r="E8" s="27">
        <v>489718393</v>
      </c>
      <c r="F8" s="27">
        <v>20291256</v>
      </c>
    </row>
    <row r="9" spans="1:9" ht="14.1" customHeight="1" x14ac:dyDescent="0.15">
      <c r="A9" s="21"/>
      <c r="B9" s="25" t="s">
        <v>9</v>
      </c>
      <c r="C9" s="21"/>
      <c r="D9" s="26">
        <v>1784811794</v>
      </c>
      <c r="E9" s="27">
        <v>1782365654</v>
      </c>
      <c r="F9" s="27">
        <v>2446139</v>
      </c>
    </row>
    <row r="10" spans="1:9" ht="14.1" customHeight="1" x14ac:dyDescent="0.15">
      <c r="A10" s="22"/>
      <c r="B10" s="25" t="s">
        <v>10</v>
      </c>
      <c r="C10" s="25"/>
      <c r="D10" s="26">
        <v>255611469</v>
      </c>
      <c r="E10" s="27">
        <v>247391106</v>
      </c>
      <c r="F10" s="27">
        <v>8220362</v>
      </c>
    </row>
    <row r="11" spans="1:9" ht="14.1" customHeight="1" x14ac:dyDescent="0.15">
      <c r="A11" s="22"/>
      <c r="B11" s="25" t="s">
        <v>11</v>
      </c>
      <c r="C11" s="21"/>
      <c r="D11" s="26">
        <v>144431278</v>
      </c>
      <c r="E11" s="27">
        <v>143464675</v>
      </c>
      <c r="F11" s="27">
        <v>966602</v>
      </c>
    </row>
    <row r="12" spans="1:9" ht="14.55" customHeight="1" x14ac:dyDescent="0.15">
      <c r="A12" s="22"/>
      <c r="B12" s="25" t="s">
        <v>12</v>
      </c>
      <c r="C12" s="22"/>
      <c r="D12" s="26">
        <v>3159248506</v>
      </c>
      <c r="E12" s="27">
        <v>3125722870</v>
      </c>
      <c r="F12" s="27">
        <v>33525635</v>
      </c>
    </row>
    <row r="13" spans="1:9" ht="14.1" customHeight="1" x14ac:dyDescent="0.15">
      <c r="A13" s="22"/>
      <c r="B13" s="25" t="s">
        <v>122</v>
      </c>
      <c r="C13" s="22"/>
      <c r="D13" s="29"/>
      <c r="E13" s="37"/>
      <c r="F13" s="37"/>
    </row>
    <row r="14" spans="1:9" ht="14.1" customHeight="1" x14ac:dyDescent="0.15">
      <c r="A14" s="28"/>
      <c r="B14" s="25" t="s">
        <v>13</v>
      </c>
      <c r="C14" s="28"/>
      <c r="D14" s="26">
        <v>1138318355</v>
      </c>
      <c r="E14" s="27">
        <v>1135540853</v>
      </c>
      <c r="F14" s="27">
        <v>2777501</v>
      </c>
    </row>
    <row r="15" spans="1:9" ht="14.1" customHeight="1" x14ac:dyDescent="0.15">
      <c r="A15" s="28"/>
      <c r="B15" s="25" t="s">
        <v>14</v>
      </c>
      <c r="C15" s="28"/>
      <c r="D15" s="26">
        <v>515221070</v>
      </c>
      <c r="E15" s="27">
        <v>515221070</v>
      </c>
      <c r="F15" s="27" t="s">
        <v>15</v>
      </c>
    </row>
    <row r="16" spans="1:9" ht="14.1" customHeight="1" x14ac:dyDescent="0.15">
      <c r="A16" s="28"/>
      <c r="B16" s="25" t="s">
        <v>16</v>
      </c>
      <c r="C16" s="28"/>
      <c r="D16" s="26">
        <v>281901660</v>
      </c>
      <c r="E16" s="27">
        <v>273851807</v>
      </c>
      <c r="F16" s="27">
        <v>8049852</v>
      </c>
    </row>
    <row r="17" spans="1:6" ht="14.1" customHeight="1" x14ac:dyDescent="0.15">
      <c r="A17" s="28"/>
      <c r="B17" s="25" t="s">
        <v>17</v>
      </c>
      <c r="C17" s="28"/>
      <c r="D17" s="26">
        <v>201004956</v>
      </c>
      <c r="E17" s="27">
        <v>192002124</v>
      </c>
      <c r="F17" s="27">
        <v>9002832</v>
      </c>
    </row>
    <row r="18" spans="1:6" ht="14.1" customHeight="1" x14ac:dyDescent="0.15">
      <c r="A18" s="28"/>
      <c r="B18" s="25" t="s">
        <v>18</v>
      </c>
      <c r="C18" s="28"/>
      <c r="D18" s="26">
        <v>165721281</v>
      </c>
      <c r="E18" s="27">
        <v>162770357</v>
      </c>
      <c r="F18" s="27">
        <v>2950924</v>
      </c>
    </row>
    <row r="19" spans="1:6" ht="14.1" customHeight="1" x14ac:dyDescent="0.15">
      <c r="A19" s="28"/>
      <c r="B19" s="25" t="s">
        <v>19</v>
      </c>
      <c r="C19" s="28"/>
      <c r="D19" s="26">
        <v>29111055</v>
      </c>
      <c r="E19" s="27">
        <v>29107408</v>
      </c>
      <c r="F19" s="27">
        <v>3646</v>
      </c>
    </row>
    <row r="20" spans="1:6" ht="14.55" customHeight="1" x14ac:dyDescent="0.15">
      <c r="A20" s="28"/>
      <c r="B20" s="25" t="s">
        <v>12</v>
      </c>
      <c r="C20" s="28"/>
      <c r="D20" s="26">
        <v>2331278377</v>
      </c>
      <c r="E20" s="27">
        <v>2308493621</v>
      </c>
      <c r="F20" s="27">
        <v>22784756</v>
      </c>
    </row>
    <row r="21" spans="1:6" ht="14.1" customHeight="1" x14ac:dyDescent="0.15">
      <c r="A21" s="28"/>
      <c r="B21" s="25" t="s">
        <v>20</v>
      </c>
      <c r="C21" s="28"/>
      <c r="D21" s="26">
        <v>850596225</v>
      </c>
      <c r="E21" s="27">
        <v>847016781</v>
      </c>
      <c r="F21" s="27">
        <v>3579443</v>
      </c>
    </row>
    <row r="22" spans="1:6" ht="14.1" customHeight="1" x14ac:dyDescent="0.15">
      <c r="A22" s="28"/>
      <c r="B22" s="25" t="s">
        <v>21</v>
      </c>
      <c r="C22" s="28"/>
      <c r="D22" s="29"/>
      <c r="E22" s="30"/>
      <c r="F22" s="30"/>
    </row>
    <row r="23" spans="1:6" ht="14.1" customHeight="1" x14ac:dyDescent="0.15">
      <c r="A23" s="28"/>
      <c r="B23" s="25" t="s">
        <v>22</v>
      </c>
      <c r="C23" s="28"/>
      <c r="D23" s="26">
        <v>57861413</v>
      </c>
      <c r="E23" s="27">
        <v>57859413</v>
      </c>
      <c r="F23" s="27">
        <v>2000</v>
      </c>
    </row>
    <row r="24" spans="1:6" ht="14.1" customHeight="1" x14ac:dyDescent="0.15">
      <c r="A24" s="22"/>
      <c r="B24" s="25" t="s">
        <v>23</v>
      </c>
      <c r="C24" s="28"/>
      <c r="D24" s="26">
        <v>485006662</v>
      </c>
      <c r="E24" s="27">
        <v>474704705</v>
      </c>
      <c r="F24" s="27">
        <v>10301957</v>
      </c>
    </row>
    <row r="25" spans="1:6" ht="14.1" customHeight="1" x14ac:dyDescent="0.15">
      <c r="A25" s="22"/>
      <c r="B25" s="25" t="s">
        <v>24</v>
      </c>
      <c r="D25" s="26">
        <v>5678479</v>
      </c>
      <c r="E25" s="27">
        <v>5660936</v>
      </c>
      <c r="F25" s="27">
        <v>17542</v>
      </c>
    </row>
    <row r="26" spans="1:6" ht="14.1" customHeight="1" x14ac:dyDescent="0.15">
      <c r="A26" s="22"/>
      <c r="B26" s="25" t="s">
        <v>25</v>
      </c>
      <c r="C26" s="25"/>
      <c r="D26" s="26">
        <v>52499673</v>
      </c>
      <c r="E26" s="27">
        <v>51880537</v>
      </c>
      <c r="F26" s="27">
        <v>619135</v>
      </c>
    </row>
    <row r="27" spans="1:6" ht="14.55" customHeight="1" x14ac:dyDescent="0.15">
      <c r="A27" s="22"/>
      <c r="B27" s="25" t="s">
        <v>12</v>
      </c>
      <c r="C27" s="28"/>
      <c r="D27" s="26">
        <v>601046227</v>
      </c>
      <c r="E27" s="27">
        <v>590105591</v>
      </c>
      <c r="F27" s="27">
        <v>10940635</v>
      </c>
    </row>
    <row r="28" spans="1:6" ht="14.1" customHeight="1" x14ac:dyDescent="0.15">
      <c r="A28" s="22"/>
      <c r="B28" s="25" t="s">
        <v>26</v>
      </c>
      <c r="C28" s="28"/>
      <c r="D28" s="26">
        <v>4166577033</v>
      </c>
      <c r="E28" s="27">
        <v>4166577033</v>
      </c>
      <c r="F28" s="27" t="s">
        <v>15</v>
      </c>
    </row>
    <row r="29" spans="1:6" ht="14.1" customHeight="1" x14ac:dyDescent="0.15">
      <c r="A29" s="22"/>
      <c r="B29" s="25" t="s">
        <v>59</v>
      </c>
      <c r="C29" s="28"/>
      <c r="D29" s="26">
        <v>32100000</v>
      </c>
      <c r="E29" s="27">
        <v>32100000</v>
      </c>
      <c r="F29" s="27" t="s">
        <v>15</v>
      </c>
    </row>
    <row r="30" spans="1:6" ht="14.1" customHeight="1" x14ac:dyDescent="0.15">
      <c r="A30" s="22"/>
      <c r="B30" s="25" t="s">
        <v>28</v>
      </c>
      <c r="C30" s="28"/>
      <c r="D30" s="26">
        <v>1259379014</v>
      </c>
      <c r="E30" s="27">
        <v>1225251305</v>
      </c>
      <c r="F30" s="27">
        <v>34127709</v>
      </c>
    </row>
    <row r="31" spans="1:6" ht="14.1" customHeight="1" x14ac:dyDescent="0.15">
      <c r="A31" s="22"/>
      <c r="B31" s="25" t="s">
        <v>30</v>
      </c>
      <c r="C31" s="28"/>
      <c r="D31" s="29"/>
      <c r="E31" s="30"/>
      <c r="F31" s="30"/>
    </row>
    <row r="32" spans="1:6" ht="14.1" customHeight="1" x14ac:dyDescent="0.15">
      <c r="A32" s="22"/>
      <c r="B32" s="25" t="s">
        <v>31</v>
      </c>
      <c r="C32" s="28"/>
      <c r="D32" s="26">
        <v>504275966</v>
      </c>
      <c r="E32" s="27">
        <v>468080950</v>
      </c>
      <c r="F32" s="27">
        <v>36195016</v>
      </c>
    </row>
    <row r="33" spans="1:6" ht="14.1" customHeight="1" x14ac:dyDescent="0.15">
      <c r="A33" s="22"/>
      <c r="B33" s="25" t="s">
        <v>32</v>
      </c>
      <c r="C33" s="28"/>
      <c r="D33" s="26">
        <v>1156894749</v>
      </c>
      <c r="E33" s="27">
        <v>1066216575</v>
      </c>
      <c r="F33" s="27">
        <v>90678173</v>
      </c>
    </row>
    <row r="34" spans="1:6" ht="14.1" customHeight="1" x14ac:dyDescent="0.15">
      <c r="A34" s="22"/>
      <c r="B34" s="25" t="s">
        <v>33</v>
      </c>
      <c r="C34" s="28"/>
      <c r="D34" s="26">
        <v>276014750</v>
      </c>
      <c r="E34" s="27">
        <v>235741994</v>
      </c>
      <c r="F34" s="27">
        <v>40272755</v>
      </c>
    </row>
    <row r="35" spans="1:6" ht="14.1" customHeight="1" x14ac:dyDescent="0.15">
      <c r="A35" s="22"/>
      <c r="B35" s="25" t="s">
        <v>34</v>
      </c>
      <c r="C35" s="28"/>
      <c r="D35" s="26">
        <v>346606828</v>
      </c>
      <c r="E35" s="27">
        <v>259467682</v>
      </c>
      <c r="F35" s="27">
        <v>87139146</v>
      </c>
    </row>
    <row r="36" spans="1:6" ht="14.1" customHeight="1" x14ac:dyDescent="0.15">
      <c r="A36" s="22"/>
      <c r="B36" s="25" t="s">
        <v>35</v>
      </c>
      <c r="C36" s="28"/>
      <c r="D36" s="26">
        <v>316574586</v>
      </c>
      <c r="E36" s="27">
        <v>286246073</v>
      </c>
      <c r="F36" s="27">
        <v>30328512</v>
      </c>
    </row>
    <row r="37" spans="1:6" ht="14.1" customHeight="1" x14ac:dyDescent="0.15">
      <c r="A37" s="22"/>
      <c r="B37" s="25" t="s">
        <v>36</v>
      </c>
      <c r="C37" s="28"/>
      <c r="D37" s="26">
        <v>378571385</v>
      </c>
      <c r="E37" s="27">
        <v>356029701</v>
      </c>
      <c r="F37" s="27">
        <v>22541684</v>
      </c>
    </row>
    <row r="38" spans="1:6" ht="14.1" customHeight="1" x14ac:dyDescent="0.15">
      <c r="A38" s="22"/>
      <c r="B38" s="25" t="s">
        <v>37</v>
      </c>
      <c r="C38" s="28"/>
      <c r="D38" s="26">
        <v>88980900</v>
      </c>
      <c r="E38" s="27">
        <v>77742261</v>
      </c>
      <c r="F38" s="27">
        <v>9238638</v>
      </c>
    </row>
    <row r="39" spans="1:6" ht="14.1" customHeight="1" x14ac:dyDescent="0.15">
      <c r="A39" s="22"/>
      <c r="B39" s="25" t="s">
        <v>62</v>
      </c>
      <c r="C39" s="28"/>
      <c r="D39" s="26">
        <v>13806814</v>
      </c>
      <c r="E39" s="27">
        <v>10479287</v>
      </c>
      <c r="F39" s="27">
        <v>3327526</v>
      </c>
    </row>
    <row r="40" spans="1:6" ht="14.1" customHeight="1" x14ac:dyDescent="0.15">
      <c r="A40" s="22"/>
      <c r="B40" s="25" t="s">
        <v>39</v>
      </c>
      <c r="C40" s="28"/>
      <c r="D40" s="26">
        <v>331069972</v>
      </c>
      <c r="E40" s="27">
        <v>311810377</v>
      </c>
      <c r="F40" s="27">
        <v>19259595</v>
      </c>
    </row>
    <row r="41" spans="1:6" ht="14.25" customHeight="1" x14ac:dyDescent="0.15">
      <c r="A41" s="21"/>
      <c r="B41" s="25" t="s">
        <v>12</v>
      </c>
      <c r="C41" s="21"/>
      <c r="D41" s="26">
        <v>3410795953</v>
      </c>
      <c r="E41" s="27">
        <v>3071814903</v>
      </c>
      <c r="F41" s="27">
        <v>338981050</v>
      </c>
    </row>
    <row r="42" spans="1:6" ht="14.1" customHeight="1" x14ac:dyDescent="0.15">
      <c r="A42" s="21"/>
      <c r="B42" s="25" t="s">
        <v>63</v>
      </c>
      <c r="C42" s="21"/>
      <c r="D42" s="26">
        <v>191812277</v>
      </c>
      <c r="E42" s="27">
        <v>166544809</v>
      </c>
      <c r="F42" s="27">
        <v>25267467</v>
      </c>
    </row>
    <row r="43" spans="1:6" ht="14.1" customHeight="1" x14ac:dyDescent="0.15">
      <c r="A43" s="21"/>
      <c r="B43" s="25" t="s">
        <v>43</v>
      </c>
      <c r="C43" s="21"/>
      <c r="D43" s="26">
        <v>103684705</v>
      </c>
      <c r="E43" s="27">
        <v>102139894</v>
      </c>
      <c r="F43" s="27">
        <v>1544810</v>
      </c>
    </row>
    <row r="44" spans="1:6" ht="14.1" customHeight="1" x14ac:dyDescent="0.15">
      <c r="A44" s="21"/>
      <c r="B44" s="25" t="s">
        <v>64</v>
      </c>
      <c r="C44" s="21"/>
      <c r="D44" s="26">
        <v>998257732</v>
      </c>
      <c r="E44" s="27">
        <v>992767236</v>
      </c>
      <c r="F44" s="27">
        <v>5490495</v>
      </c>
    </row>
    <row r="45" spans="1:6" ht="14.1" customHeight="1" x14ac:dyDescent="0.15">
      <c r="A45" s="21"/>
      <c r="B45" s="25" t="s">
        <v>48</v>
      </c>
      <c r="C45" s="21"/>
      <c r="D45" s="26">
        <v>66300000</v>
      </c>
      <c r="E45" s="27">
        <v>66300000</v>
      </c>
      <c r="F45" s="27" t="s">
        <v>15</v>
      </c>
    </row>
    <row r="46" spans="1:6" ht="14.1" customHeight="1" x14ac:dyDescent="0.15">
      <c r="A46" s="21"/>
      <c r="B46" s="31" t="s">
        <v>49</v>
      </c>
      <c r="C46" s="21"/>
      <c r="D46" s="32">
        <v>17171076053</v>
      </c>
      <c r="E46" s="8">
        <v>16694834048</v>
      </c>
      <c r="F46" s="8">
        <v>476242005</v>
      </c>
    </row>
    <row r="47" spans="1:6" ht="14.1" customHeight="1" x14ac:dyDescent="0.15">
      <c r="A47" s="21"/>
      <c r="B47" s="25" t="s">
        <v>50</v>
      </c>
      <c r="C47" s="21"/>
      <c r="D47" s="26">
        <v>2529495679</v>
      </c>
      <c r="E47" s="27">
        <v>2404959329</v>
      </c>
      <c r="F47" s="27">
        <v>124536350</v>
      </c>
    </row>
    <row r="48" spans="1:6" ht="14.1" customHeight="1" x14ac:dyDescent="0.15">
      <c r="A48" s="21"/>
      <c r="B48" s="25" t="s">
        <v>51</v>
      </c>
      <c r="C48" s="21"/>
      <c r="D48" s="26">
        <v>58922042</v>
      </c>
      <c r="E48" s="27" t="s">
        <v>15</v>
      </c>
      <c r="F48" s="27">
        <v>58922042</v>
      </c>
    </row>
    <row r="49" spans="1:6" ht="18" customHeight="1" x14ac:dyDescent="0.15">
      <c r="A49" s="48"/>
      <c r="B49" s="34" t="s">
        <v>52</v>
      </c>
      <c r="C49" s="33"/>
      <c r="D49" s="35">
        <v>19759493774</v>
      </c>
      <c r="E49" s="36">
        <v>19099793377</v>
      </c>
      <c r="F49" s="36">
        <v>659700396</v>
      </c>
    </row>
    <row r="50" spans="1:6" ht="10.5" customHeight="1" x14ac:dyDescent="0.15">
      <c r="A50" s="129" t="s">
        <v>162</v>
      </c>
      <c r="B50" s="129"/>
      <c r="C50" s="129"/>
      <c r="D50" s="129"/>
      <c r="E50" s="129"/>
      <c r="F50" s="129"/>
    </row>
    <row r="51" spans="1:6" ht="10.5" customHeight="1" x14ac:dyDescent="0.15">
      <c r="A51" s="133"/>
      <c r="B51" s="133"/>
      <c r="C51" s="133"/>
      <c r="D51" s="133"/>
      <c r="E51" s="133"/>
      <c r="F51" s="133"/>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sheetData>
  <mergeCells count="2">
    <mergeCell ref="A3:F3"/>
    <mergeCell ref="A50:F54"/>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55"/>
  <sheetViews>
    <sheetView view="pageBreakPreview" zoomScale="115" zoomScaleNormal="100" zoomScaleSheetLayoutView="115" workbookViewId="0"/>
  </sheetViews>
  <sheetFormatPr defaultColWidth="9.42578125" defaultRowHeight="10.5" customHeight="1" x14ac:dyDescent="0.15"/>
  <cols>
    <col min="1" max="1" width="1.85546875" style="14" customWidth="1"/>
    <col min="2" max="2" width="37.42578125" style="14" bestFit="1" customWidth="1"/>
    <col min="3" max="3" width="1.85546875" style="14" customWidth="1"/>
    <col min="4" max="6" width="20.85546875" style="14" customWidth="1"/>
    <col min="7" max="7" width="1" style="1" customWidth="1"/>
    <col min="9" max="9" width="3.85546875" style="2" customWidth="1"/>
    <col min="10" max="10" width="12.85546875" customWidth="1"/>
  </cols>
  <sheetData>
    <row r="1" spans="1:9" ht="14.25" customHeight="1" x14ac:dyDescent="0.15"/>
    <row r="2" spans="1:9" s="4" customFormat="1" ht="14.55" customHeight="1" x14ac:dyDescent="0.15">
      <c r="A2" s="10"/>
      <c r="B2" s="10"/>
      <c r="C2" s="10"/>
      <c r="D2" s="10"/>
      <c r="E2" s="10"/>
      <c r="F2" s="12" t="s">
        <v>0</v>
      </c>
      <c r="G2" s="3"/>
      <c r="H2" s="3"/>
      <c r="I2" s="3"/>
    </row>
    <row r="3" spans="1:9" ht="18" customHeight="1" x14ac:dyDescent="0.15">
      <c r="A3" s="125" t="s">
        <v>66</v>
      </c>
      <c r="B3" s="125"/>
      <c r="C3" s="125"/>
      <c r="D3" s="125"/>
      <c r="E3" s="125"/>
      <c r="F3" s="125"/>
    </row>
    <row r="4" spans="1:9" ht="18" customHeight="1" x14ac:dyDescent="0.15">
      <c r="A4" s="16"/>
      <c r="B4" s="17" t="s">
        <v>2</v>
      </c>
      <c r="C4" s="18"/>
      <c r="D4" s="19" t="s">
        <v>3</v>
      </c>
      <c r="E4" s="19" t="s">
        <v>4</v>
      </c>
      <c r="F4" s="20" t="s">
        <v>5</v>
      </c>
    </row>
    <row r="5" spans="1:9" ht="8.1" customHeight="1" x14ac:dyDescent="0.15">
      <c r="A5" s="21"/>
      <c r="B5" s="22"/>
      <c r="C5" s="21"/>
      <c r="D5" s="23"/>
      <c r="E5" s="22"/>
      <c r="F5" s="22"/>
    </row>
    <row r="6" spans="1:9" ht="13.5" customHeight="1" x14ac:dyDescent="0.15">
      <c r="A6" s="24"/>
      <c r="B6" s="25" t="s">
        <v>6</v>
      </c>
      <c r="C6" s="22"/>
      <c r="D6" s="26"/>
      <c r="E6" s="27"/>
      <c r="F6" s="27"/>
    </row>
    <row r="7" spans="1:9" ht="13.5" customHeight="1" x14ac:dyDescent="0.15">
      <c r="A7" s="22"/>
      <c r="B7" s="25" t="s">
        <v>7</v>
      </c>
      <c r="C7" s="21"/>
      <c r="D7" s="26">
        <v>550759894</v>
      </c>
      <c r="E7" s="27">
        <v>550759894</v>
      </c>
      <c r="F7" s="27" t="s">
        <v>15</v>
      </c>
    </row>
    <row r="8" spans="1:9" ht="13.5" customHeight="1" x14ac:dyDescent="0.15">
      <c r="A8" s="21"/>
      <c r="B8" s="25" t="s">
        <v>8</v>
      </c>
      <c r="C8" s="21"/>
      <c r="D8" s="26">
        <v>654257539</v>
      </c>
      <c r="E8" s="27">
        <v>634752040</v>
      </c>
      <c r="F8" s="27">
        <v>19505498</v>
      </c>
    </row>
    <row r="9" spans="1:9" ht="13.5" customHeight="1" x14ac:dyDescent="0.15">
      <c r="A9" s="21"/>
      <c r="B9" s="25" t="s">
        <v>9</v>
      </c>
      <c r="C9" s="21"/>
      <c r="D9" s="26">
        <v>2403693096</v>
      </c>
      <c r="E9" s="27">
        <v>2403625389</v>
      </c>
      <c r="F9" s="27">
        <v>67706</v>
      </c>
    </row>
    <row r="10" spans="1:9" ht="13.5" customHeight="1" x14ac:dyDescent="0.15">
      <c r="A10" s="22"/>
      <c r="B10" s="25" t="s">
        <v>10</v>
      </c>
      <c r="C10" s="25"/>
      <c r="D10" s="26">
        <v>281340797</v>
      </c>
      <c r="E10" s="27">
        <v>265795786</v>
      </c>
      <c r="F10" s="27">
        <v>15545010</v>
      </c>
    </row>
    <row r="11" spans="1:9" ht="13.5" customHeight="1" x14ac:dyDescent="0.15">
      <c r="A11" s="22"/>
      <c r="B11" s="25" t="s">
        <v>11</v>
      </c>
      <c r="C11" s="21"/>
      <c r="D11" s="26">
        <v>280915723</v>
      </c>
      <c r="E11" s="27">
        <v>280700849</v>
      </c>
      <c r="F11" s="27">
        <v>214873</v>
      </c>
    </row>
    <row r="12" spans="1:9" ht="13.8" customHeight="1" x14ac:dyDescent="0.15">
      <c r="A12" s="22"/>
      <c r="B12" s="25" t="s">
        <v>12</v>
      </c>
      <c r="C12" s="22"/>
      <c r="D12" s="26">
        <v>4170967049</v>
      </c>
      <c r="E12" s="27">
        <v>4135633959</v>
      </c>
      <c r="F12" s="27">
        <v>35333090</v>
      </c>
    </row>
    <row r="13" spans="1:9" ht="13.5" customHeight="1" x14ac:dyDescent="0.15">
      <c r="A13" s="22"/>
      <c r="B13" s="25" t="s">
        <v>122</v>
      </c>
      <c r="C13" s="22"/>
      <c r="D13" s="29"/>
      <c r="E13" s="37"/>
      <c r="F13" s="37"/>
    </row>
    <row r="14" spans="1:9" ht="13.5" customHeight="1" x14ac:dyDescent="0.15">
      <c r="A14" s="28"/>
      <c r="B14" s="25" t="s">
        <v>13</v>
      </c>
      <c r="C14" s="28"/>
      <c r="D14" s="26">
        <v>1330789000</v>
      </c>
      <c r="E14" s="27">
        <v>1330785367</v>
      </c>
      <c r="F14" s="27">
        <v>3632</v>
      </c>
    </row>
    <row r="15" spans="1:9" ht="13.5" customHeight="1" x14ac:dyDescent="0.15">
      <c r="A15" s="28"/>
      <c r="B15" s="25" t="s">
        <v>14</v>
      </c>
      <c r="C15" s="28"/>
      <c r="D15" s="26">
        <v>583011723</v>
      </c>
      <c r="E15" s="27">
        <v>583011723</v>
      </c>
      <c r="F15" s="27" t="s">
        <v>15</v>
      </c>
    </row>
    <row r="16" spans="1:9" ht="13.5" customHeight="1" x14ac:dyDescent="0.15">
      <c r="A16" s="28"/>
      <c r="B16" s="25" t="s">
        <v>16</v>
      </c>
      <c r="C16" s="28"/>
      <c r="D16" s="26">
        <v>325963137</v>
      </c>
      <c r="E16" s="27">
        <v>321730107</v>
      </c>
      <c r="F16" s="27">
        <v>4233029</v>
      </c>
    </row>
    <row r="17" spans="1:6" ht="13.5" customHeight="1" x14ac:dyDescent="0.15">
      <c r="A17" s="28"/>
      <c r="B17" s="25" t="s">
        <v>17</v>
      </c>
      <c r="C17" s="28"/>
      <c r="D17" s="26">
        <v>229763674</v>
      </c>
      <c r="E17" s="27">
        <v>223972986</v>
      </c>
      <c r="F17" s="27">
        <v>5790688</v>
      </c>
    </row>
    <row r="18" spans="1:6" ht="13.5" customHeight="1" x14ac:dyDescent="0.15">
      <c r="A18" s="28"/>
      <c r="B18" s="25" t="s">
        <v>18</v>
      </c>
      <c r="C18" s="28"/>
      <c r="D18" s="26">
        <v>217737350</v>
      </c>
      <c r="E18" s="27">
        <v>212408069</v>
      </c>
      <c r="F18" s="27">
        <v>5329280</v>
      </c>
    </row>
    <row r="19" spans="1:6" ht="13.5" customHeight="1" x14ac:dyDescent="0.15">
      <c r="A19" s="28"/>
      <c r="B19" s="25" t="s">
        <v>19</v>
      </c>
      <c r="C19" s="28"/>
      <c r="D19" s="26">
        <v>35580209</v>
      </c>
      <c r="E19" s="27">
        <v>35547509</v>
      </c>
      <c r="F19" s="27">
        <v>32699</v>
      </c>
    </row>
    <row r="20" spans="1:6" ht="13.8" customHeight="1" x14ac:dyDescent="0.15">
      <c r="A20" s="28"/>
      <c r="B20" s="25" t="s">
        <v>12</v>
      </c>
      <c r="C20" s="28"/>
      <c r="D20" s="26">
        <v>2722845093</v>
      </c>
      <c r="E20" s="27">
        <v>2707455762</v>
      </c>
      <c r="F20" s="27">
        <v>15389330</v>
      </c>
    </row>
    <row r="21" spans="1:6" ht="13.5" customHeight="1" x14ac:dyDescent="0.15">
      <c r="A21" s="28"/>
      <c r="B21" s="25" t="s">
        <v>20</v>
      </c>
      <c r="C21" s="28"/>
      <c r="D21" s="26">
        <v>1102357169</v>
      </c>
      <c r="E21" s="27">
        <v>1102357169</v>
      </c>
      <c r="F21" s="27" t="s">
        <v>15</v>
      </c>
    </row>
    <row r="22" spans="1:6" ht="13.5" customHeight="1" x14ac:dyDescent="0.15">
      <c r="A22" s="28"/>
      <c r="B22" s="25" t="s">
        <v>21</v>
      </c>
      <c r="C22" s="28"/>
      <c r="D22" s="29"/>
      <c r="E22" s="30"/>
      <c r="F22" s="30"/>
    </row>
    <row r="23" spans="1:6" ht="13.5" customHeight="1" x14ac:dyDescent="0.15">
      <c r="A23" s="28"/>
      <c r="B23" s="25" t="s">
        <v>22</v>
      </c>
      <c r="C23" s="28"/>
      <c r="D23" s="26">
        <v>75853673</v>
      </c>
      <c r="E23" s="27">
        <v>75848873</v>
      </c>
      <c r="F23" s="27">
        <v>4800</v>
      </c>
    </row>
    <row r="24" spans="1:6" ht="13.5" customHeight="1" x14ac:dyDescent="0.15">
      <c r="A24" s="22"/>
      <c r="B24" s="25" t="s">
        <v>23</v>
      </c>
      <c r="C24" s="28"/>
      <c r="D24" s="26">
        <v>618072186</v>
      </c>
      <c r="E24" s="27">
        <v>611206254</v>
      </c>
      <c r="F24" s="27">
        <v>6865932</v>
      </c>
    </row>
    <row r="25" spans="1:6" ht="13.5" customHeight="1" x14ac:dyDescent="0.15">
      <c r="A25" s="22"/>
      <c r="B25" s="25" t="s">
        <v>24</v>
      </c>
      <c r="D25" s="26">
        <v>6749698</v>
      </c>
      <c r="E25" s="27">
        <v>6738764</v>
      </c>
      <c r="F25" s="27">
        <v>10933</v>
      </c>
    </row>
    <row r="26" spans="1:6" ht="13.5" customHeight="1" x14ac:dyDescent="0.15">
      <c r="A26" s="22"/>
      <c r="B26" s="25" t="s">
        <v>25</v>
      </c>
      <c r="C26" s="25"/>
      <c r="D26" s="26">
        <v>66093703</v>
      </c>
      <c r="E26" s="27">
        <v>65188759</v>
      </c>
      <c r="F26" s="27">
        <v>904943</v>
      </c>
    </row>
    <row r="27" spans="1:6" ht="13.8" customHeight="1" x14ac:dyDescent="0.15">
      <c r="A27" s="22"/>
      <c r="B27" s="25" t="s">
        <v>12</v>
      </c>
      <c r="C27" s="28"/>
      <c r="D27" s="26">
        <v>766769260</v>
      </c>
      <c r="E27" s="27">
        <v>758982650</v>
      </c>
      <c r="F27" s="27">
        <v>7786609</v>
      </c>
    </row>
    <row r="28" spans="1:6" ht="13.5" customHeight="1" x14ac:dyDescent="0.15">
      <c r="A28" s="22"/>
      <c r="B28" s="25" t="s">
        <v>26</v>
      </c>
      <c r="C28" s="28"/>
      <c r="D28" s="26">
        <v>3308160000</v>
      </c>
      <c r="E28" s="27">
        <v>3308160000</v>
      </c>
      <c r="F28" s="27" t="s">
        <v>15</v>
      </c>
    </row>
    <row r="29" spans="1:6" ht="13.5" customHeight="1" x14ac:dyDescent="0.15">
      <c r="A29" s="22"/>
      <c r="B29" s="25" t="s">
        <v>27</v>
      </c>
      <c r="C29" s="28"/>
      <c r="D29" s="26">
        <v>22000000</v>
      </c>
      <c r="E29" s="27">
        <v>22000000</v>
      </c>
      <c r="F29" s="27" t="s">
        <v>15</v>
      </c>
    </row>
    <row r="30" spans="1:6" ht="13.5" customHeight="1" x14ac:dyDescent="0.15">
      <c r="A30" s="22"/>
      <c r="B30" s="25" t="s">
        <v>59</v>
      </c>
      <c r="C30" s="28"/>
      <c r="D30" s="26">
        <v>20900000</v>
      </c>
      <c r="E30" s="27">
        <v>20900000</v>
      </c>
      <c r="F30" s="27" t="s">
        <v>15</v>
      </c>
    </row>
    <row r="31" spans="1:6" ht="13.5" customHeight="1" x14ac:dyDescent="0.15">
      <c r="A31" s="22"/>
      <c r="B31" s="25" t="s">
        <v>28</v>
      </c>
      <c r="C31" s="28"/>
      <c r="D31" s="26">
        <v>1405980719</v>
      </c>
      <c r="E31" s="27">
        <v>1386072291</v>
      </c>
      <c r="F31" s="27">
        <v>19908427</v>
      </c>
    </row>
    <row r="32" spans="1:6" ht="13.5" customHeight="1" x14ac:dyDescent="0.15">
      <c r="A32" s="22"/>
      <c r="B32" s="25" t="s">
        <v>30</v>
      </c>
      <c r="C32" s="28"/>
      <c r="D32" s="29"/>
      <c r="E32" s="30"/>
      <c r="F32" s="30"/>
    </row>
    <row r="33" spans="1:6" ht="13.5" customHeight="1" x14ac:dyDescent="0.15">
      <c r="A33" s="22"/>
      <c r="B33" s="25" t="s">
        <v>31</v>
      </c>
      <c r="C33" s="28"/>
      <c r="D33" s="26">
        <v>572627900</v>
      </c>
      <c r="E33" s="27">
        <v>557227962</v>
      </c>
      <c r="F33" s="27">
        <v>15399938</v>
      </c>
    </row>
    <row r="34" spans="1:6" ht="13.5" customHeight="1" x14ac:dyDescent="0.15">
      <c r="A34" s="22"/>
      <c r="B34" s="25" t="s">
        <v>32</v>
      </c>
      <c r="C34" s="28"/>
      <c r="D34" s="26">
        <v>1127065924</v>
      </c>
      <c r="E34" s="27">
        <v>1115194025</v>
      </c>
      <c r="F34" s="27">
        <v>11871898</v>
      </c>
    </row>
    <row r="35" spans="1:6" ht="13.5" customHeight="1" x14ac:dyDescent="0.15">
      <c r="A35" s="22"/>
      <c r="B35" s="25" t="s">
        <v>33</v>
      </c>
      <c r="C35" s="28"/>
      <c r="D35" s="26">
        <v>294516215</v>
      </c>
      <c r="E35" s="27">
        <v>271397855</v>
      </c>
      <c r="F35" s="27">
        <v>23118359</v>
      </c>
    </row>
    <row r="36" spans="1:6" ht="13.5" customHeight="1" x14ac:dyDescent="0.15">
      <c r="A36" s="22"/>
      <c r="B36" s="25" t="s">
        <v>34</v>
      </c>
      <c r="C36" s="28"/>
      <c r="D36" s="26">
        <v>398136215</v>
      </c>
      <c r="E36" s="27">
        <v>315218800</v>
      </c>
      <c r="F36" s="27">
        <v>82917414</v>
      </c>
    </row>
    <row r="37" spans="1:6" ht="13.5" customHeight="1" x14ac:dyDescent="0.15">
      <c r="A37" s="22"/>
      <c r="B37" s="25" t="s">
        <v>35</v>
      </c>
      <c r="C37" s="28"/>
      <c r="D37" s="26">
        <v>353352612</v>
      </c>
      <c r="E37" s="27">
        <v>332600628</v>
      </c>
      <c r="F37" s="27">
        <v>20751983</v>
      </c>
    </row>
    <row r="38" spans="1:6" ht="13.5" customHeight="1" x14ac:dyDescent="0.15">
      <c r="A38" s="22"/>
      <c r="B38" s="25" t="s">
        <v>36</v>
      </c>
      <c r="C38" s="28"/>
      <c r="D38" s="26">
        <v>431950801</v>
      </c>
      <c r="E38" s="27">
        <v>426124416</v>
      </c>
      <c r="F38" s="27">
        <v>5826385</v>
      </c>
    </row>
    <row r="39" spans="1:6" ht="13.5" customHeight="1" x14ac:dyDescent="0.15">
      <c r="A39" s="22"/>
      <c r="B39" s="25" t="s">
        <v>37</v>
      </c>
      <c r="C39" s="28"/>
      <c r="D39" s="26">
        <v>90814328</v>
      </c>
      <c r="E39" s="27">
        <v>86272708</v>
      </c>
      <c r="F39" s="27">
        <v>4541619</v>
      </c>
    </row>
    <row r="40" spans="1:6" ht="13.5" customHeight="1" x14ac:dyDescent="0.15">
      <c r="A40" s="22"/>
      <c r="B40" s="25" t="s">
        <v>62</v>
      </c>
      <c r="C40" s="28"/>
      <c r="D40" s="26">
        <v>11209440</v>
      </c>
      <c r="E40" s="27">
        <v>11022809</v>
      </c>
      <c r="F40" s="27">
        <v>186631</v>
      </c>
    </row>
    <row r="41" spans="1:6" ht="13.5" customHeight="1" x14ac:dyDescent="0.15">
      <c r="A41" s="22"/>
      <c r="B41" s="25" t="s">
        <v>39</v>
      </c>
      <c r="C41" s="28"/>
      <c r="D41" s="26">
        <v>381234386</v>
      </c>
      <c r="E41" s="27">
        <v>371969116</v>
      </c>
      <c r="F41" s="27">
        <v>9265270</v>
      </c>
    </row>
    <row r="42" spans="1:6" ht="13.8" customHeight="1" x14ac:dyDescent="0.15">
      <c r="A42" s="21"/>
      <c r="B42" s="25" t="s">
        <v>12</v>
      </c>
      <c r="C42" s="21"/>
      <c r="D42" s="26">
        <v>3660907825</v>
      </c>
      <c r="E42" s="27">
        <v>3487028323</v>
      </c>
      <c r="F42" s="27">
        <v>173879501</v>
      </c>
    </row>
    <row r="43" spans="1:6" ht="13.5" customHeight="1" x14ac:dyDescent="0.15">
      <c r="A43" s="21"/>
      <c r="B43" s="25" t="s">
        <v>63</v>
      </c>
      <c r="C43" s="21"/>
      <c r="D43" s="26">
        <v>193717302</v>
      </c>
      <c r="E43" s="27">
        <v>167521430</v>
      </c>
      <c r="F43" s="27">
        <v>26195872</v>
      </c>
    </row>
    <row r="44" spans="1:6" ht="13.5" customHeight="1" x14ac:dyDescent="0.15">
      <c r="A44" s="21"/>
      <c r="B44" s="25" t="s">
        <v>43</v>
      </c>
      <c r="C44" s="21"/>
      <c r="D44" s="26">
        <v>127565893</v>
      </c>
      <c r="E44" s="27">
        <v>124628750</v>
      </c>
      <c r="F44" s="27">
        <v>2937142</v>
      </c>
    </row>
    <row r="45" spans="1:6" ht="13.5" customHeight="1" x14ac:dyDescent="0.15">
      <c r="A45" s="21"/>
      <c r="B45" s="25" t="s">
        <v>64</v>
      </c>
      <c r="C45" s="21"/>
      <c r="D45" s="26">
        <v>917480932</v>
      </c>
      <c r="E45" s="27">
        <v>914591447</v>
      </c>
      <c r="F45" s="27">
        <v>2889484</v>
      </c>
    </row>
    <row r="46" spans="1:6" ht="13.5" customHeight="1" x14ac:dyDescent="0.15">
      <c r="A46" s="21"/>
      <c r="B46" s="25" t="s">
        <v>48</v>
      </c>
      <c r="C46" s="21"/>
      <c r="D46" s="26">
        <v>65300000</v>
      </c>
      <c r="E46" s="27">
        <v>65300000</v>
      </c>
      <c r="F46" s="27" t="s">
        <v>15</v>
      </c>
    </row>
    <row r="47" spans="1:6" ht="13.5" customHeight="1" x14ac:dyDescent="0.15">
      <c r="A47" s="21"/>
      <c r="B47" s="31" t="s">
        <v>49</v>
      </c>
      <c r="C47" s="21"/>
      <c r="D47" s="32">
        <v>18484951243</v>
      </c>
      <c r="E47" s="8">
        <v>18200631785</v>
      </c>
      <c r="F47" s="8">
        <v>284319458</v>
      </c>
    </row>
    <row r="48" spans="1:6" ht="13.5" customHeight="1" x14ac:dyDescent="0.15">
      <c r="A48" s="21"/>
      <c r="B48" s="25" t="s">
        <v>50</v>
      </c>
      <c r="C48" s="21"/>
      <c r="D48" s="26">
        <v>2809265342</v>
      </c>
      <c r="E48" s="27">
        <v>2660246818</v>
      </c>
      <c r="F48" s="27">
        <v>149018523</v>
      </c>
    </row>
    <row r="49" spans="1:6" ht="13.5" customHeight="1" x14ac:dyDescent="0.15">
      <c r="A49" s="49"/>
      <c r="B49" s="25" t="s">
        <v>51</v>
      </c>
      <c r="C49" s="21"/>
      <c r="D49" s="26">
        <v>21641539</v>
      </c>
      <c r="E49" s="27" t="s">
        <v>15</v>
      </c>
      <c r="F49" s="27">
        <v>21841539</v>
      </c>
    </row>
    <row r="50" spans="1:6" ht="18.600000000000001" customHeight="1" x14ac:dyDescent="0.15">
      <c r="A50" s="33"/>
      <c r="B50" s="34" t="s">
        <v>52</v>
      </c>
      <c r="C50" s="33"/>
      <c r="D50" s="35">
        <v>21315858124</v>
      </c>
      <c r="E50" s="36">
        <v>20860878603</v>
      </c>
      <c r="F50" s="36">
        <v>454979520</v>
      </c>
    </row>
    <row r="51" spans="1:6" ht="10.5" customHeight="1" x14ac:dyDescent="0.15">
      <c r="A51" s="129" t="s">
        <v>162</v>
      </c>
      <c r="B51" s="129"/>
      <c r="C51" s="129"/>
      <c r="D51" s="129"/>
      <c r="E51" s="129"/>
      <c r="F51" s="129"/>
    </row>
    <row r="52" spans="1:6" ht="10.5" customHeight="1" x14ac:dyDescent="0.15">
      <c r="A52" s="133"/>
      <c r="B52" s="133"/>
      <c r="C52" s="133"/>
      <c r="D52" s="133"/>
      <c r="E52" s="133"/>
      <c r="F52" s="133"/>
    </row>
    <row r="53" spans="1:6" ht="10.5" customHeight="1" x14ac:dyDescent="0.15">
      <c r="A53" s="133"/>
      <c r="B53" s="133"/>
      <c r="C53" s="133"/>
      <c r="D53" s="133"/>
      <c r="E53" s="133"/>
      <c r="F53" s="133"/>
    </row>
    <row r="54" spans="1:6" ht="10.5" customHeight="1" x14ac:dyDescent="0.15">
      <c r="A54" s="133"/>
      <c r="B54" s="133"/>
      <c r="C54" s="133"/>
      <c r="D54" s="133"/>
      <c r="E54" s="133"/>
      <c r="F54" s="133"/>
    </row>
    <row r="55" spans="1:6" ht="10.5" customHeight="1" x14ac:dyDescent="0.15">
      <c r="A55" s="133"/>
      <c r="B55" s="133"/>
      <c r="C55" s="133"/>
      <c r="D55" s="133"/>
      <c r="E55" s="133"/>
      <c r="F55" s="133"/>
    </row>
  </sheetData>
  <mergeCells count="2">
    <mergeCell ref="A3:F3"/>
    <mergeCell ref="A51:F55"/>
  </mergeCells>
  <phoneticPr fontId="7"/>
  <pageMargins left="0.78740157480314965" right="0.39370078740157483" top="0.86614173228346458" bottom="0.86614173228346458" header="0.62992125984251968" footer="0.39370078740157483"/>
  <pageSetup paperSize="9" scale="108" firstPageNumber="274"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D41C72-9C77-45E7-89DB-AF17DFEEC7BC}">
  <ds:schemaRefs>
    <ds:schemaRef ds:uri="http://schemas.microsoft.com/office/2006/metadata/properties"/>
    <ds:schemaRef ds:uri="http://schemas.microsoft.com/office/infopath/2007/PartnerControls"/>
    <ds:schemaRef ds:uri="ff5f434e-1fa2-4441-bb4a-ba9b2802a25a"/>
    <ds:schemaRef ds:uri="b5471033-25ca-41e4-b4f9-0c69817a7d90"/>
  </ds:schemaRefs>
</ds:datastoreItem>
</file>

<file path=customXml/itemProps2.xml><?xml version="1.0" encoding="utf-8"?>
<ds:datastoreItem xmlns:ds="http://schemas.openxmlformats.org/officeDocument/2006/customXml" ds:itemID="{AB224BD9-5892-4990-A0C6-1B96C050A67B}">
  <ds:schemaRefs>
    <ds:schemaRef ds:uri="http://schemas.microsoft.com/sharepoint/v3/contenttype/forms"/>
  </ds:schemaRefs>
</ds:datastoreItem>
</file>

<file path=customXml/itemProps3.xml><?xml version="1.0" encoding="utf-8"?>
<ds:datastoreItem xmlns:ds="http://schemas.openxmlformats.org/officeDocument/2006/customXml" ds:itemID="{21F9069D-AE52-4A71-941E-06C07F834FA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58</vt:i4>
      </vt:variant>
      <vt:variant>
        <vt:lpstr>名前付き一覧</vt:lpstr>
      </vt:variant>
      <vt:variant>
        <vt:i4>81</vt:i4>
      </vt:variant>
    </vt:vector>
  </HeadingPairs>
  <TitlesOfParts>
    <vt:vector size="139" baseType="lpstr">
      <vt:lpstr>昭和42</vt:lpstr>
      <vt:lpstr>昭和43</vt:lpstr>
      <vt:lpstr>昭和44</vt:lpstr>
      <vt:lpstr>昭和45</vt:lpstr>
      <vt:lpstr>昭和46</vt:lpstr>
      <vt:lpstr>昭和47</vt:lpstr>
      <vt:lpstr>昭和48</vt:lpstr>
      <vt:lpstr>昭和49</vt:lpstr>
      <vt:lpstr>昭和50</vt:lpstr>
      <vt:lpstr>昭和51</vt:lpstr>
      <vt:lpstr>昭和52</vt:lpstr>
      <vt:lpstr>昭和53</vt:lpstr>
      <vt:lpstr>昭和54</vt:lpstr>
      <vt:lpstr>昭和55</vt:lpstr>
      <vt:lpstr>昭和56</vt:lpstr>
      <vt:lpstr>昭和57</vt:lpstr>
      <vt:lpstr>昭和58</vt:lpstr>
      <vt:lpstr>昭和59</vt:lpstr>
      <vt:lpstr>昭和60</vt:lpstr>
      <vt:lpstr>昭和61</vt:lpstr>
      <vt:lpstr>昭和62</vt:lpstr>
      <vt:lpstr>昭和63</vt:lpstr>
      <vt:lpstr>平成元</vt:lpstr>
      <vt:lpstr>平成2</vt:lpstr>
      <vt:lpstr>平成3</vt:lpstr>
      <vt:lpstr>平成4</vt:lpstr>
      <vt:lpstr>平成5</vt:lpstr>
      <vt:lpstr>平成6</vt:lpstr>
      <vt:lpstr>平成7</vt:lpstr>
      <vt:lpstr>平成8</vt:lpstr>
      <vt:lpstr>平成9</vt:lpstr>
      <vt:lpstr>平成10</vt:lpstr>
      <vt:lpstr>平成11</vt:lpstr>
      <vt:lpstr>平成12</vt:lpstr>
      <vt:lpstr>平成13</vt:lpstr>
      <vt:lpstr>平成14</vt:lpstr>
      <vt:lpstr>平成15</vt:lpstr>
      <vt:lpstr>平成16</vt:lpstr>
      <vt:lpstr>平成17</vt:lpstr>
      <vt:lpstr>平成18</vt:lpstr>
      <vt:lpstr>平成19</vt:lpstr>
      <vt:lpstr>平成20</vt:lpstr>
      <vt:lpstr>平成21</vt:lpstr>
      <vt:lpstr>平成22</vt:lpstr>
      <vt:lpstr>平成23</vt:lpstr>
      <vt:lpstr>平成24</vt:lpstr>
      <vt:lpstr>平成25</vt:lpstr>
      <vt:lpstr>平成26</vt:lpstr>
      <vt:lpstr>平成27</vt:lpstr>
      <vt:lpstr>平成28</vt:lpstr>
      <vt:lpstr>平成29</vt:lpstr>
      <vt:lpstr>平成30</vt:lpstr>
      <vt:lpstr>令和元</vt:lpstr>
      <vt:lpstr>令和2</vt:lpstr>
      <vt:lpstr>令和3</vt:lpstr>
      <vt:lpstr>令和4</vt:lpstr>
      <vt:lpstr>令和5</vt:lpstr>
      <vt:lpstr>（注）</vt:lpstr>
      <vt:lpstr>'（注）'!Print_Area</vt:lpstr>
      <vt:lpstr>昭和42!Print_Area</vt:lpstr>
      <vt:lpstr>昭和43!Print_Area</vt:lpstr>
      <vt:lpstr>昭和44!Print_Area</vt:lpstr>
      <vt:lpstr>昭和45!Print_Area</vt:lpstr>
      <vt:lpstr>昭和46!Print_Area</vt:lpstr>
      <vt:lpstr>平成14!Print_Area</vt:lpstr>
      <vt:lpstr>平成19!Print_Area</vt:lpstr>
      <vt:lpstr>平成20!Print_Area</vt:lpstr>
      <vt:lpstr>平成21!Print_Area</vt:lpstr>
      <vt:lpstr>平成22!Print_Area</vt:lpstr>
      <vt:lpstr>平成23!Print_Area</vt:lpstr>
      <vt:lpstr>平成24!Print_Area</vt:lpstr>
      <vt:lpstr>平成25!Print_Area</vt:lpstr>
      <vt:lpstr>平成26!Print_Area</vt:lpstr>
      <vt:lpstr>平成27!Print_Area</vt:lpstr>
      <vt:lpstr>平成28!Print_Area</vt:lpstr>
      <vt:lpstr>平成29!Print_Area</vt:lpstr>
      <vt:lpstr>平成30!Print_Area</vt:lpstr>
      <vt:lpstr>平成元!Print_Area</vt:lpstr>
      <vt:lpstr>令和2!Print_Area</vt:lpstr>
      <vt:lpstr>令和3!Print_Area</vt:lpstr>
      <vt:lpstr>令和4!Print_Area</vt:lpstr>
      <vt:lpstr>令和5!Print_Area</vt:lpstr>
      <vt:lpstr>令和元!Print_Area</vt:lpstr>
      <vt:lpstr>昭和42!Print_Titles</vt:lpstr>
      <vt:lpstr>昭和44!Print_Titles</vt:lpstr>
      <vt:lpstr>昭和45!Print_Titles</vt:lpstr>
      <vt:lpstr>昭和46!Print_Titles</vt:lpstr>
      <vt:lpstr>昭和47!Print_Titles</vt:lpstr>
      <vt:lpstr>昭和48!Print_Titles</vt:lpstr>
      <vt:lpstr>昭和49!Print_Titles</vt:lpstr>
      <vt:lpstr>昭和50!Print_Titles</vt:lpstr>
      <vt:lpstr>昭和51!Print_Titles</vt:lpstr>
      <vt:lpstr>昭和52!Print_Titles</vt:lpstr>
      <vt:lpstr>昭和53!Print_Titles</vt:lpstr>
      <vt:lpstr>昭和54!Print_Titles</vt:lpstr>
      <vt:lpstr>昭和55!Print_Titles</vt:lpstr>
      <vt:lpstr>昭和56!Print_Titles</vt:lpstr>
      <vt:lpstr>昭和57!Print_Titles</vt:lpstr>
      <vt:lpstr>昭和58!Print_Titles</vt:lpstr>
      <vt:lpstr>昭和59!Print_Titles</vt:lpstr>
      <vt:lpstr>昭和60!Print_Titles</vt:lpstr>
      <vt:lpstr>昭和61!Print_Titles</vt:lpstr>
      <vt:lpstr>昭和62!Print_Titles</vt:lpstr>
      <vt:lpstr>昭和63!Print_Titles</vt:lpstr>
      <vt:lpstr>平成10!Print_Titles</vt:lpstr>
      <vt:lpstr>平成11!Print_Titles</vt:lpstr>
      <vt:lpstr>平成12!Print_Titles</vt:lpstr>
      <vt:lpstr>平成13!Print_Titles</vt:lpstr>
      <vt:lpstr>平成14!Print_Titles</vt:lpstr>
      <vt:lpstr>平成15!Print_Titles</vt:lpstr>
      <vt:lpstr>平成16!Print_Titles</vt:lpstr>
      <vt:lpstr>平成17!Print_Titles</vt:lpstr>
      <vt:lpstr>平成18!Print_Titles</vt:lpstr>
      <vt:lpstr>平成19!Print_Titles</vt:lpstr>
      <vt:lpstr>平成2!Print_Titles</vt:lpstr>
      <vt:lpstr>平成20!Print_Titles</vt:lpstr>
      <vt:lpstr>平成21!Print_Titles</vt:lpstr>
      <vt:lpstr>平成22!Print_Titles</vt:lpstr>
      <vt:lpstr>平成23!Print_Titles</vt:lpstr>
      <vt:lpstr>平成24!Print_Titles</vt:lpstr>
      <vt:lpstr>平成25!Print_Titles</vt:lpstr>
      <vt:lpstr>平成26!Print_Titles</vt:lpstr>
      <vt:lpstr>平成27!Print_Titles</vt:lpstr>
      <vt:lpstr>平成28!Print_Titles</vt:lpstr>
      <vt:lpstr>平成29!Print_Titles</vt:lpstr>
      <vt:lpstr>平成3!Print_Titles</vt:lpstr>
      <vt:lpstr>平成30!Print_Titles</vt:lpstr>
      <vt:lpstr>平成4!Print_Titles</vt:lpstr>
      <vt:lpstr>平成5!Print_Titles</vt:lpstr>
      <vt:lpstr>平成6!Print_Titles</vt:lpstr>
      <vt:lpstr>平成7!Print_Titles</vt:lpstr>
      <vt:lpstr>平成8!Print_Titles</vt:lpstr>
      <vt:lpstr>平成9!Print_Titles</vt:lpstr>
      <vt:lpstr>平成元!Print_Titles</vt:lpstr>
      <vt:lpstr>令和2!Print_Titles</vt:lpstr>
      <vt:lpstr>令和3!Print_Titles</vt:lpstr>
      <vt:lpstr>令和4!Print_Titles</vt:lpstr>
      <vt:lpstr>令和5!Print_Titles</vt:lpstr>
      <vt:lpstr>令和元!Print_Titles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2025-02-13T11:56:13Z</cp:lastPrinted>
  <dcterms:created xsi:type="dcterms:W3CDTF">2002-09-09T06:36:12Z</dcterms:created>
  <dcterms:modified xsi:type="dcterms:W3CDTF">2025-04-15T08:13:38Z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