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82" documentId="8_{C1035E56-7963-4658-AFD4-713BE056A71E}" xr6:coauthVersionLast="47" xr6:coauthVersionMax="47" xr10:uidLastSave="{3196955F-DC96-4F8C-9984-0798C74CA296}"/>
  <bookViews>
    <workbookView xWindow="28680" yWindow="-2430" windowWidth="19440" windowHeight="15000" tabRatio="753" firstSheet="25" activeTab="40" xr2:uid="{00000000-000D-0000-FFFF-FFFF00000000}"/>
  </bookViews>
  <sheets>
    <sheet name="Ｓ60" sheetId="1" r:id="rId1"/>
    <sheet name="Ｓ61" sheetId="2" r:id="rId2"/>
    <sheet name="Ｓ62" sheetId="3" r:id="rId3"/>
    <sheet name="Ｓ63" sheetId="4" r:id="rId4"/>
    <sheet name="Ｈ元" sheetId="5" r:id="rId5"/>
    <sheet name="Ｈ2" sheetId="6" r:id="rId6"/>
    <sheet name="Ｈ3" sheetId="7" r:id="rId7"/>
    <sheet name="Ｈ4" sheetId="8" r:id="rId8"/>
    <sheet name="Ｈ5" sheetId="9" r:id="rId9"/>
    <sheet name="Ｈ6" sheetId="10" r:id="rId10"/>
    <sheet name="Ｈ7" sheetId="11" r:id="rId11"/>
    <sheet name="Ｈ8" sheetId="12" r:id="rId12"/>
    <sheet name="Ｈ9" sheetId="13" r:id="rId13"/>
    <sheet name="Ｈ10" sheetId="14" r:id="rId14"/>
    <sheet name="Ｈ11" sheetId="15" r:id="rId15"/>
    <sheet name="Ｈ12" sheetId="16" r:id="rId16"/>
    <sheet name="Ｈ13" sheetId="17" r:id="rId17"/>
    <sheet name="Ｈ14" sheetId="18" r:id="rId18"/>
    <sheet name="Ｈ15" sheetId="19" r:id="rId19"/>
    <sheet name="Ｈ16" sheetId="20" r:id="rId20"/>
    <sheet name="Ｈ17" sheetId="21" r:id="rId21"/>
    <sheet name="Ｈ18" sheetId="22" r:id="rId22"/>
    <sheet name="Ｈ19" sheetId="23" r:id="rId23"/>
    <sheet name="Ｈ20" sheetId="25" r:id="rId24"/>
    <sheet name="Ｈ21" sheetId="26" r:id="rId25"/>
    <sheet name="Ｈ22" sheetId="27" r:id="rId26"/>
    <sheet name="Ｈ23" sheetId="28" r:id="rId27"/>
    <sheet name="Ｈ24" sheetId="29" r:id="rId28"/>
    <sheet name="Ｈ25" sheetId="30" r:id="rId29"/>
    <sheet name="Ｈ26" sheetId="31" r:id="rId30"/>
    <sheet name="Ｈ27" sheetId="32" r:id="rId31"/>
    <sheet name="H28" sheetId="33" r:id="rId32"/>
    <sheet name="H29" sheetId="34" r:id="rId33"/>
    <sheet name="H30" sheetId="35" r:id="rId34"/>
    <sheet name="R元" sheetId="36" r:id="rId35"/>
    <sheet name="R2" sheetId="37" r:id="rId36"/>
    <sheet name="R3" sheetId="40" r:id="rId37"/>
    <sheet name="R4" sheetId="42" r:id="rId38"/>
    <sheet name="R5" sheetId="43" r:id="rId39"/>
    <sheet name="R6" sheetId="44" r:id="rId40"/>
    <sheet name="R7" sheetId="45" r:id="rId41"/>
  </sheets>
  <definedNames>
    <definedName name="_xlnm.Print_Area" localSheetId="13">'Ｈ10'!$A$1:$G$52</definedName>
    <definedName name="_xlnm.Print_Area" localSheetId="14">'Ｈ11'!$A$1:$G$56</definedName>
    <definedName name="_xlnm.Print_Area" localSheetId="15">'Ｈ12'!$A$1:$G$54</definedName>
    <definedName name="_xlnm.Print_Area" localSheetId="16">'Ｈ13'!$A$1:$G$54</definedName>
    <definedName name="_xlnm.Print_Area" localSheetId="17">'Ｈ14'!$A$1:$G$55</definedName>
    <definedName name="_xlnm.Print_Area" localSheetId="18">'Ｈ15'!$A$1:$G$53</definedName>
    <definedName name="_xlnm.Print_Area" localSheetId="19">'Ｈ16'!$A$1:$G$53</definedName>
    <definedName name="_xlnm.Print_Area" localSheetId="20">'Ｈ17'!$A$1:$G$53</definedName>
    <definedName name="_xlnm.Print_Area" localSheetId="21">'Ｈ18'!$A$1:$G$52</definedName>
    <definedName name="_xlnm.Print_Area" localSheetId="22">'Ｈ19'!$A$1:$G$52</definedName>
    <definedName name="_xlnm.Print_Area" localSheetId="5">'Ｈ2'!$A$1:$G$52</definedName>
    <definedName name="_xlnm.Print_Area" localSheetId="23">'Ｈ20'!$A$1:$G$51</definedName>
    <definedName name="_xlnm.Print_Area" localSheetId="24">'Ｈ21'!$A$1:$G$52</definedName>
    <definedName name="_xlnm.Print_Area" localSheetId="25">'Ｈ22'!$A$1:$G$54</definedName>
    <definedName name="_xlnm.Print_Area" localSheetId="26">'Ｈ23'!$A$1:$G$53</definedName>
    <definedName name="_xlnm.Print_Area" localSheetId="27">'Ｈ24'!$A$1:$G$53</definedName>
    <definedName name="_xlnm.Print_Area" localSheetId="28">'Ｈ25'!$A$1:$G$51</definedName>
    <definedName name="_xlnm.Print_Area" localSheetId="29">'Ｈ26'!$A$1:$G$51</definedName>
    <definedName name="_xlnm.Print_Area" localSheetId="30">'Ｈ27'!$A$1:$G$51</definedName>
    <definedName name="_xlnm.Print_Area" localSheetId="31">'H28'!$A$1:$G$52</definedName>
    <definedName name="_xlnm.Print_Area" localSheetId="32">'H29'!$A$1:$G$51</definedName>
    <definedName name="_xlnm.Print_Area" localSheetId="6">'Ｈ3'!$A$1:$G$53</definedName>
    <definedName name="_xlnm.Print_Area" localSheetId="33">'H30'!$A$1:$G$51</definedName>
    <definedName name="_xlnm.Print_Area" localSheetId="7">'Ｈ4'!$A$1:$G$52</definedName>
    <definedName name="_xlnm.Print_Area" localSheetId="8">'Ｈ5'!$A$1:$G$52</definedName>
    <definedName name="_xlnm.Print_Area" localSheetId="9">'Ｈ6'!$A$1:$G$54</definedName>
    <definedName name="_xlnm.Print_Area" localSheetId="10">'Ｈ7'!$A$1:$G$54</definedName>
    <definedName name="_xlnm.Print_Area" localSheetId="11">'Ｈ8'!$A$1:$G$53</definedName>
    <definedName name="_xlnm.Print_Area" localSheetId="12">'Ｈ9'!$A$1:$G$52</definedName>
    <definedName name="_xlnm.Print_Area" localSheetId="4">Ｈ元!$A$1:$G$52</definedName>
    <definedName name="_xlnm.Print_Area" localSheetId="35">'R2'!$A$1:$G$94</definedName>
    <definedName name="_xlnm.Print_Area" localSheetId="36">'R3'!$A$1:$G$52</definedName>
    <definedName name="_xlnm.Print_Area" localSheetId="37">'R4'!$A$1:$G$48</definedName>
    <definedName name="_xlnm.Print_Area" localSheetId="38">'R5'!$A$1:$G$49</definedName>
    <definedName name="_xlnm.Print_Area" localSheetId="39">'R6'!$A$1:$G$48</definedName>
    <definedName name="_xlnm.Print_Area" localSheetId="40">'R7'!$A$1:$E$47</definedName>
    <definedName name="_xlnm.Print_Area" localSheetId="34">R元!$A$1:$G$92</definedName>
    <definedName name="_xlnm.Print_Area" localSheetId="0">'Ｓ60'!$A$1:$G$52</definedName>
    <definedName name="_xlnm.Print_Area" localSheetId="1">'Ｓ61'!$A$1:$G$51</definedName>
    <definedName name="_xlnm.Print_Area" localSheetId="2">'Ｓ62'!$A$1:$G$52</definedName>
    <definedName name="_xlnm.Print_Area" localSheetId="3">'Ｓ63'!$A$1:$G$52</definedName>
    <definedName name="_xlnm.Print_Titles" localSheetId="13">'Ｈ10'!$1:$1</definedName>
    <definedName name="_xlnm.Print_Titles" localSheetId="14">'Ｈ11'!$1:$1</definedName>
    <definedName name="_xlnm.Print_Titles" localSheetId="15">'Ｈ12'!$1:$1</definedName>
    <definedName name="_xlnm.Print_Titles" localSheetId="16">'Ｈ13'!$1:$1</definedName>
    <definedName name="_xlnm.Print_Titles" localSheetId="17">'Ｈ14'!$1:$1</definedName>
    <definedName name="_xlnm.Print_Titles" localSheetId="18">'Ｈ15'!$1:$1</definedName>
    <definedName name="_xlnm.Print_Titles" localSheetId="19">'Ｈ16'!$1:$1</definedName>
    <definedName name="_xlnm.Print_Titles" localSheetId="20">'Ｈ17'!$1:$1</definedName>
    <definedName name="_xlnm.Print_Titles" localSheetId="21">'Ｈ18'!$1:$1</definedName>
    <definedName name="_xlnm.Print_Titles" localSheetId="5">'Ｈ2'!$1:$1</definedName>
    <definedName name="_xlnm.Print_Titles" localSheetId="6">'Ｈ3'!$1:$1</definedName>
    <definedName name="_xlnm.Print_Titles" localSheetId="7">'Ｈ4'!$1:$1</definedName>
    <definedName name="_xlnm.Print_Titles" localSheetId="8">'Ｈ5'!$1:$1</definedName>
    <definedName name="_xlnm.Print_Titles" localSheetId="9">'Ｈ6'!$1:$1</definedName>
    <definedName name="_xlnm.Print_Titles" localSheetId="10">'Ｈ7'!$1:$1</definedName>
    <definedName name="_xlnm.Print_Titles" localSheetId="11">'Ｈ8'!$1:$1</definedName>
    <definedName name="_xlnm.Print_Titles" localSheetId="12">'Ｈ9'!$1:$1</definedName>
    <definedName name="_xlnm.Print_Titles" localSheetId="4">Ｈ元!$1:$1</definedName>
    <definedName name="_xlnm.Print_Titles" localSheetId="0">'Ｓ60'!$1:$1</definedName>
    <definedName name="_xlnm.Print_Titles" localSheetId="1">'Ｓ61'!$1:$1</definedName>
    <definedName name="_xlnm.Print_Titles" localSheetId="2">'Ｓ62'!$1:$1</definedName>
    <definedName name="_xlnm.Print_Titles" localSheetId="3">'Ｓ63'!$1:$1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6" i="32" l="1"/>
  <c r="G45" i="32"/>
  <c r="G44" i="32"/>
  <c r="G43" i="32"/>
  <c r="G42" i="32"/>
  <c r="G41" i="32"/>
  <c r="G39" i="32"/>
  <c r="F38" i="32"/>
  <c r="G37" i="32"/>
  <c r="G36" i="32"/>
  <c r="G35" i="32"/>
  <c r="G34" i="32"/>
  <c r="G33" i="32"/>
  <c r="G32" i="32"/>
  <c r="G31" i="32"/>
  <c r="G30" i="32"/>
  <c r="G28" i="32"/>
  <c r="G27" i="32"/>
  <c r="G26" i="32"/>
  <c r="F25" i="32"/>
  <c r="G24" i="32"/>
  <c r="G23" i="32"/>
  <c r="G22" i="32"/>
  <c r="G21" i="32"/>
  <c r="G19" i="32"/>
  <c r="F18" i="32"/>
  <c r="G17" i="32"/>
  <c r="G16" i="32"/>
  <c r="G15" i="32"/>
  <c r="G14" i="32"/>
  <c r="G13" i="32"/>
  <c r="F11" i="32"/>
  <c r="G10" i="32"/>
  <c r="G9" i="32"/>
  <c r="G8" i="32"/>
  <c r="G7" i="32"/>
  <c r="G6" i="32"/>
  <c r="E38" i="32"/>
  <c r="G38" i="32" s="1"/>
  <c r="E25" i="32"/>
  <c r="G25" i="32" s="1"/>
  <c r="E18" i="32"/>
  <c r="G18" i="32"/>
  <c r="E11" i="32"/>
  <c r="F18" i="31"/>
  <c r="G46" i="31"/>
  <c r="G45" i="31"/>
  <c r="G44" i="31"/>
  <c r="G43" i="31"/>
  <c r="G42" i="31"/>
  <c r="G41" i="31"/>
  <c r="G39" i="31"/>
  <c r="F38" i="31"/>
  <c r="F40" i="31" s="1"/>
  <c r="F48" i="31" s="1"/>
  <c r="G37" i="31"/>
  <c r="G36" i="31"/>
  <c r="G35" i="31"/>
  <c r="G34" i="31"/>
  <c r="G33" i="31"/>
  <c r="G32" i="31"/>
  <c r="G31" i="31"/>
  <c r="G30" i="31"/>
  <c r="G28" i="31"/>
  <c r="G27" i="31"/>
  <c r="G26" i="31"/>
  <c r="F25" i="31"/>
  <c r="G24" i="31"/>
  <c r="G23" i="31"/>
  <c r="G22" i="31"/>
  <c r="G21" i="31"/>
  <c r="G19" i="31"/>
  <c r="G17" i="31"/>
  <c r="G16" i="31"/>
  <c r="G15" i="31"/>
  <c r="G14" i="31"/>
  <c r="G13" i="31"/>
  <c r="F11" i="31"/>
  <c r="G10" i="31"/>
  <c r="G9" i="31"/>
  <c r="G8" i="31"/>
  <c r="G7" i="31"/>
  <c r="G6" i="31"/>
  <c r="E38" i="31"/>
  <c r="G38" i="31" s="1"/>
  <c r="E25" i="31"/>
  <c r="G25" i="31" s="1"/>
  <c r="E18" i="31"/>
  <c r="G18" i="31" s="1"/>
  <c r="E11" i="31"/>
  <c r="G46" i="30"/>
  <c r="G45" i="30"/>
  <c r="G44" i="30"/>
  <c r="G43" i="30"/>
  <c r="G42" i="30"/>
  <c r="G41" i="30"/>
  <c r="G39" i="30"/>
  <c r="F38" i="30"/>
  <c r="F40" i="30"/>
  <c r="F48" i="30" s="1"/>
  <c r="E38" i="30"/>
  <c r="G38" i="30" s="1"/>
  <c r="G37" i="30"/>
  <c r="G36" i="30"/>
  <c r="G35" i="30"/>
  <c r="G34" i="30"/>
  <c r="G33" i="30"/>
  <c r="G32" i="30"/>
  <c r="G31" i="30"/>
  <c r="G30" i="30"/>
  <c r="G28" i="30"/>
  <c r="G27" i="30"/>
  <c r="G26" i="30"/>
  <c r="F25" i="30"/>
  <c r="E25" i="30"/>
  <c r="G25" i="30" s="1"/>
  <c r="G24" i="30"/>
  <c r="G23" i="30"/>
  <c r="G22" i="30"/>
  <c r="G21" i="30"/>
  <c r="G19" i="30"/>
  <c r="F18" i="30"/>
  <c r="E18" i="30"/>
  <c r="G18" i="30" s="1"/>
  <c r="G17" i="30"/>
  <c r="G16" i="30"/>
  <c r="G15" i="30"/>
  <c r="G14" i="30"/>
  <c r="G13" i="30"/>
  <c r="F11" i="30"/>
  <c r="E11" i="30"/>
  <c r="G10" i="30"/>
  <c r="G9" i="30"/>
  <c r="G8" i="30"/>
  <c r="G7" i="30"/>
  <c r="G6" i="30"/>
  <c r="G47" i="29"/>
  <c r="G46" i="29"/>
  <c r="G45" i="29"/>
  <c r="G44" i="29"/>
  <c r="G43" i="29"/>
  <c r="G42" i="29"/>
  <c r="G41" i="29"/>
  <c r="G39" i="29"/>
  <c r="F38" i="29"/>
  <c r="F40" i="29"/>
  <c r="E38" i="29"/>
  <c r="G38" i="29" s="1"/>
  <c r="G37" i="29"/>
  <c r="G36" i="29"/>
  <c r="G35" i="29"/>
  <c r="G34" i="29"/>
  <c r="G33" i="29"/>
  <c r="G32" i="29"/>
  <c r="G31" i="29"/>
  <c r="G30" i="29"/>
  <c r="G28" i="29"/>
  <c r="G27" i="29"/>
  <c r="G26" i="29"/>
  <c r="F25" i="29"/>
  <c r="E25" i="29"/>
  <c r="G25" i="29"/>
  <c r="G24" i="29"/>
  <c r="G23" i="29"/>
  <c r="G22" i="29"/>
  <c r="G21" i="29"/>
  <c r="G19" i="29"/>
  <c r="F18" i="29"/>
  <c r="E18" i="29"/>
  <c r="G18" i="29"/>
  <c r="G17" i="29"/>
  <c r="G16" i="29"/>
  <c r="G15" i="29"/>
  <c r="G14" i="29"/>
  <c r="G13" i="29"/>
  <c r="F11" i="29"/>
  <c r="E11" i="29"/>
  <c r="G11" i="29"/>
  <c r="G10" i="29"/>
  <c r="G9" i="29"/>
  <c r="G8" i="29"/>
  <c r="G7" i="29"/>
  <c r="G6" i="29"/>
  <c r="G45" i="28"/>
  <c r="G44" i="28"/>
  <c r="G43" i="28"/>
  <c r="G42" i="28"/>
  <c r="G41" i="28"/>
  <c r="G39" i="28"/>
  <c r="F38" i="28"/>
  <c r="F40" i="28" s="1"/>
  <c r="G36" i="28"/>
  <c r="G35" i="28"/>
  <c r="G34" i="28"/>
  <c r="G33" i="28"/>
  <c r="G32" i="28"/>
  <c r="G31" i="28"/>
  <c r="G30" i="28"/>
  <c r="G28" i="28"/>
  <c r="G27" i="28"/>
  <c r="G26" i="28"/>
  <c r="F25" i="28"/>
  <c r="G25" i="28" s="1"/>
  <c r="G24" i="28"/>
  <c r="G23" i="28"/>
  <c r="G21" i="28"/>
  <c r="G19" i="28"/>
  <c r="F18" i="28"/>
  <c r="G18" i="28"/>
  <c r="G17" i="28"/>
  <c r="G16" i="28"/>
  <c r="G15" i="28"/>
  <c r="G14" i="28"/>
  <c r="F11" i="28"/>
  <c r="G10" i="28"/>
  <c r="G9" i="28"/>
  <c r="G8" i="28"/>
  <c r="G7" i="28"/>
  <c r="G6" i="28"/>
  <c r="G50" i="27"/>
  <c r="G37" i="27"/>
  <c r="G27" i="27"/>
  <c r="G23" i="27"/>
  <c r="G22" i="27"/>
  <c r="G13" i="27"/>
  <c r="G51" i="27"/>
  <c r="G49" i="27"/>
  <c r="G47" i="27"/>
  <c r="G46" i="27"/>
  <c r="G45" i="27"/>
  <c r="G44" i="27"/>
  <c r="G43" i="27"/>
  <c r="G42" i="27"/>
  <c r="G41" i="27"/>
  <c r="G39" i="27"/>
  <c r="F38" i="27"/>
  <c r="G38" i="27" s="1"/>
  <c r="G36" i="27"/>
  <c r="G35" i="27"/>
  <c r="G34" i="27"/>
  <c r="G33" i="27"/>
  <c r="G32" i="27"/>
  <c r="G31" i="27"/>
  <c r="G30" i="27"/>
  <c r="G28" i="27"/>
  <c r="G26" i="27"/>
  <c r="F25" i="27"/>
  <c r="G25" i="27"/>
  <c r="G24" i="27"/>
  <c r="G21" i="27"/>
  <c r="G19" i="27"/>
  <c r="F18" i="27"/>
  <c r="G18" i="27" s="1"/>
  <c r="G17" i="27"/>
  <c r="G16" i="27"/>
  <c r="G15" i="27"/>
  <c r="G14" i="27"/>
  <c r="F11" i="27"/>
  <c r="G11" i="27"/>
  <c r="G10" i="27"/>
  <c r="G9" i="27"/>
  <c r="G8" i="27"/>
  <c r="G7" i="27"/>
  <c r="G6" i="27"/>
  <c r="G6" i="25"/>
  <c r="G48" i="25"/>
  <c r="G46" i="25"/>
  <c r="G45" i="25"/>
  <c r="G44" i="25"/>
  <c r="G43" i="25"/>
  <c r="G42" i="25"/>
  <c r="G41" i="25"/>
  <c r="G40" i="25"/>
  <c r="G39" i="25"/>
  <c r="G38" i="25"/>
  <c r="G37" i="25"/>
  <c r="G36" i="25"/>
  <c r="G35" i="25"/>
  <c r="G34" i="25"/>
  <c r="G33" i="25"/>
  <c r="G32" i="25"/>
  <c r="G31" i="25"/>
  <c r="G30" i="25"/>
  <c r="G28" i="25"/>
  <c r="G27" i="25"/>
  <c r="G26" i="25"/>
  <c r="G25" i="25"/>
  <c r="G24" i="25"/>
  <c r="G23" i="25"/>
  <c r="G22" i="25"/>
  <c r="G21" i="25"/>
  <c r="G19" i="25"/>
  <c r="G18" i="25"/>
  <c r="G17" i="25"/>
  <c r="G16" i="25"/>
  <c r="G15" i="25"/>
  <c r="G14" i="25"/>
  <c r="G13" i="25"/>
  <c r="G11" i="25"/>
  <c r="G10" i="25"/>
  <c r="G9" i="25"/>
  <c r="G8" i="25"/>
  <c r="G7" i="25"/>
  <c r="G19" i="23"/>
  <c r="G47" i="23"/>
  <c r="G46" i="23"/>
  <c r="G45" i="23"/>
  <c r="G44" i="23"/>
  <c r="G43" i="23"/>
  <c r="G42" i="23"/>
  <c r="G41" i="23"/>
  <c r="G39" i="23"/>
  <c r="G37" i="23"/>
  <c r="G36" i="23"/>
  <c r="G35" i="23"/>
  <c r="G34" i="23"/>
  <c r="G33" i="23"/>
  <c r="G32" i="23"/>
  <c r="G31" i="23"/>
  <c r="G30" i="23"/>
  <c r="G28" i="23"/>
  <c r="G27" i="23"/>
  <c r="G26" i="23"/>
  <c r="G24" i="23"/>
  <c r="G23" i="23"/>
  <c r="G22" i="23"/>
  <c r="G21" i="23"/>
  <c r="G17" i="23"/>
  <c r="G16" i="23"/>
  <c r="G15" i="23"/>
  <c r="G14" i="23"/>
  <c r="G13" i="23"/>
  <c r="G10" i="23"/>
  <c r="G9" i="23"/>
  <c r="G8" i="23"/>
  <c r="G7" i="23"/>
  <c r="G6" i="23"/>
  <c r="E11" i="23"/>
  <c r="G11" i="23" s="1"/>
  <c r="E18" i="23"/>
  <c r="G18" i="23" s="1"/>
  <c r="E25" i="23"/>
  <c r="G25" i="23" s="1"/>
  <c r="E38" i="23"/>
  <c r="G38" i="23"/>
  <c r="E11" i="22"/>
  <c r="E18" i="22"/>
  <c r="G18" i="22"/>
  <c r="E25" i="22"/>
  <c r="E38" i="22"/>
  <c r="E40" i="22" s="1"/>
  <c r="F11" i="22"/>
  <c r="G11" i="22" s="1"/>
  <c r="F18" i="22"/>
  <c r="F25" i="22"/>
  <c r="G25" i="22"/>
  <c r="F38" i="22"/>
  <c r="G47" i="22"/>
  <c r="G46" i="22"/>
  <c r="G45" i="22"/>
  <c r="G44" i="22"/>
  <c r="G43" i="22"/>
  <c r="G42" i="22"/>
  <c r="G41" i="22"/>
  <c r="G39" i="22"/>
  <c r="G37" i="22"/>
  <c r="G36" i="22"/>
  <c r="G35" i="22"/>
  <c r="G34" i="22"/>
  <c r="G33" i="22"/>
  <c r="G32" i="22"/>
  <c r="G31" i="22"/>
  <c r="G30" i="22"/>
  <c r="G28" i="22"/>
  <c r="G27" i="22"/>
  <c r="G26" i="22"/>
  <c r="G24" i="22"/>
  <c r="G23" i="22"/>
  <c r="G22" i="22"/>
  <c r="G21" i="22"/>
  <c r="G19" i="22"/>
  <c r="G17" i="22"/>
  <c r="G16" i="22"/>
  <c r="G15" i="22"/>
  <c r="G14" i="22"/>
  <c r="G13" i="22"/>
  <c r="G10" i="22"/>
  <c r="G9" i="22"/>
  <c r="G8" i="22"/>
  <c r="G7" i="22"/>
  <c r="G6" i="22"/>
  <c r="E11" i="21"/>
  <c r="E18" i="21"/>
  <c r="E25" i="21"/>
  <c r="E38" i="21"/>
  <c r="E40" i="21" s="1"/>
  <c r="G40" i="21" s="1"/>
  <c r="F11" i="21"/>
  <c r="F18" i="21"/>
  <c r="F25" i="21"/>
  <c r="G25" i="21" s="1"/>
  <c r="F38" i="21"/>
  <c r="F40" i="21"/>
  <c r="G48" i="21"/>
  <c r="G47" i="21"/>
  <c r="G46" i="21"/>
  <c r="G45" i="21"/>
  <c r="G44" i="21"/>
  <c r="G43" i="21"/>
  <c r="G42" i="21"/>
  <c r="G41" i="21"/>
  <c r="G39" i="21"/>
  <c r="G37" i="21"/>
  <c r="G36" i="21"/>
  <c r="G35" i="21"/>
  <c r="G34" i="21"/>
  <c r="G33" i="21"/>
  <c r="G32" i="21"/>
  <c r="G31" i="21"/>
  <c r="G30" i="21"/>
  <c r="G28" i="21"/>
  <c r="G27" i="21"/>
  <c r="G26" i="21"/>
  <c r="G24" i="21"/>
  <c r="G23" i="21"/>
  <c r="G22" i="21"/>
  <c r="G21" i="21"/>
  <c r="G19" i="21"/>
  <c r="G17" i="21"/>
  <c r="G16" i="21"/>
  <c r="G15" i="21"/>
  <c r="G14" i="21"/>
  <c r="G13" i="21"/>
  <c r="G10" i="21"/>
  <c r="G9" i="21"/>
  <c r="G8" i="21"/>
  <c r="G7" i="21"/>
  <c r="G6" i="21"/>
  <c r="E11" i="20"/>
  <c r="E50" i="20" s="1"/>
  <c r="E18" i="20"/>
  <c r="G18" i="20" s="1"/>
  <c r="E25" i="20"/>
  <c r="E38" i="20"/>
  <c r="G38" i="20" s="1"/>
  <c r="E40" i="20"/>
  <c r="F11" i="20"/>
  <c r="G11" i="20" s="1"/>
  <c r="F18" i="20"/>
  <c r="F25" i="20"/>
  <c r="F50" i="20" s="1"/>
  <c r="F38" i="20"/>
  <c r="G48" i="20"/>
  <c r="G47" i="20"/>
  <c r="G46" i="20"/>
  <c r="G45" i="20"/>
  <c r="G44" i="20"/>
  <c r="G43" i="20"/>
  <c r="G42" i="20"/>
  <c r="G41" i="20"/>
  <c r="G39" i="20"/>
  <c r="G37" i="20"/>
  <c r="G36" i="20"/>
  <c r="G35" i="20"/>
  <c r="G34" i="20"/>
  <c r="G33" i="20"/>
  <c r="G32" i="20"/>
  <c r="G31" i="20"/>
  <c r="G30" i="20"/>
  <c r="G28" i="20"/>
  <c r="G27" i="20"/>
  <c r="G26" i="20"/>
  <c r="G24" i="20"/>
  <c r="G23" i="20"/>
  <c r="G22" i="20"/>
  <c r="G21" i="20"/>
  <c r="G19" i="20"/>
  <c r="G17" i="20"/>
  <c r="G16" i="20"/>
  <c r="G15" i="20"/>
  <c r="G14" i="20"/>
  <c r="G13" i="20"/>
  <c r="G10" i="20"/>
  <c r="G9" i="20"/>
  <c r="G8" i="20"/>
  <c r="G7" i="20"/>
  <c r="G6" i="20"/>
  <c r="E11" i="19"/>
  <c r="E19" i="19"/>
  <c r="E50" i="19"/>
  <c r="E26" i="19"/>
  <c r="G26" i="19"/>
  <c r="E39" i="19"/>
  <c r="G39" i="19" s="1"/>
  <c r="E41" i="19"/>
  <c r="F11" i="19"/>
  <c r="F19" i="19"/>
  <c r="F26" i="19"/>
  <c r="F39" i="19"/>
  <c r="F41" i="19" s="1"/>
  <c r="G48" i="19"/>
  <c r="G47" i="19"/>
  <c r="G46" i="19"/>
  <c r="G45" i="19"/>
  <c r="G44" i="19"/>
  <c r="G43" i="19"/>
  <c r="G42" i="19"/>
  <c r="G40" i="19"/>
  <c r="G38" i="19"/>
  <c r="G37" i="19"/>
  <c r="G36" i="19"/>
  <c r="G35" i="19"/>
  <c r="G34" i="19"/>
  <c r="G33" i="19"/>
  <c r="G32" i="19"/>
  <c r="G31" i="19"/>
  <c r="G29" i="19"/>
  <c r="G28" i="19"/>
  <c r="G27" i="19"/>
  <c r="G25" i="19"/>
  <c r="G24" i="19"/>
  <c r="G23" i="19"/>
  <c r="G22" i="19"/>
  <c r="G20" i="19"/>
  <c r="G18" i="19"/>
  <c r="G17" i="19"/>
  <c r="G16" i="19"/>
  <c r="G15" i="19"/>
  <c r="G14" i="19"/>
  <c r="G13" i="19"/>
  <c r="G10" i="19"/>
  <c r="G9" i="19"/>
  <c r="G8" i="19"/>
  <c r="G7" i="19"/>
  <c r="G6" i="19"/>
  <c r="E11" i="18"/>
  <c r="G11" i="18" s="1"/>
  <c r="E19" i="18"/>
  <c r="E26" i="18"/>
  <c r="G26" i="18" s="1"/>
  <c r="E39" i="18"/>
  <c r="E41" i="18"/>
  <c r="F11" i="18"/>
  <c r="F50" i="18" s="1"/>
  <c r="F52" i="18" s="1"/>
  <c r="F19" i="18"/>
  <c r="F26" i="18"/>
  <c r="F39" i="18"/>
  <c r="F41" i="18"/>
  <c r="G51" i="18"/>
  <c r="G48" i="18"/>
  <c r="G47" i="18"/>
  <c r="G46" i="18"/>
  <c r="G45" i="18"/>
  <c r="G44" i="18"/>
  <c r="G43" i="18"/>
  <c r="G42" i="18"/>
  <c r="G40" i="18"/>
  <c r="G38" i="18"/>
  <c r="G37" i="18"/>
  <c r="G36" i="18"/>
  <c r="G35" i="18"/>
  <c r="G34" i="18"/>
  <c r="G33" i="18"/>
  <c r="G32" i="18"/>
  <c r="G31" i="18"/>
  <c r="G29" i="18"/>
  <c r="G28" i="18"/>
  <c r="G27" i="18"/>
  <c r="G25" i="18"/>
  <c r="G24" i="18"/>
  <c r="G23" i="18"/>
  <c r="G22" i="18"/>
  <c r="G20" i="18"/>
  <c r="G18" i="18"/>
  <c r="G17" i="18"/>
  <c r="G16" i="18"/>
  <c r="G15" i="18"/>
  <c r="G14" i="18"/>
  <c r="G13" i="18"/>
  <c r="G10" i="18"/>
  <c r="G9" i="18"/>
  <c r="G8" i="18"/>
  <c r="G7" i="18"/>
  <c r="G6" i="18"/>
  <c r="E11" i="17"/>
  <c r="E19" i="17"/>
  <c r="E51" i="17" s="1"/>
  <c r="G51" i="17" s="1"/>
  <c r="E26" i="17"/>
  <c r="E39" i="17"/>
  <c r="E41" i="17"/>
  <c r="G41" i="17" s="1"/>
  <c r="F11" i="17"/>
  <c r="G11" i="17"/>
  <c r="F19" i="17"/>
  <c r="F26" i="17"/>
  <c r="G26" i="17" s="1"/>
  <c r="F39" i="17"/>
  <c r="G49" i="17"/>
  <c r="G47" i="17"/>
  <c r="G46" i="17"/>
  <c r="G45" i="17"/>
  <c r="G44" i="17"/>
  <c r="G43" i="17"/>
  <c r="G42" i="17"/>
  <c r="G40" i="17"/>
  <c r="G38" i="17"/>
  <c r="G37" i="17"/>
  <c r="G36" i="17"/>
  <c r="G35" i="17"/>
  <c r="G34" i="17"/>
  <c r="G33" i="17"/>
  <c r="G32" i="17"/>
  <c r="G31" i="17"/>
  <c r="G29" i="17"/>
  <c r="G28" i="17"/>
  <c r="G27" i="17"/>
  <c r="G25" i="17"/>
  <c r="G24" i="17"/>
  <c r="G23" i="17"/>
  <c r="G22" i="17"/>
  <c r="G20" i="17"/>
  <c r="G18" i="17"/>
  <c r="G17" i="17"/>
  <c r="G16" i="17"/>
  <c r="G15" i="17"/>
  <c r="G14" i="17"/>
  <c r="G13" i="17"/>
  <c r="G10" i="17"/>
  <c r="G9" i="17"/>
  <c r="G8" i="17"/>
  <c r="G7" i="17"/>
  <c r="G6" i="17"/>
  <c r="E11" i="16"/>
  <c r="G11" i="16"/>
  <c r="E19" i="16"/>
  <c r="G19" i="16" s="1"/>
  <c r="E26" i="16"/>
  <c r="E39" i="16"/>
  <c r="E41" i="16" s="1"/>
  <c r="F11" i="16"/>
  <c r="F19" i="16"/>
  <c r="F26" i="16"/>
  <c r="G26" i="16" s="1"/>
  <c r="F39" i="16"/>
  <c r="F41" i="16" s="1"/>
  <c r="G49" i="16"/>
  <c r="G48" i="16"/>
  <c r="G47" i="16"/>
  <c r="G46" i="16"/>
  <c r="G45" i="16"/>
  <c r="G44" i="16"/>
  <c r="G43" i="16"/>
  <c r="G42" i="16"/>
  <c r="G40" i="16"/>
  <c r="G38" i="16"/>
  <c r="G37" i="16"/>
  <c r="G36" i="16"/>
  <c r="G35" i="16"/>
  <c r="G34" i="16"/>
  <c r="G33" i="16"/>
  <c r="G32" i="16"/>
  <c r="G31" i="16"/>
  <c r="G29" i="16"/>
  <c r="G28" i="16"/>
  <c r="G27" i="16"/>
  <c r="G25" i="16"/>
  <c r="G24" i="16"/>
  <c r="G23" i="16"/>
  <c r="G22" i="16"/>
  <c r="G20" i="16"/>
  <c r="G18" i="16"/>
  <c r="G17" i="16"/>
  <c r="G16" i="16"/>
  <c r="G15" i="16"/>
  <c r="G14" i="16"/>
  <c r="G13" i="16"/>
  <c r="G10" i="16"/>
  <c r="G9" i="16"/>
  <c r="G8" i="16"/>
  <c r="G7" i="16"/>
  <c r="G6" i="16"/>
  <c r="E11" i="15"/>
  <c r="E19" i="15"/>
  <c r="G19" i="15" s="1"/>
  <c r="E26" i="15"/>
  <c r="E39" i="15"/>
  <c r="E41" i="15" s="1"/>
  <c r="F11" i="15"/>
  <c r="F19" i="15"/>
  <c r="F51" i="15" s="1"/>
  <c r="F53" i="15" s="1"/>
  <c r="F26" i="15"/>
  <c r="G26" i="15"/>
  <c r="F39" i="15"/>
  <c r="F41" i="15"/>
  <c r="G52" i="15"/>
  <c r="G49" i="15"/>
  <c r="G48" i="15"/>
  <c r="G47" i="15"/>
  <c r="G46" i="15"/>
  <c r="G45" i="15"/>
  <c r="G44" i="15"/>
  <c r="G43" i="15"/>
  <c r="G42" i="15"/>
  <c r="G40" i="15"/>
  <c r="G38" i="15"/>
  <c r="G37" i="15"/>
  <c r="G36" i="15"/>
  <c r="G35" i="15"/>
  <c r="G34" i="15"/>
  <c r="G33" i="15"/>
  <c r="G32" i="15"/>
  <c r="G31" i="15"/>
  <c r="G29" i="15"/>
  <c r="G28" i="15"/>
  <c r="G27" i="15"/>
  <c r="G25" i="15"/>
  <c r="G24" i="15"/>
  <c r="G23" i="15"/>
  <c r="G22" i="15"/>
  <c r="G20" i="15"/>
  <c r="G18" i="15"/>
  <c r="G17" i="15"/>
  <c r="G16" i="15"/>
  <c r="G15" i="15"/>
  <c r="G14" i="15"/>
  <c r="G13" i="15"/>
  <c r="G10" i="15"/>
  <c r="G9" i="15"/>
  <c r="G8" i="15"/>
  <c r="G7" i="15"/>
  <c r="G6" i="15"/>
  <c r="E11" i="14"/>
  <c r="G11" i="14" s="1"/>
  <c r="E19" i="14"/>
  <c r="E26" i="14"/>
  <c r="E38" i="14"/>
  <c r="E40" i="14" s="1"/>
  <c r="F11" i="14"/>
  <c r="F19" i="14"/>
  <c r="G19" i="14"/>
  <c r="F26" i="14"/>
  <c r="G26" i="14"/>
  <c r="F38" i="14"/>
  <c r="F40" i="14"/>
  <c r="F49" i="14" s="1"/>
  <c r="G47" i="14"/>
  <c r="G46" i="14"/>
  <c r="G45" i="14"/>
  <c r="G44" i="14"/>
  <c r="G43" i="14"/>
  <c r="G42" i="14"/>
  <c r="G41" i="14"/>
  <c r="G39" i="14"/>
  <c r="G37" i="14"/>
  <c r="G36" i="14"/>
  <c r="G35" i="14"/>
  <c r="G34" i="14"/>
  <c r="G33" i="14"/>
  <c r="G32" i="14"/>
  <c r="G31" i="14"/>
  <c r="G30" i="14"/>
  <c r="G28" i="14"/>
  <c r="G27" i="14"/>
  <c r="G25" i="14"/>
  <c r="G24" i="14"/>
  <c r="G23" i="14"/>
  <c r="G22" i="14"/>
  <c r="G20" i="14"/>
  <c r="G18" i="14"/>
  <c r="G17" i="14"/>
  <c r="G16" i="14"/>
  <c r="G15" i="14"/>
  <c r="G14" i="14"/>
  <c r="G13" i="14"/>
  <c r="G10" i="14"/>
  <c r="G9" i="14"/>
  <c r="G8" i="14"/>
  <c r="G7" i="14"/>
  <c r="G6" i="14"/>
  <c r="E11" i="13"/>
  <c r="G11" i="13" s="1"/>
  <c r="E19" i="13"/>
  <c r="E26" i="13"/>
  <c r="G26" i="13" s="1"/>
  <c r="E38" i="13"/>
  <c r="E40" i="13" s="1"/>
  <c r="G40" i="13" s="1"/>
  <c r="F11" i="13"/>
  <c r="F19" i="13"/>
  <c r="F26" i="13"/>
  <c r="F38" i="13"/>
  <c r="G38" i="13"/>
  <c r="G47" i="13"/>
  <c r="G46" i="13"/>
  <c r="G45" i="13"/>
  <c r="G44" i="13"/>
  <c r="G43" i="13"/>
  <c r="G42" i="13"/>
  <c r="G41" i="13"/>
  <c r="G39" i="13"/>
  <c r="G37" i="13"/>
  <c r="G36" i="13"/>
  <c r="G35" i="13"/>
  <c r="G34" i="13"/>
  <c r="G33" i="13"/>
  <c r="G32" i="13"/>
  <c r="G31" i="13"/>
  <c r="G30" i="13"/>
  <c r="G28" i="13"/>
  <c r="G27" i="13"/>
  <c r="G25" i="13"/>
  <c r="G24" i="13"/>
  <c r="G23" i="13"/>
  <c r="G22" i="13"/>
  <c r="G20" i="13"/>
  <c r="G18" i="13"/>
  <c r="G17" i="13"/>
  <c r="G16" i="13"/>
  <c r="G15" i="13"/>
  <c r="G14" i="13"/>
  <c r="G13" i="13"/>
  <c r="G10" i="13"/>
  <c r="G9" i="13"/>
  <c r="G8" i="13"/>
  <c r="G7" i="13"/>
  <c r="G6" i="13"/>
  <c r="E11" i="12"/>
  <c r="E19" i="12"/>
  <c r="E26" i="12"/>
  <c r="G26" i="12"/>
  <c r="E38" i="12"/>
  <c r="E40" i="12"/>
  <c r="F11" i="12"/>
  <c r="F19" i="12"/>
  <c r="G19" i="12"/>
  <c r="F26" i="12"/>
  <c r="F38" i="12"/>
  <c r="F40" i="12" s="1"/>
  <c r="F50" i="12" s="1"/>
  <c r="G48" i="12"/>
  <c r="G47" i="12"/>
  <c r="G46" i="12"/>
  <c r="G45" i="12"/>
  <c r="G44" i="12"/>
  <c r="G43" i="12"/>
  <c r="G42" i="12"/>
  <c r="G41" i="12"/>
  <c r="G39" i="12"/>
  <c r="G37" i="12"/>
  <c r="G36" i="12"/>
  <c r="G35" i="12"/>
  <c r="G34" i="12"/>
  <c r="G33" i="12"/>
  <c r="G32" i="12"/>
  <c r="G31" i="12"/>
  <c r="G30" i="12"/>
  <c r="G28" i="12"/>
  <c r="G27" i="12"/>
  <c r="G25" i="12"/>
  <c r="G24" i="12"/>
  <c r="G23" i="12"/>
  <c r="G22" i="12"/>
  <c r="G20" i="12"/>
  <c r="G18" i="12"/>
  <c r="G17" i="12"/>
  <c r="G16" i="12"/>
  <c r="G15" i="12"/>
  <c r="G14" i="12"/>
  <c r="G13" i="12"/>
  <c r="G11" i="12"/>
  <c r="G10" i="12"/>
  <c r="G9" i="12"/>
  <c r="G8" i="12"/>
  <c r="G7" i="12"/>
  <c r="G6" i="12"/>
  <c r="E11" i="11"/>
  <c r="E19" i="11"/>
  <c r="G19" i="11" s="1"/>
  <c r="E26" i="11"/>
  <c r="G26" i="11"/>
  <c r="E38" i="11"/>
  <c r="E40" i="11"/>
  <c r="F11" i="11"/>
  <c r="G11" i="11"/>
  <c r="F19" i="11"/>
  <c r="F26" i="11"/>
  <c r="F38" i="11"/>
  <c r="F40" i="11"/>
  <c r="F49" i="11" s="1"/>
  <c r="G50" i="11"/>
  <c r="G47" i="11"/>
  <c r="G46" i="11"/>
  <c r="G45" i="11"/>
  <c r="G44" i="11"/>
  <c r="G43" i="11"/>
  <c r="G42" i="11"/>
  <c r="G41" i="11"/>
  <c r="G39" i="11"/>
  <c r="G37" i="11"/>
  <c r="G36" i="11"/>
  <c r="G35" i="11"/>
  <c r="G34" i="11"/>
  <c r="G33" i="11"/>
  <c r="G32" i="11"/>
  <c r="G31" i="11"/>
  <c r="G30" i="11"/>
  <c r="G28" i="11"/>
  <c r="G27" i="11"/>
  <c r="G25" i="11"/>
  <c r="G24" i="11"/>
  <c r="G23" i="11"/>
  <c r="G22" i="11"/>
  <c r="G20" i="11"/>
  <c r="G18" i="11"/>
  <c r="G17" i="11"/>
  <c r="G16" i="11"/>
  <c r="G15" i="11"/>
  <c r="G14" i="11"/>
  <c r="G13" i="11"/>
  <c r="G10" i="11"/>
  <c r="G9" i="11"/>
  <c r="G8" i="11"/>
  <c r="G7" i="11"/>
  <c r="G6" i="11"/>
  <c r="E11" i="10"/>
  <c r="E19" i="10"/>
  <c r="E49" i="10" s="1"/>
  <c r="E26" i="10"/>
  <c r="E38" i="10"/>
  <c r="E40" i="10" s="1"/>
  <c r="F11" i="10"/>
  <c r="G11" i="10" s="1"/>
  <c r="F19" i="10"/>
  <c r="F26" i="10"/>
  <c r="G26" i="10"/>
  <c r="F38" i="10"/>
  <c r="F40" i="10" s="1"/>
  <c r="F49" i="10" s="1"/>
  <c r="F51" i="10" s="1"/>
  <c r="G50" i="10"/>
  <c r="G47" i="10"/>
  <c r="G46" i="10"/>
  <c r="G45" i="10"/>
  <c r="G44" i="10"/>
  <c r="G43" i="10"/>
  <c r="G42" i="10"/>
  <c r="G41" i="10"/>
  <c r="G39" i="10"/>
  <c r="G37" i="10"/>
  <c r="G36" i="10"/>
  <c r="G35" i="10"/>
  <c r="G34" i="10"/>
  <c r="G33" i="10"/>
  <c r="G32" i="10"/>
  <c r="G31" i="10"/>
  <c r="G30" i="10"/>
  <c r="G28" i="10"/>
  <c r="G27" i="10"/>
  <c r="G25" i="10"/>
  <c r="G24" i="10"/>
  <c r="G23" i="10"/>
  <c r="G22" i="10"/>
  <c r="G20" i="10"/>
  <c r="G18" i="10"/>
  <c r="G17" i="10"/>
  <c r="G16" i="10"/>
  <c r="G15" i="10"/>
  <c r="G14" i="10"/>
  <c r="G13" i="10"/>
  <c r="G10" i="10"/>
  <c r="G9" i="10"/>
  <c r="G8" i="10"/>
  <c r="G7" i="10"/>
  <c r="G6" i="10"/>
  <c r="E11" i="9"/>
  <c r="E19" i="9"/>
  <c r="E26" i="9"/>
  <c r="G26" i="9" s="1"/>
  <c r="E38" i="9"/>
  <c r="E40" i="9" s="1"/>
  <c r="G40" i="9" s="1"/>
  <c r="F11" i="9"/>
  <c r="F19" i="9"/>
  <c r="F26" i="9"/>
  <c r="F38" i="9"/>
  <c r="F40" i="9" s="1"/>
  <c r="F49" i="9" s="1"/>
  <c r="G47" i="9"/>
  <c r="G46" i="9"/>
  <c r="G45" i="9"/>
  <c r="G44" i="9"/>
  <c r="G43" i="9"/>
  <c r="G42" i="9"/>
  <c r="G41" i="9"/>
  <c r="G39" i="9"/>
  <c r="G37" i="9"/>
  <c r="G36" i="9"/>
  <c r="G35" i="9"/>
  <c r="G34" i="9"/>
  <c r="G33" i="9"/>
  <c r="G32" i="9"/>
  <c r="G31" i="9"/>
  <c r="G30" i="9"/>
  <c r="G28" i="9"/>
  <c r="G27" i="9"/>
  <c r="G25" i="9"/>
  <c r="G24" i="9"/>
  <c r="G23" i="9"/>
  <c r="G22" i="9"/>
  <c r="G20" i="9"/>
  <c r="G19" i="9"/>
  <c r="G18" i="9"/>
  <c r="G17" i="9"/>
  <c r="G16" i="9"/>
  <c r="G15" i="9"/>
  <c r="G14" i="9"/>
  <c r="G13" i="9"/>
  <c r="G11" i="9"/>
  <c r="G10" i="9"/>
  <c r="G9" i="9"/>
  <c r="G8" i="9"/>
  <c r="G7" i="9"/>
  <c r="G6" i="9"/>
  <c r="E11" i="8"/>
  <c r="E19" i="8"/>
  <c r="G19" i="8"/>
  <c r="E26" i="8"/>
  <c r="G26" i="8" s="1"/>
  <c r="E38" i="8"/>
  <c r="E40" i="8"/>
  <c r="F11" i="8"/>
  <c r="G11" i="8" s="1"/>
  <c r="F19" i="8"/>
  <c r="F26" i="8"/>
  <c r="F38" i="8"/>
  <c r="F40" i="8" s="1"/>
  <c r="G40" i="8" s="1"/>
  <c r="G47" i="8"/>
  <c r="G46" i="8"/>
  <c r="G45" i="8"/>
  <c r="G44" i="8"/>
  <c r="G43" i="8"/>
  <c r="G42" i="8"/>
  <c r="G41" i="8"/>
  <c r="G39" i="8"/>
  <c r="G37" i="8"/>
  <c r="G36" i="8"/>
  <c r="G35" i="8"/>
  <c r="G34" i="8"/>
  <c r="G33" i="8"/>
  <c r="G32" i="8"/>
  <c r="G31" i="8"/>
  <c r="G30" i="8"/>
  <c r="G28" i="8"/>
  <c r="G27" i="8"/>
  <c r="G25" i="8"/>
  <c r="G24" i="8"/>
  <c r="G23" i="8"/>
  <c r="G22" i="8"/>
  <c r="G20" i="8"/>
  <c r="G18" i="8"/>
  <c r="G17" i="8"/>
  <c r="G16" i="8"/>
  <c r="G15" i="8"/>
  <c r="G14" i="8"/>
  <c r="G13" i="8"/>
  <c r="G10" i="8"/>
  <c r="G9" i="8"/>
  <c r="G8" i="8"/>
  <c r="G7" i="8"/>
  <c r="G6" i="8"/>
  <c r="E11" i="7"/>
  <c r="E19" i="7"/>
  <c r="G19" i="7"/>
  <c r="E26" i="7"/>
  <c r="E38" i="7"/>
  <c r="E40" i="7" s="1"/>
  <c r="F11" i="7"/>
  <c r="F19" i="7"/>
  <c r="F26" i="7"/>
  <c r="G26" i="7"/>
  <c r="F38" i="7"/>
  <c r="F40" i="7"/>
  <c r="F50" i="7" s="1"/>
  <c r="G48" i="7"/>
  <c r="G46" i="7"/>
  <c r="G45" i="7"/>
  <c r="G44" i="7"/>
  <c r="G43" i="7"/>
  <c r="G42" i="7"/>
  <c r="G41" i="7"/>
  <c r="G39" i="7"/>
  <c r="G37" i="7"/>
  <c r="G36" i="7"/>
  <c r="G35" i="7"/>
  <c r="G34" i="7"/>
  <c r="G33" i="7"/>
  <c r="G32" i="7"/>
  <c r="G31" i="7"/>
  <c r="G30" i="7"/>
  <c r="G28" i="7"/>
  <c r="G27" i="7"/>
  <c r="G25" i="7"/>
  <c r="G24" i="7"/>
  <c r="G23" i="7"/>
  <c r="G22" i="7"/>
  <c r="G20" i="7"/>
  <c r="G18" i="7"/>
  <c r="G17" i="7"/>
  <c r="G16" i="7"/>
  <c r="G15" i="7"/>
  <c r="G14" i="7"/>
  <c r="G13" i="7"/>
  <c r="G10" i="7"/>
  <c r="G9" i="7"/>
  <c r="G8" i="7"/>
  <c r="G7" i="7"/>
  <c r="G6" i="7"/>
  <c r="E11" i="6"/>
  <c r="E19" i="6"/>
  <c r="G19" i="6"/>
  <c r="E26" i="6"/>
  <c r="E49" i="6" s="1"/>
  <c r="E38" i="6"/>
  <c r="E40" i="6"/>
  <c r="F11" i="6"/>
  <c r="F19" i="6"/>
  <c r="F26" i="6"/>
  <c r="F38" i="6"/>
  <c r="F40" i="6"/>
  <c r="G40" i="6" s="1"/>
  <c r="G47" i="6"/>
  <c r="G46" i="6"/>
  <c r="G45" i="6"/>
  <c r="G44" i="6"/>
  <c r="G43" i="6"/>
  <c r="G42" i="6"/>
  <c r="G41" i="6"/>
  <c r="G39" i="6"/>
  <c r="G37" i="6"/>
  <c r="G36" i="6"/>
  <c r="G35" i="6"/>
  <c r="G34" i="6"/>
  <c r="G33" i="6"/>
  <c r="G32" i="6"/>
  <c r="G31" i="6"/>
  <c r="G30" i="6"/>
  <c r="G28" i="6"/>
  <c r="G27" i="6"/>
  <c r="G25" i="6"/>
  <c r="G24" i="6"/>
  <c r="G23" i="6"/>
  <c r="G22" i="6"/>
  <c r="G20" i="6"/>
  <c r="G18" i="6"/>
  <c r="G17" i="6"/>
  <c r="G16" i="6"/>
  <c r="G15" i="6"/>
  <c r="G14" i="6"/>
  <c r="G13" i="6"/>
  <c r="G11" i="6"/>
  <c r="G10" i="6"/>
  <c r="G9" i="6"/>
  <c r="G8" i="6"/>
  <c r="G7" i="6"/>
  <c r="G6" i="6"/>
  <c r="E11" i="5"/>
  <c r="E19" i="5"/>
  <c r="E26" i="5"/>
  <c r="E49" i="5" s="1"/>
  <c r="E38" i="5"/>
  <c r="E40" i="5" s="1"/>
  <c r="G40" i="5" s="1"/>
  <c r="G38" i="5"/>
  <c r="F11" i="5"/>
  <c r="F19" i="5"/>
  <c r="G19" i="5" s="1"/>
  <c r="F26" i="5"/>
  <c r="F38" i="5"/>
  <c r="F40" i="5"/>
  <c r="G47" i="5"/>
  <c r="G46" i="5"/>
  <c r="G45" i="5"/>
  <c r="G44" i="5"/>
  <c r="G43" i="5"/>
  <c r="G42" i="5"/>
  <c r="G41" i="5"/>
  <c r="G39" i="5"/>
  <c r="G37" i="5"/>
  <c r="G36" i="5"/>
  <c r="G35" i="5"/>
  <c r="G34" i="5"/>
  <c r="G33" i="5"/>
  <c r="G32" i="5"/>
  <c r="G31" i="5"/>
  <c r="G30" i="5"/>
  <c r="G28" i="5"/>
  <c r="G27" i="5"/>
  <c r="G25" i="5"/>
  <c r="G24" i="5"/>
  <c r="G23" i="5"/>
  <c r="G22" i="5"/>
  <c r="G20" i="5"/>
  <c r="G18" i="5"/>
  <c r="G17" i="5"/>
  <c r="G16" i="5"/>
  <c r="G15" i="5"/>
  <c r="G14" i="5"/>
  <c r="G13" i="5"/>
  <c r="G11" i="5"/>
  <c r="G10" i="5"/>
  <c r="G9" i="5"/>
  <c r="G8" i="5"/>
  <c r="G7" i="5"/>
  <c r="G6" i="5"/>
  <c r="E11" i="4"/>
  <c r="E49" i="4"/>
  <c r="E19" i="4"/>
  <c r="G19" i="4" s="1"/>
  <c r="E26" i="4"/>
  <c r="E38" i="4"/>
  <c r="E40" i="4"/>
  <c r="G40" i="4" s="1"/>
  <c r="F11" i="4"/>
  <c r="G11" i="4" s="1"/>
  <c r="F19" i="4"/>
  <c r="F26" i="4"/>
  <c r="G26" i="4"/>
  <c r="F38" i="4"/>
  <c r="F40" i="4"/>
  <c r="G47" i="4"/>
  <c r="G46" i="4"/>
  <c r="G45" i="4"/>
  <c r="G44" i="4"/>
  <c r="G43" i="4"/>
  <c r="G42" i="4"/>
  <c r="G41" i="4"/>
  <c r="G39" i="4"/>
  <c r="G38" i="4"/>
  <c r="G37" i="4"/>
  <c r="G36" i="4"/>
  <c r="G35" i="4"/>
  <c r="G34" i="4"/>
  <c r="G33" i="4"/>
  <c r="G32" i="4"/>
  <c r="G31" i="4"/>
  <c r="G30" i="4"/>
  <c r="G28" i="4"/>
  <c r="G27" i="4"/>
  <c r="G25" i="4"/>
  <c r="G24" i="4"/>
  <c r="G23" i="4"/>
  <c r="G22" i="4"/>
  <c r="G20" i="4"/>
  <c r="G18" i="4"/>
  <c r="G17" i="4"/>
  <c r="G16" i="4"/>
  <c r="G15" i="4"/>
  <c r="G14" i="4"/>
  <c r="G13" i="4"/>
  <c r="G10" i="4"/>
  <c r="G9" i="4"/>
  <c r="G8" i="4"/>
  <c r="G7" i="4"/>
  <c r="G6" i="4"/>
  <c r="E11" i="3"/>
  <c r="G11" i="3"/>
  <c r="E19" i="3"/>
  <c r="G19" i="3"/>
  <c r="E26" i="3"/>
  <c r="E38" i="3"/>
  <c r="E40" i="3" s="1"/>
  <c r="F11" i="3"/>
  <c r="F19" i="3"/>
  <c r="F26" i="3"/>
  <c r="G26" i="3" s="1"/>
  <c r="F38" i="3"/>
  <c r="F40" i="3" s="1"/>
  <c r="F49" i="3" s="1"/>
  <c r="G47" i="3"/>
  <c r="G46" i="3"/>
  <c r="G45" i="3"/>
  <c r="G44" i="3"/>
  <c r="G43" i="3"/>
  <c r="G42" i="3"/>
  <c r="G41" i="3"/>
  <c r="G39" i="3"/>
  <c r="G37" i="3"/>
  <c r="G36" i="3"/>
  <c r="G35" i="3"/>
  <c r="G34" i="3"/>
  <c r="G33" i="3"/>
  <c r="G32" i="3"/>
  <c r="G31" i="3"/>
  <c r="G30" i="3"/>
  <c r="G28" i="3"/>
  <c r="G27" i="3"/>
  <c r="G25" i="3"/>
  <c r="G24" i="3"/>
  <c r="G23" i="3"/>
  <c r="G22" i="3"/>
  <c r="G20" i="3"/>
  <c r="G18" i="3"/>
  <c r="G17" i="3"/>
  <c r="G16" i="3"/>
  <c r="G15" i="3"/>
  <c r="G14" i="3"/>
  <c r="G13" i="3"/>
  <c r="G10" i="3"/>
  <c r="G9" i="3"/>
  <c r="G8" i="3"/>
  <c r="G7" i="3"/>
  <c r="G6" i="3"/>
  <c r="E11" i="2"/>
  <c r="E19" i="2"/>
  <c r="E48" i="2" s="1"/>
  <c r="G48" i="2" s="1"/>
  <c r="E26" i="2"/>
  <c r="E38" i="2"/>
  <c r="E40" i="2"/>
  <c r="G40" i="2"/>
  <c r="F11" i="2"/>
  <c r="F48" i="2" s="1"/>
  <c r="F19" i="2"/>
  <c r="F26" i="2"/>
  <c r="G26" i="2"/>
  <c r="F38" i="2"/>
  <c r="F40" i="2"/>
  <c r="G46" i="2"/>
  <c r="G45" i="2"/>
  <c r="G44" i="2"/>
  <c r="G43" i="2"/>
  <c r="G42" i="2"/>
  <c r="G41" i="2"/>
  <c r="G39" i="2"/>
  <c r="G38" i="2"/>
  <c r="G37" i="2"/>
  <c r="G36" i="2"/>
  <c r="G35" i="2"/>
  <c r="G34" i="2"/>
  <c r="G33" i="2"/>
  <c r="G32" i="2"/>
  <c r="G31" i="2"/>
  <c r="G30" i="2"/>
  <c r="G28" i="2"/>
  <c r="G27" i="2"/>
  <c r="G25" i="2"/>
  <c r="G24" i="2"/>
  <c r="G23" i="2"/>
  <c r="G22" i="2"/>
  <c r="G20" i="2"/>
  <c r="G18" i="2"/>
  <c r="G17" i="2"/>
  <c r="G16" i="2"/>
  <c r="G15" i="2"/>
  <c r="G14" i="2"/>
  <c r="G13" i="2"/>
  <c r="G10" i="2"/>
  <c r="G9" i="2"/>
  <c r="G8" i="2"/>
  <c r="G7" i="2"/>
  <c r="G6" i="2"/>
  <c r="E11" i="1"/>
  <c r="E19" i="1"/>
  <c r="G19" i="1"/>
  <c r="E26" i="1"/>
  <c r="G26" i="1" s="1"/>
  <c r="E39" i="1"/>
  <c r="E41" i="1"/>
  <c r="F11" i="1"/>
  <c r="G11" i="1" s="1"/>
  <c r="F19" i="1"/>
  <c r="F26" i="1"/>
  <c r="F39" i="1"/>
  <c r="F41" i="1" s="1"/>
  <c r="F49" i="1" s="1"/>
  <c r="G47" i="1"/>
  <c r="G46" i="1"/>
  <c r="G45" i="1"/>
  <c r="G44" i="1"/>
  <c r="G43" i="1"/>
  <c r="G42" i="1"/>
  <c r="G40" i="1"/>
  <c r="G38" i="1"/>
  <c r="G37" i="1"/>
  <c r="G36" i="1"/>
  <c r="G35" i="1"/>
  <c r="G34" i="1"/>
  <c r="G33" i="1"/>
  <c r="G32" i="1"/>
  <c r="G31" i="1"/>
  <c r="G29" i="1"/>
  <c r="G28" i="1"/>
  <c r="G25" i="1"/>
  <c r="G24" i="1"/>
  <c r="G23" i="1"/>
  <c r="G22" i="1"/>
  <c r="G20" i="1"/>
  <c r="G18" i="1"/>
  <c r="G17" i="1"/>
  <c r="G16" i="1"/>
  <c r="G15" i="1"/>
  <c r="G14" i="1"/>
  <c r="G13" i="1"/>
  <c r="G10" i="1"/>
  <c r="G9" i="1"/>
  <c r="G8" i="1"/>
  <c r="G7" i="1"/>
  <c r="G6" i="1"/>
  <c r="G38" i="14"/>
  <c r="G11" i="15"/>
  <c r="G11" i="21"/>
  <c r="G38" i="21"/>
  <c r="E40" i="23"/>
  <c r="G40" i="23" s="1"/>
  <c r="G11" i="19"/>
  <c r="E49" i="23"/>
  <c r="G49" i="23" s="1"/>
  <c r="F41" i="17"/>
  <c r="F40" i="22"/>
  <c r="F51" i="17"/>
  <c r="G38" i="28"/>
  <c r="E40" i="30"/>
  <c r="G40" i="30" s="1"/>
  <c r="G11" i="31"/>
  <c r="F40" i="32"/>
  <c r="G38" i="6"/>
  <c r="G38" i="10"/>
  <c r="G41" i="18"/>
  <c r="G11" i="32"/>
  <c r="G38" i="11"/>
  <c r="G39" i="18"/>
  <c r="G38" i="22"/>
  <c r="G39" i="17"/>
  <c r="F40" i="27"/>
  <c r="G40" i="27"/>
  <c r="G11" i="28"/>
  <c r="G11" i="30"/>
  <c r="E49" i="8"/>
  <c r="F49" i="29"/>
  <c r="G38" i="7"/>
  <c r="G38" i="8"/>
  <c r="F48" i="32"/>
  <c r="G38" i="12"/>
  <c r="G19" i="19"/>
  <c r="G19" i="10"/>
  <c r="F40" i="20"/>
  <c r="G40" i="20" s="1"/>
  <c r="E49" i="11"/>
  <c r="G19" i="18"/>
  <c r="G11" i="2"/>
  <c r="G39" i="1"/>
  <c r="G11" i="7"/>
  <c r="G19" i="13"/>
  <c r="G39" i="15"/>
  <c r="G19" i="2"/>
  <c r="F40" i="13"/>
  <c r="F49" i="13" s="1"/>
  <c r="G39" i="16"/>
  <c r="E51" i="11"/>
  <c r="G41" i="1" l="1"/>
  <c r="G41" i="16"/>
  <c r="E51" i="16"/>
  <c r="E51" i="10"/>
  <c r="G51" i="10" s="1"/>
  <c r="G49" i="10"/>
  <c r="G50" i="20"/>
  <c r="E49" i="3"/>
  <c r="G49" i="3" s="1"/>
  <c r="G40" i="3"/>
  <c r="G40" i="7"/>
  <c r="E50" i="7"/>
  <c r="G50" i="7" s="1"/>
  <c r="G40" i="12"/>
  <c r="F50" i="19"/>
  <c r="G50" i="19" s="1"/>
  <c r="G41" i="19"/>
  <c r="E51" i="15"/>
  <c r="G41" i="15"/>
  <c r="E50" i="21"/>
  <c r="E49" i="14"/>
  <c r="G49" i="14" s="1"/>
  <c r="G40" i="14"/>
  <c r="G40" i="22"/>
  <c r="E49" i="22"/>
  <c r="F51" i="11"/>
  <c r="G51" i="11" s="1"/>
  <c r="G49" i="11"/>
  <c r="F51" i="16"/>
  <c r="G40" i="28"/>
  <c r="G50" i="28" s="1"/>
  <c r="F50" i="28"/>
  <c r="G40" i="10"/>
  <c r="E49" i="9"/>
  <c r="G49" i="9" s="1"/>
  <c r="G25" i="20"/>
  <c r="F49" i="8"/>
  <c r="G49" i="8" s="1"/>
  <c r="F50" i="21"/>
  <c r="E40" i="32"/>
  <c r="G38" i="3"/>
  <c r="G38" i="9"/>
  <c r="E48" i="30"/>
  <c r="G48" i="30" s="1"/>
  <c r="E40" i="29"/>
  <c r="E50" i="12"/>
  <c r="G50" i="12" s="1"/>
  <c r="E50" i="18"/>
  <c r="F49" i="6"/>
  <c r="G49" i="6" s="1"/>
  <c r="F49" i="4"/>
  <c r="G49" i="4" s="1"/>
  <c r="G26" i="5"/>
  <c r="G19" i="17"/>
  <c r="E40" i="31"/>
  <c r="E49" i="1"/>
  <c r="G49" i="1" s="1"/>
  <c r="F49" i="5"/>
  <c r="G49" i="5" s="1"/>
  <c r="E49" i="13"/>
  <c r="G49" i="13" s="1"/>
  <c r="G18" i="21"/>
  <c r="G40" i="11"/>
  <c r="G26" i="6"/>
  <c r="F49" i="22"/>
  <c r="G40" i="29" l="1"/>
  <c r="G49" i="29" s="1"/>
  <c r="E49" i="29"/>
  <c r="E48" i="31"/>
  <c r="G48" i="31" s="1"/>
  <c r="G40" i="31"/>
  <c r="G40" i="32"/>
  <c r="E48" i="32"/>
  <c r="G48" i="32" s="1"/>
  <c r="G50" i="21"/>
  <c r="G50" i="18"/>
  <c r="E52" i="18"/>
  <c r="G52" i="18" s="1"/>
  <c r="G51" i="16"/>
  <c r="E53" i="15"/>
  <c r="G53" i="15" s="1"/>
  <c r="G51" i="15"/>
  <c r="G49" i="22"/>
</calcChain>
</file>

<file path=xl/sharedStrings.xml><?xml version="1.0" encoding="utf-8"?>
<sst xmlns="http://schemas.openxmlformats.org/spreadsheetml/2006/main" count="3234" uniqueCount="227">
  <si>
    <t>（単位：千円）</t>
    <rPh sb="0" eb="7">
      <t>タンイセンエン</t>
    </rPh>
    <phoneticPr fontId="7"/>
  </si>
  <si>
    <t>昭　　　　　和　　　　　60　　　　　年　　　　　度</t>
  </si>
  <si>
    <t>主　　要　　経　　費　　別</t>
  </si>
  <si>
    <t>当　初　予　算</t>
  </si>
  <si>
    <t>補　正　予　算</t>
  </si>
  <si>
    <t>計</t>
  </si>
  <si>
    <t>社会保障関係費</t>
  </si>
  <si>
    <t>1.</t>
  </si>
  <si>
    <t>生活保護費</t>
  </si>
  <si>
    <t>2.</t>
  </si>
  <si>
    <t>社会福祉費</t>
  </si>
  <si>
    <t>3.</t>
  </si>
  <si>
    <t>社会保険費</t>
  </si>
  <si>
    <t>4.</t>
  </si>
  <si>
    <t>保健衛生対策費</t>
  </si>
  <si>
    <t>5.</t>
  </si>
  <si>
    <t>失業対策費</t>
  </si>
  <si>
    <t>文教及び科学振興費</t>
  </si>
  <si>
    <t>義務教育費国庫負担金</t>
  </si>
  <si>
    <t>国立学校特別会計へ繰入</t>
  </si>
  <si>
    <t>科学技術振興費</t>
  </si>
  <si>
    <t>文教施設費</t>
  </si>
  <si>
    <t>教育振興助成費</t>
  </si>
  <si>
    <t>6.</t>
  </si>
  <si>
    <t>育英事業費</t>
  </si>
  <si>
    <t>国債費</t>
  </si>
  <si>
    <t>恩給関係費</t>
  </si>
  <si>
    <t>文官等恩給費</t>
  </si>
  <si>
    <t>旧軍人遺族等恩給費</t>
  </si>
  <si>
    <t>-</t>
  </si>
  <si>
    <t>恩給支給事務費</t>
  </si>
  <si>
    <t>遺族及び留守家族等援護費</t>
  </si>
  <si>
    <t>地方財政関係費</t>
    <rPh sb="0" eb="7">
      <t>ザイセイカンケイヒ</t>
    </rPh>
    <phoneticPr fontId="7"/>
  </si>
  <si>
    <t>地方交付税交付金</t>
    <rPh sb="0" eb="8">
      <t>チホウコウフゼイコウフキン</t>
    </rPh>
    <phoneticPr fontId="7"/>
  </si>
  <si>
    <t>防衛関係費</t>
  </si>
  <si>
    <t>公共事業関係費</t>
  </si>
  <si>
    <t>治山治水対策事業費</t>
  </si>
  <si>
    <t>道路整備事業費</t>
  </si>
  <si>
    <t>港湾漁港空港整備事業費</t>
  </si>
  <si>
    <t>住宅対策費</t>
  </si>
  <si>
    <t>下水道環境衛生等施設整備費</t>
    <rPh sb="0" eb="13">
      <t>ゲスイドウカンキョウエイセイトウシセツセイビヒ</t>
    </rPh>
    <phoneticPr fontId="7"/>
  </si>
  <si>
    <t>農業基盤整備費</t>
  </si>
  <si>
    <t>7.</t>
  </si>
  <si>
    <t>林道工業用水等事業費</t>
  </si>
  <si>
    <t>8.</t>
  </si>
  <si>
    <t>調整費等</t>
    <rPh sb="0" eb="4">
      <t>トウ</t>
    </rPh>
    <phoneticPr fontId="7"/>
  </si>
  <si>
    <t>小　　　　　　計</t>
  </si>
  <si>
    <t>9.</t>
  </si>
  <si>
    <t>災害復旧等事業費</t>
  </si>
  <si>
    <t>経済協力費</t>
  </si>
  <si>
    <t>中小企業対策費</t>
  </si>
  <si>
    <t>エネルギー対策費</t>
    <rPh sb="0" eb="8">
      <t>タイサクヒ</t>
    </rPh>
    <phoneticPr fontId="7"/>
  </si>
  <si>
    <t>食糧管理費</t>
    <rPh sb="0" eb="5">
      <t>ヒ</t>
    </rPh>
    <phoneticPr fontId="7"/>
  </si>
  <si>
    <t>その他の事項経費</t>
  </si>
  <si>
    <t>予備費</t>
  </si>
  <si>
    <t>合　　　　　　計</t>
  </si>
  <si>
    <t>昭　　　　　和　　　　　61　　　　　年　　　　　度</t>
  </si>
  <si>
    <t>昭　　　　　和　　　　　62　　　　　年　　　　　度</t>
  </si>
  <si>
    <t>産業投資特別会計へ繰入</t>
    <rPh sb="0" eb="11">
      <t>サンギョウトウシトクベツカイケイクリイレ</t>
    </rPh>
    <phoneticPr fontId="7"/>
  </si>
  <si>
    <t>昭　　　　　和　　　　　63　　　　　年　　　　　度</t>
  </si>
  <si>
    <t>平　　　　　成　　　　　元　　　　　年　　　　　度</t>
    <rPh sb="0" eb="25">
      <t>ヘイセイガン</t>
    </rPh>
    <phoneticPr fontId="7"/>
  </si>
  <si>
    <t>平　　　　　成　　　　　２　　　　　年　　　　　度</t>
    <rPh sb="0" eb="25">
      <t>ヘイセイ</t>
    </rPh>
    <phoneticPr fontId="7"/>
  </si>
  <si>
    <t>平　　　　　成　　　　　３　　　　　年　　　　　度</t>
    <rPh sb="0" eb="25">
      <t>ヘイセイ</t>
    </rPh>
    <phoneticPr fontId="7"/>
  </si>
  <si>
    <t>農業農村整備事業費</t>
    <rPh sb="0" eb="9">
      <t>ノウソンセイビジギョウヒ</t>
    </rPh>
    <phoneticPr fontId="7"/>
  </si>
  <si>
    <t>給与改善予備費</t>
    <rPh sb="0" eb="7">
      <t>キュウヨカイゼンヨビヒ</t>
    </rPh>
    <phoneticPr fontId="7"/>
  </si>
  <si>
    <t>平　　　　　成　　　　　４　　　　　年　　　　　度</t>
    <rPh sb="0" eb="25">
      <t>ヘイセイ</t>
    </rPh>
    <phoneticPr fontId="7"/>
  </si>
  <si>
    <t>平　　　　　成　　　　　５　　　　　年　　　　　度</t>
    <rPh sb="0" eb="25">
      <t>ヘイセイ</t>
    </rPh>
    <phoneticPr fontId="7"/>
  </si>
  <si>
    <t>平　　　　　成　　　　　６　　　　　年　　　　　度</t>
    <rPh sb="0" eb="25">
      <t>ヘイセイ</t>
    </rPh>
    <phoneticPr fontId="7"/>
  </si>
  <si>
    <t>平成４年度決算不足補てん繰戻</t>
    <rPh sb="0" eb="14">
      <t>ヘイセイネンドケッサンブソクホクリモドシ</t>
    </rPh>
    <phoneticPr fontId="7"/>
  </si>
  <si>
    <t>総　　 合　　 計</t>
    <rPh sb="0" eb="9">
      <t>フサゴウケイ</t>
    </rPh>
    <phoneticPr fontId="7"/>
  </si>
  <si>
    <t>平　　　　　成　　　　　７　　　　　年　　　　　度</t>
    <rPh sb="0" eb="25">
      <t>ヘイセイ</t>
    </rPh>
    <phoneticPr fontId="7"/>
  </si>
  <si>
    <t>住宅市街地対策事業費</t>
    <rPh sb="0" eb="10">
      <t>シガイチジギョウ</t>
    </rPh>
    <phoneticPr fontId="7"/>
  </si>
  <si>
    <t>平成５年度決算不足補てん繰戻</t>
    <rPh sb="0" eb="14">
      <t>ヘイセイネンドケッサンブソクホクリモドシ</t>
    </rPh>
    <phoneticPr fontId="7"/>
  </si>
  <si>
    <t>平　　　　　成　　　　　８　　　　　年　　　　　度</t>
    <rPh sb="0" eb="25">
      <t>ヘイセイ</t>
    </rPh>
    <phoneticPr fontId="7"/>
  </si>
  <si>
    <t>主要食糧関係費</t>
    <rPh sb="0" eb="7">
      <t>シュヨウカンケイヒ</t>
    </rPh>
    <phoneticPr fontId="7"/>
  </si>
  <si>
    <t>緊急金融安定化資金</t>
    <rPh sb="0" eb="9">
      <t>キンキュウキンユウアンテイカシキン</t>
    </rPh>
    <phoneticPr fontId="7"/>
  </si>
  <si>
    <t>平　　　　　成　　　　　９　　　　　年　　　　　度</t>
    <rPh sb="0" eb="25">
      <t>ヘイセイ</t>
    </rPh>
    <phoneticPr fontId="7"/>
  </si>
  <si>
    <t>森林保全都市幹線鉄道等整備費</t>
    <rPh sb="0" eb="14">
      <t>シンリンホゼントシカンセンテツドウトウセイビヒ</t>
    </rPh>
    <phoneticPr fontId="7"/>
  </si>
  <si>
    <t>平　　　　　成　　　　　10　　　　　年　　　　　度</t>
    <rPh sb="0" eb="26">
      <t>ヘイセイ</t>
    </rPh>
    <phoneticPr fontId="7"/>
  </si>
  <si>
    <t>平　　　　　成　　　　　11　　　　　年　　　　　度</t>
    <rPh sb="0" eb="26">
      <t>ヘイセイ</t>
    </rPh>
    <phoneticPr fontId="7"/>
  </si>
  <si>
    <t>地方特例交付金</t>
    <rPh sb="0" eb="7">
      <t>チホウトクレイコウフキン</t>
    </rPh>
    <phoneticPr fontId="7"/>
  </si>
  <si>
    <t>公共事業等予備費</t>
    <rPh sb="0" eb="8">
      <t>コウキョウジギョウトウヨビヒ</t>
    </rPh>
    <phoneticPr fontId="7"/>
  </si>
  <si>
    <t>平成９年度決算不足補てん繰戻</t>
    <rPh sb="0" eb="14">
      <t>ヘイセイネンドケッサンブソクホクリモドシ</t>
    </rPh>
    <phoneticPr fontId="7"/>
  </si>
  <si>
    <t>平　　　　　成　　　　　12　　　　　年　　　　　度</t>
    <rPh sb="0" eb="26">
      <t>ヘイセイ</t>
    </rPh>
    <phoneticPr fontId="7"/>
  </si>
  <si>
    <t>平　　　　　成　　　　　13　　　　　年　　　　　度</t>
    <rPh sb="0" eb="26">
      <t>ヘイセイ</t>
    </rPh>
    <phoneticPr fontId="7"/>
  </si>
  <si>
    <t>港湾空港鉄道等整備事業費</t>
    <rPh sb="0" eb="12">
      <t>テツドウトウ</t>
    </rPh>
    <phoneticPr fontId="7"/>
  </si>
  <si>
    <t>住宅都市環境整備事業費</t>
    <rPh sb="0" eb="11">
      <t>トシカンキョウセイビジギョウ</t>
    </rPh>
    <phoneticPr fontId="7"/>
  </si>
  <si>
    <t>下水道水道廃棄物処理等施設整備費</t>
    <rPh sb="0" eb="16">
      <t>ゲスイドウスイドウハイキブツショリトウシセツセイビヒ</t>
    </rPh>
    <phoneticPr fontId="7"/>
  </si>
  <si>
    <t>森林水産基盤整備事業費</t>
    <rPh sb="0" eb="11">
      <t>シンリンスイサンキバンセイビジギョウヒ</t>
    </rPh>
    <phoneticPr fontId="7"/>
  </si>
  <si>
    <t>食料安定供給関係費</t>
    <rPh sb="0" eb="9">
      <t>ショクリョウアンテイキョウキュウカンケイヒ</t>
    </rPh>
    <phoneticPr fontId="7"/>
  </si>
  <si>
    <t>平　　　　　成　　　　　14　　　　　年　　　　　度</t>
    <rPh sb="0" eb="26">
      <t>ヘイセイ</t>
    </rPh>
    <phoneticPr fontId="7"/>
  </si>
  <si>
    <t>*0</t>
  </si>
  <si>
    <t>平成13度決算不足補てん繰戻</t>
    <rPh sb="0" eb="14">
      <t>ヘイセイドケッサンブソクホクリモドシ</t>
    </rPh>
    <phoneticPr fontId="7"/>
  </si>
  <si>
    <t>平　　　　　成　　　　　15　　　　　年　　　　　度</t>
    <rPh sb="0" eb="26">
      <t>ヘイセイ</t>
    </rPh>
    <phoneticPr fontId="7"/>
  </si>
  <si>
    <t>平　　　　　成　　　　　16　　　　　年　　　　　度</t>
    <rPh sb="0" eb="26">
      <t>ヘイセイ</t>
    </rPh>
    <phoneticPr fontId="7"/>
  </si>
  <si>
    <t>改革推進公共投資事業償還時補助等</t>
    <rPh sb="0" eb="16">
      <t>カイカクスイシンコウキョウトウシジギョウショウカンジホジョトウ</t>
    </rPh>
    <phoneticPr fontId="7"/>
  </si>
  <si>
    <t>平　　　　　成　　　　　17　　　　　年　　　　　度</t>
    <rPh sb="0" eb="26">
      <t>ヘイセイ</t>
    </rPh>
    <phoneticPr fontId="7"/>
  </si>
  <si>
    <t>平　　　　　成　　　　　18　　　　　年　　　　　度</t>
    <rPh sb="0" eb="26">
      <t>ヘイセイ</t>
    </rPh>
    <phoneticPr fontId="7"/>
  </si>
  <si>
    <t>主　 要　 経　 費 　別</t>
    <rPh sb="0" eb="13">
      <t>シュヨウキョウヒベツ</t>
    </rPh>
    <phoneticPr fontId="7"/>
  </si>
  <si>
    <t>平　　　　　成　　　　　20　　　　　年　　　　　度</t>
    <rPh sb="0" eb="1">
      <t>ヒラ</t>
    </rPh>
    <rPh sb="6" eb="7">
      <t>シゲル</t>
    </rPh>
    <rPh sb="19" eb="20">
      <t>トシ</t>
    </rPh>
    <rPh sb="25" eb="26">
      <t>ド</t>
    </rPh>
    <phoneticPr fontId="7"/>
  </si>
  <si>
    <t>平　　　　　成　　　　　19　　　　　年　　　　　度</t>
    <rPh sb="0" eb="1">
      <t>ヒラ</t>
    </rPh>
    <rPh sb="6" eb="7">
      <t>シゲル</t>
    </rPh>
    <rPh sb="19" eb="20">
      <t>トシ</t>
    </rPh>
    <rPh sb="25" eb="26">
      <t>ド</t>
    </rPh>
    <phoneticPr fontId="7"/>
  </si>
  <si>
    <t>-</t>
    <phoneticPr fontId="7"/>
  </si>
  <si>
    <t>平　　　　　成　　　　　21　　　　　年　　　　　度</t>
    <rPh sb="0" eb="1">
      <t>ヒラ</t>
    </rPh>
    <rPh sb="6" eb="7">
      <t>シゲル</t>
    </rPh>
    <rPh sb="19" eb="20">
      <t>トシ</t>
    </rPh>
    <rPh sb="25" eb="26">
      <t>ド</t>
    </rPh>
    <phoneticPr fontId="7"/>
  </si>
  <si>
    <t>年金医療介護保険給付費</t>
    <rPh sb="0" eb="2">
      <t>ネンキン</t>
    </rPh>
    <rPh sb="2" eb="4">
      <t>イリョウ</t>
    </rPh>
    <rPh sb="4" eb="6">
      <t>カイゴ</t>
    </rPh>
    <rPh sb="6" eb="8">
      <t>ホケン</t>
    </rPh>
    <rPh sb="8" eb="10">
      <t>キュウフ</t>
    </rPh>
    <rPh sb="10" eb="11">
      <t>ヒ</t>
    </rPh>
    <phoneticPr fontId="7"/>
  </si>
  <si>
    <t>生活保護費</t>
    <rPh sb="0" eb="2">
      <t>セイカツ</t>
    </rPh>
    <rPh sb="2" eb="4">
      <t>ホゴ</t>
    </rPh>
    <rPh sb="4" eb="5">
      <t>ヒ</t>
    </rPh>
    <phoneticPr fontId="7"/>
  </si>
  <si>
    <t>社会福祉費</t>
    <rPh sb="0" eb="2">
      <t>シャカイ</t>
    </rPh>
    <rPh sb="2" eb="4">
      <t>フクシ</t>
    </rPh>
    <rPh sb="4" eb="5">
      <t>ヒ</t>
    </rPh>
    <phoneticPr fontId="7"/>
  </si>
  <si>
    <t>雇用労災対策費</t>
    <rPh sb="0" eb="2">
      <t>コヨウ</t>
    </rPh>
    <rPh sb="2" eb="4">
      <t>ロウサイ</t>
    </rPh>
    <rPh sb="4" eb="7">
      <t>タイサクヒ</t>
    </rPh>
    <phoneticPr fontId="7"/>
  </si>
  <si>
    <t>住宅都市地域環境整備事業費</t>
    <rPh sb="0" eb="2">
      <t>ジュウタク</t>
    </rPh>
    <rPh sb="2" eb="4">
      <t>トシ</t>
    </rPh>
    <rPh sb="4" eb="6">
      <t>チイキ</t>
    </rPh>
    <rPh sb="6" eb="8">
      <t>カンキョウ</t>
    </rPh>
    <rPh sb="8" eb="10">
      <t>セイビ</t>
    </rPh>
    <rPh sb="10" eb="13">
      <t>ジギョウヒ</t>
    </rPh>
    <phoneticPr fontId="7"/>
  </si>
  <si>
    <t>経済緊急対応予備費</t>
    <rPh sb="0" eb="2">
      <t>ケイザイ</t>
    </rPh>
    <rPh sb="2" eb="4">
      <t>キンキュウ</t>
    </rPh>
    <rPh sb="4" eb="6">
      <t>タイオウ</t>
    </rPh>
    <phoneticPr fontId="7"/>
  </si>
  <si>
    <t>当　初　予　算</t>
    <phoneticPr fontId="7"/>
  </si>
  <si>
    <t>補　正　予　算</t>
    <rPh sb="0" eb="1">
      <t>タスク</t>
    </rPh>
    <rPh sb="2" eb="3">
      <t>セイ</t>
    </rPh>
    <rPh sb="4" eb="5">
      <t>ヨ</t>
    </rPh>
    <rPh sb="6" eb="7">
      <t>ザン</t>
    </rPh>
    <phoneticPr fontId="7"/>
  </si>
  <si>
    <t>計</t>
    <rPh sb="0" eb="1">
      <t>ケイ</t>
    </rPh>
    <phoneticPr fontId="7"/>
  </si>
  <si>
    <t>-</t>
    <phoneticPr fontId="7"/>
  </si>
  <si>
    <t>当　初　予　算</t>
    <phoneticPr fontId="7"/>
  </si>
  <si>
    <t>1.</t>
    <phoneticPr fontId="7"/>
  </si>
  <si>
    <t>年金医療介護保険給付費</t>
    <rPh sb="0" eb="2">
      <t>ネンキン</t>
    </rPh>
    <rPh sb="2" eb="4">
      <t>イリョウ</t>
    </rPh>
    <rPh sb="4" eb="6">
      <t>カイゴ</t>
    </rPh>
    <rPh sb="6" eb="8">
      <t>ホケン</t>
    </rPh>
    <rPh sb="8" eb="10">
      <t>キュウフ</t>
    </rPh>
    <rPh sb="10" eb="11">
      <t>ヒ</t>
    </rPh>
    <phoneticPr fontId="8"/>
  </si>
  <si>
    <t>2.</t>
    <phoneticPr fontId="7"/>
  </si>
  <si>
    <t>生活保護費</t>
    <rPh sb="0" eb="2">
      <t>セイカツ</t>
    </rPh>
    <rPh sb="2" eb="4">
      <t>ホゴ</t>
    </rPh>
    <rPh sb="4" eb="5">
      <t>ヒ</t>
    </rPh>
    <phoneticPr fontId="8"/>
  </si>
  <si>
    <r>
      <t>3.</t>
    </r>
    <r>
      <rPr>
        <sz val="8"/>
        <rFont val="ＭＳ 明朝"/>
        <family val="1"/>
        <charset val="128"/>
      </rPr>
      <t/>
    </r>
  </si>
  <si>
    <t>社会福祉費</t>
    <rPh sb="0" eb="2">
      <t>シャカイ</t>
    </rPh>
    <rPh sb="2" eb="4">
      <t>フクシ</t>
    </rPh>
    <rPh sb="4" eb="5">
      <t>ヒ</t>
    </rPh>
    <phoneticPr fontId="8"/>
  </si>
  <si>
    <r>
      <t>4.</t>
    </r>
    <r>
      <rPr>
        <sz val="8"/>
        <rFont val="ＭＳ 明朝"/>
        <family val="1"/>
        <charset val="128"/>
      </rPr>
      <t/>
    </r>
  </si>
  <si>
    <r>
      <t>5.</t>
    </r>
    <r>
      <rPr>
        <sz val="8"/>
        <rFont val="ＭＳ 明朝"/>
        <family val="1"/>
        <charset val="128"/>
      </rPr>
      <t/>
    </r>
  </si>
  <si>
    <t>雇用労災対策費</t>
    <rPh sb="0" eb="2">
      <t>コヨウ</t>
    </rPh>
    <rPh sb="2" eb="4">
      <t>ロウサイ</t>
    </rPh>
    <rPh sb="4" eb="7">
      <t>タイサクヒ</t>
    </rPh>
    <phoneticPr fontId="8"/>
  </si>
  <si>
    <t>1.</t>
    <phoneticPr fontId="7"/>
  </si>
  <si>
    <t>2.</t>
    <phoneticPr fontId="7"/>
  </si>
  <si>
    <t>地方交付税交付金</t>
    <rPh sb="0" eb="8">
      <t>チホウコウフゼイコウフキン</t>
    </rPh>
    <phoneticPr fontId="8"/>
  </si>
  <si>
    <t>地方特例交付金</t>
    <rPh sb="0" eb="7">
      <t>チホウトクレイコウフキン</t>
    </rPh>
    <phoneticPr fontId="8"/>
  </si>
  <si>
    <t>港湾空港鉄道等整備事業費</t>
    <rPh sb="0" eb="12">
      <t>テツドウトウ</t>
    </rPh>
    <phoneticPr fontId="8"/>
  </si>
  <si>
    <t>住宅都市環境整備事業費</t>
    <rPh sb="0" eb="2">
      <t>ジュウタク</t>
    </rPh>
    <rPh sb="2" eb="4">
      <t>トシ</t>
    </rPh>
    <rPh sb="4" eb="6">
      <t>カンキョウ</t>
    </rPh>
    <rPh sb="6" eb="8">
      <t>セイビ</t>
    </rPh>
    <rPh sb="8" eb="11">
      <t>ジギョウヒ</t>
    </rPh>
    <phoneticPr fontId="8"/>
  </si>
  <si>
    <t>公園水道廃棄物処理等施設整備費</t>
    <rPh sb="0" eb="2">
      <t>コウエン</t>
    </rPh>
    <rPh sb="2" eb="4">
      <t>スイドウ</t>
    </rPh>
    <rPh sb="4" eb="7">
      <t>ハイキブツ</t>
    </rPh>
    <rPh sb="7" eb="10">
      <t>ショリトウ</t>
    </rPh>
    <rPh sb="10" eb="12">
      <t>シセツ</t>
    </rPh>
    <rPh sb="12" eb="15">
      <t>セイビヒ</t>
    </rPh>
    <phoneticPr fontId="8"/>
  </si>
  <si>
    <r>
      <t>6.</t>
    </r>
    <r>
      <rPr>
        <sz val="8"/>
        <rFont val="ＭＳ 明朝"/>
        <family val="1"/>
        <charset val="128"/>
      </rPr>
      <t/>
    </r>
  </si>
  <si>
    <t>農林水産基盤整備事業費</t>
    <rPh sb="0" eb="2">
      <t>ノウリン</t>
    </rPh>
    <rPh sb="2" eb="4">
      <t>スイサン</t>
    </rPh>
    <rPh sb="4" eb="6">
      <t>キバン</t>
    </rPh>
    <rPh sb="6" eb="8">
      <t>セイビ</t>
    </rPh>
    <rPh sb="8" eb="11">
      <t>ジギョウヒ</t>
    </rPh>
    <phoneticPr fontId="8"/>
  </si>
  <si>
    <r>
      <t>7.</t>
    </r>
    <r>
      <rPr>
        <sz val="8"/>
        <rFont val="ＭＳ 明朝"/>
        <family val="1"/>
        <charset val="128"/>
      </rPr>
      <t/>
    </r>
  </si>
  <si>
    <t>社会資本総合整備事業費</t>
    <rPh sb="0" eb="2">
      <t>シャカイ</t>
    </rPh>
    <rPh sb="2" eb="4">
      <t>シホン</t>
    </rPh>
    <rPh sb="4" eb="6">
      <t>ソウゴウ</t>
    </rPh>
    <rPh sb="6" eb="8">
      <t>セイビ</t>
    </rPh>
    <rPh sb="8" eb="11">
      <t>ジギョウヒ</t>
    </rPh>
    <phoneticPr fontId="8"/>
  </si>
  <si>
    <r>
      <t>8.</t>
    </r>
    <r>
      <rPr>
        <sz val="8"/>
        <rFont val="ＭＳ 明朝"/>
        <family val="1"/>
        <charset val="128"/>
      </rPr>
      <t/>
    </r>
  </si>
  <si>
    <t>推進費等</t>
    <rPh sb="0" eb="2">
      <t>スイシン</t>
    </rPh>
    <rPh sb="2" eb="3">
      <t>ヒ</t>
    </rPh>
    <rPh sb="3" eb="4">
      <t>ナド</t>
    </rPh>
    <phoneticPr fontId="8"/>
  </si>
  <si>
    <t>小　　　　　　計</t>
    <phoneticPr fontId="7"/>
  </si>
  <si>
    <r>
      <t>9.</t>
    </r>
    <r>
      <rPr>
        <sz val="8"/>
        <rFont val="ＭＳ 明朝"/>
        <family val="1"/>
        <charset val="128"/>
      </rPr>
      <t/>
    </r>
  </si>
  <si>
    <t>災害復旧等事業費</t>
    <phoneticPr fontId="7"/>
  </si>
  <si>
    <t>計</t>
    <phoneticPr fontId="7"/>
  </si>
  <si>
    <t>エネルギー対策費</t>
    <rPh sb="0" eb="8">
      <t>タイサクヒ</t>
    </rPh>
    <phoneticPr fontId="8"/>
  </si>
  <si>
    <t>食料安定供給関係費</t>
    <rPh sb="0" eb="9">
      <t>ショクリョウアンテイキョウキュウカンケイヒ</t>
    </rPh>
    <phoneticPr fontId="8"/>
  </si>
  <si>
    <t>経済危機対応・地域活性化予備費</t>
    <rPh sb="0" eb="2">
      <t>ケイザイ</t>
    </rPh>
    <rPh sb="2" eb="4">
      <t>キキ</t>
    </rPh>
    <rPh sb="4" eb="6">
      <t>タイオウ</t>
    </rPh>
    <rPh sb="7" eb="9">
      <t>チイキ</t>
    </rPh>
    <rPh sb="9" eb="11">
      <t>カッセイ</t>
    </rPh>
    <rPh sb="11" eb="12">
      <t>カ</t>
    </rPh>
    <rPh sb="12" eb="15">
      <t>ヨビヒ</t>
    </rPh>
    <phoneticPr fontId="8"/>
  </si>
  <si>
    <t>予備費</t>
    <rPh sb="0" eb="3">
      <t>ヨビヒ</t>
    </rPh>
    <phoneticPr fontId="7"/>
  </si>
  <si>
    <t>合　　　　　　計</t>
    <phoneticPr fontId="7"/>
  </si>
  <si>
    <t>平成20年度決算不足補てん繰戻</t>
    <rPh sb="0" eb="2">
      <t>ヘイセイ</t>
    </rPh>
    <rPh sb="4" eb="6">
      <t>ネンド</t>
    </rPh>
    <rPh sb="6" eb="8">
      <t>ケッサン</t>
    </rPh>
    <rPh sb="8" eb="10">
      <t>フソク</t>
    </rPh>
    <rPh sb="10" eb="11">
      <t>ホ</t>
    </rPh>
    <rPh sb="13" eb="15">
      <t>クリモドシ</t>
    </rPh>
    <phoneticPr fontId="7"/>
  </si>
  <si>
    <t>総　　　合　　　計</t>
    <rPh sb="0" eb="1">
      <t>ソウ</t>
    </rPh>
    <rPh sb="4" eb="5">
      <t>ゴウ</t>
    </rPh>
    <rPh sb="8" eb="9">
      <t>ケイ</t>
    </rPh>
    <phoneticPr fontId="7"/>
  </si>
  <si>
    <t>平　　　　　成　　　　　22　　　　　年　　　　　度</t>
    <rPh sb="0" eb="1">
      <t>ヒラ</t>
    </rPh>
    <rPh sb="6" eb="7">
      <t>シゲル</t>
    </rPh>
    <rPh sb="19" eb="20">
      <t>トシ</t>
    </rPh>
    <rPh sb="25" eb="26">
      <t>ド</t>
    </rPh>
    <phoneticPr fontId="7"/>
  </si>
  <si>
    <t>（注）本表の各年度の補正予算欄は、当該年度中の補正予算の合計額であり、補正による増額減額は純額で示してある。</t>
    <phoneticPr fontId="7"/>
  </si>
  <si>
    <t>1.</t>
    <phoneticPr fontId="7"/>
  </si>
  <si>
    <t>平　　　　　成　　　　　23　　　　　年　　　　　度</t>
    <rPh sb="0" eb="1">
      <t>ヒラ</t>
    </rPh>
    <rPh sb="6" eb="7">
      <t>シゲル</t>
    </rPh>
    <rPh sb="19" eb="20">
      <t>トシ</t>
    </rPh>
    <rPh sb="25" eb="26">
      <t>ド</t>
    </rPh>
    <phoneticPr fontId="7"/>
  </si>
  <si>
    <t>ー</t>
    <phoneticPr fontId="7"/>
  </si>
  <si>
    <t>-</t>
    <phoneticPr fontId="7"/>
  </si>
  <si>
    <t>ー</t>
    <phoneticPr fontId="7"/>
  </si>
  <si>
    <t>ー</t>
    <phoneticPr fontId="7"/>
  </si>
  <si>
    <t>-</t>
    <phoneticPr fontId="7"/>
  </si>
  <si>
    <t>東日本大震災復旧・復興予備費</t>
    <rPh sb="0" eb="1">
      <t>ヒガシ</t>
    </rPh>
    <rPh sb="1" eb="3">
      <t>ニホン</t>
    </rPh>
    <rPh sb="3" eb="6">
      <t>ダイシンサイ</t>
    </rPh>
    <rPh sb="6" eb="8">
      <t>フッキュウ</t>
    </rPh>
    <rPh sb="9" eb="11">
      <t>フッコウ</t>
    </rPh>
    <rPh sb="11" eb="14">
      <t>ヨビヒ</t>
    </rPh>
    <phoneticPr fontId="8"/>
  </si>
  <si>
    <t>-</t>
    <phoneticPr fontId="7"/>
  </si>
  <si>
    <t>（注）本表の各年度の補正予算欄は、当該年度中の補正予算の合計額であり、補正による増額減額は純額で示してある。</t>
    <phoneticPr fontId="7"/>
  </si>
  <si>
    <t>（注）本表の各年度の補正予算欄は、当該年度中の補正予算の合計額であり、補正による増額減額は純額で示してある。</t>
    <phoneticPr fontId="7"/>
  </si>
  <si>
    <t>平　　　　　成　　　　　24　　　　　年　　　　　度</t>
    <rPh sb="0" eb="1">
      <t>ヘイ</t>
    </rPh>
    <rPh sb="6" eb="7">
      <t>セイ</t>
    </rPh>
    <phoneticPr fontId="7"/>
  </si>
  <si>
    <r>
      <t>主　 要　</t>
    </r>
    <r>
      <rPr>
        <sz val="8"/>
        <rFont val="ＭＳ 明朝"/>
        <family val="1"/>
        <charset val="128"/>
      </rPr>
      <t xml:space="preserve"> 経　 費 　別</t>
    </r>
    <rPh sb="0" eb="1">
      <t>シュ</t>
    </rPh>
    <rPh sb="3" eb="4">
      <t>ヨウ</t>
    </rPh>
    <rPh sb="6" eb="7">
      <t>キョウ</t>
    </rPh>
    <rPh sb="9" eb="10">
      <t>ヒ</t>
    </rPh>
    <rPh sb="12" eb="13">
      <t>ベツ</t>
    </rPh>
    <phoneticPr fontId="7"/>
  </si>
  <si>
    <t>当　初　予　算</t>
    <phoneticPr fontId="7"/>
  </si>
  <si>
    <t>補　正　予　算</t>
    <rPh sb="0" eb="1">
      <t>ホ</t>
    </rPh>
    <rPh sb="2" eb="3">
      <t>タダシ</t>
    </rPh>
    <rPh sb="4" eb="5">
      <t>ヨ</t>
    </rPh>
    <rPh sb="6" eb="7">
      <t>サン</t>
    </rPh>
    <phoneticPr fontId="7"/>
  </si>
  <si>
    <t>1.</t>
    <phoneticPr fontId="7"/>
  </si>
  <si>
    <t>2.</t>
    <phoneticPr fontId="7"/>
  </si>
  <si>
    <t>1.</t>
    <phoneticPr fontId="7"/>
  </si>
  <si>
    <t>-</t>
    <phoneticPr fontId="7"/>
  </si>
  <si>
    <t>小　　　　　　計</t>
    <phoneticPr fontId="7"/>
  </si>
  <si>
    <t>災害復旧等事業費</t>
    <phoneticPr fontId="7"/>
  </si>
  <si>
    <t>計</t>
    <phoneticPr fontId="7"/>
  </si>
  <si>
    <t>-</t>
    <phoneticPr fontId="7"/>
  </si>
  <si>
    <t>合　　　　　　計</t>
    <phoneticPr fontId="7"/>
  </si>
  <si>
    <t>（単位：千円）</t>
    <rPh sb="1" eb="3">
      <t>タンイ</t>
    </rPh>
    <rPh sb="4" eb="6">
      <t>センエン</t>
    </rPh>
    <phoneticPr fontId="7"/>
  </si>
  <si>
    <t>平　　　　　成　　　　　25　　　　　年　　　　　度</t>
    <rPh sb="0" eb="1">
      <t>ヘイ</t>
    </rPh>
    <rPh sb="6" eb="7">
      <t>セイ</t>
    </rPh>
    <phoneticPr fontId="7"/>
  </si>
  <si>
    <t>1.</t>
    <phoneticPr fontId="7"/>
  </si>
  <si>
    <t>2.</t>
    <phoneticPr fontId="7"/>
  </si>
  <si>
    <t>-</t>
    <phoneticPr fontId="7"/>
  </si>
  <si>
    <t>小　　　　　　計</t>
    <phoneticPr fontId="7"/>
  </si>
  <si>
    <t>合　　　　　　計</t>
    <phoneticPr fontId="7"/>
  </si>
  <si>
    <t>災害復旧等事業費</t>
    <phoneticPr fontId="7"/>
  </si>
  <si>
    <t>計</t>
    <phoneticPr fontId="7"/>
  </si>
  <si>
    <t>当　初　予　算</t>
    <phoneticPr fontId="7"/>
  </si>
  <si>
    <t>当　初　予　算</t>
    <phoneticPr fontId="7"/>
  </si>
  <si>
    <t>1.</t>
    <phoneticPr fontId="7"/>
  </si>
  <si>
    <t>2.</t>
    <phoneticPr fontId="7"/>
  </si>
  <si>
    <t>小　　　　　　計</t>
    <phoneticPr fontId="7"/>
  </si>
  <si>
    <t>災害復旧等事業費</t>
    <phoneticPr fontId="7"/>
  </si>
  <si>
    <t>計</t>
    <phoneticPr fontId="7"/>
  </si>
  <si>
    <t>平　　　　　成　　　　　26　　　　　年　　　　　度</t>
    <rPh sb="0" eb="1">
      <t>ヘイ</t>
    </rPh>
    <rPh sb="6" eb="7">
      <t>セイ</t>
    </rPh>
    <phoneticPr fontId="7"/>
  </si>
  <si>
    <t>平　　　　　成　　　　　27　　　　　年　　　　　度</t>
    <rPh sb="0" eb="1">
      <t>ヘイ</t>
    </rPh>
    <rPh sb="6" eb="7">
      <t>セイ</t>
    </rPh>
    <phoneticPr fontId="7"/>
  </si>
  <si>
    <t>　</t>
    <phoneticPr fontId="7"/>
  </si>
  <si>
    <t>年金給付費</t>
    <rPh sb="0" eb="2">
      <t>ネンキン</t>
    </rPh>
    <rPh sb="2" eb="5">
      <t>キュウフヒ</t>
    </rPh>
    <phoneticPr fontId="8"/>
  </si>
  <si>
    <t>医療給付費</t>
    <rPh sb="0" eb="2">
      <t>イリョウ</t>
    </rPh>
    <rPh sb="2" eb="5">
      <t>キュウフヒ</t>
    </rPh>
    <phoneticPr fontId="8"/>
  </si>
  <si>
    <t>介護給付費</t>
    <rPh sb="0" eb="2">
      <t>カイゴ</t>
    </rPh>
    <rPh sb="2" eb="5">
      <t>キュウフヒ</t>
    </rPh>
    <phoneticPr fontId="8"/>
  </si>
  <si>
    <t>少子化対策費</t>
    <rPh sb="0" eb="3">
      <t>ショウシカ</t>
    </rPh>
    <rPh sb="3" eb="6">
      <t>タイサクヒ</t>
    </rPh>
    <phoneticPr fontId="7"/>
  </si>
  <si>
    <t>生活扶助等社会福祉費</t>
    <rPh sb="0" eb="2">
      <t>セイカツ</t>
    </rPh>
    <rPh sb="2" eb="4">
      <t>フジョ</t>
    </rPh>
    <rPh sb="4" eb="5">
      <t>トウ</t>
    </rPh>
    <rPh sb="5" eb="7">
      <t>シャカイ</t>
    </rPh>
    <rPh sb="7" eb="10">
      <t>フクシヒ</t>
    </rPh>
    <phoneticPr fontId="7"/>
  </si>
  <si>
    <t>保健衛生対策費</t>
    <rPh sb="0" eb="2">
      <t>ホケン</t>
    </rPh>
    <rPh sb="2" eb="4">
      <t>エイセイ</t>
    </rPh>
    <rPh sb="4" eb="7">
      <t>タイサクヒ</t>
    </rPh>
    <phoneticPr fontId="7"/>
  </si>
  <si>
    <t>-</t>
    <phoneticPr fontId="7"/>
  </si>
  <si>
    <t>平　　　　　成　　　　　28　　　　　年　　　　　度</t>
    <rPh sb="0" eb="1">
      <t>ヘイ</t>
    </rPh>
    <rPh sb="6" eb="7">
      <t>セイ</t>
    </rPh>
    <phoneticPr fontId="7"/>
  </si>
  <si>
    <t>熊本地震復旧等予備費</t>
    <rPh sb="0" eb="2">
      <t>クマモト</t>
    </rPh>
    <rPh sb="2" eb="4">
      <t>ジシン</t>
    </rPh>
    <rPh sb="4" eb="6">
      <t>フッキュウ</t>
    </rPh>
    <rPh sb="6" eb="7">
      <t>トウ</t>
    </rPh>
    <rPh sb="7" eb="10">
      <t>ヨビヒ</t>
    </rPh>
    <phoneticPr fontId="7"/>
  </si>
  <si>
    <t>平　　　　　成　　　　　29　　　　　年　　　　　度</t>
    <rPh sb="0" eb="1">
      <t>ヘイ</t>
    </rPh>
    <rPh sb="6" eb="7">
      <t>セイ</t>
    </rPh>
    <phoneticPr fontId="7"/>
  </si>
  <si>
    <t>-</t>
    <phoneticPr fontId="7"/>
  </si>
  <si>
    <t>-</t>
    <phoneticPr fontId="7"/>
  </si>
  <si>
    <t>-</t>
    <phoneticPr fontId="7"/>
  </si>
  <si>
    <t>平　　　　　成　　　　　30　　　　　年　　　　　度</t>
    <rPh sb="0" eb="1">
      <t>ヘイ</t>
    </rPh>
    <rPh sb="6" eb="7">
      <t>セイ</t>
    </rPh>
    <phoneticPr fontId="7"/>
  </si>
  <si>
    <t>-</t>
    <phoneticPr fontId="7"/>
  </si>
  <si>
    <t>－</t>
    <phoneticPr fontId="7"/>
  </si>
  <si>
    <t xml:space="preserve"> </t>
    <phoneticPr fontId="7"/>
  </si>
  <si>
    <t>－</t>
    <phoneticPr fontId="7"/>
  </si>
  <si>
    <t>－</t>
    <phoneticPr fontId="7"/>
  </si>
  <si>
    <t>令　　　　　和　　　　　元　　　　　年　　　　　度</t>
    <rPh sb="0" eb="1">
      <t>レイ</t>
    </rPh>
    <rPh sb="6" eb="7">
      <t>ワ</t>
    </rPh>
    <rPh sb="12" eb="13">
      <t>ガン</t>
    </rPh>
    <phoneticPr fontId="7"/>
  </si>
  <si>
    <t>令　　　　　和　　　　　２　　　　　年　　　　　度</t>
    <rPh sb="0" eb="1">
      <t>レイ</t>
    </rPh>
    <rPh sb="6" eb="7">
      <t>ワ</t>
    </rPh>
    <phoneticPr fontId="7"/>
  </si>
  <si>
    <t>－</t>
  </si>
  <si>
    <t>新型コロナウイルス感染症対策予備費</t>
    <phoneticPr fontId="7"/>
  </si>
  <si>
    <t>令　　　　　和　　　　　３　　　　　年　　　　　度</t>
    <rPh sb="0" eb="1">
      <t>レイ</t>
    </rPh>
    <rPh sb="6" eb="7">
      <t>ワ</t>
    </rPh>
    <phoneticPr fontId="7"/>
  </si>
  <si>
    <t>主　 要　 経　 費 　別</t>
    <rPh sb="0" eb="1">
      <t>シュ</t>
    </rPh>
    <rPh sb="3" eb="4">
      <t>ヨウ</t>
    </rPh>
    <rPh sb="6" eb="7">
      <t>キョウ</t>
    </rPh>
    <rPh sb="9" eb="10">
      <t>ヒ</t>
    </rPh>
    <rPh sb="12" eb="13">
      <t>ベツ</t>
    </rPh>
    <phoneticPr fontId="7"/>
  </si>
  <si>
    <t>（単位：千円）</t>
  </si>
  <si>
    <t>ウクライナ情勢経済緊急対応予備費</t>
  </si>
  <si>
    <t>新型コロナウイルス感染症及び
原油価格・物価高騰対策予備費</t>
    <rPh sb="12" eb="13">
      <t>オヨ</t>
    </rPh>
    <rPh sb="15" eb="17">
      <t>ゲンユ</t>
    </rPh>
    <rPh sb="17" eb="19">
      <t>カカク</t>
    </rPh>
    <rPh sb="20" eb="22">
      <t>ブッカ</t>
    </rPh>
    <rPh sb="22" eb="24">
      <t>コウトウ</t>
    </rPh>
    <phoneticPr fontId="7"/>
  </si>
  <si>
    <t>令　　　　　和　　　　　４　　　　　年　　　　　度</t>
    <rPh sb="0" eb="1">
      <t>レイ</t>
    </rPh>
    <rPh sb="6" eb="7">
      <t>ワ</t>
    </rPh>
    <phoneticPr fontId="7"/>
  </si>
  <si>
    <t>令　　　　　和　　　　　５　　　　　年　　　　　度</t>
    <rPh sb="0" eb="1">
      <t>レイ</t>
    </rPh>
    <rPh sb="6" eb="7">
      <t>ワ</t>
    </rPh>
    <phoneticPr fontId="7"/>
  </si>
  <si>
    <t xml:space="preserve"> （注)　「新型コロナウイルス感染症及び原油価格・物価高騰対策予備費」は、その使途を変更し、
　　　「原油価格・物価高騰対策及び賃上げ促進環境整備対応予備費」へ名称変更されたものである。</t>
    <rPh sb="39" eb="41">
      <t>シト</t>
    </rPh>
    <rPh sb="42" eb="44">
      <t>ヘンコウ</t>
    </rPh>
    <rPh sb="80" eb="82">
      <t>メイショウ</t>
    </rPh>
    <rPh sb="82" eb="84">
      <t>ヘンコウ</t>
    </rPh>
    <phoneticPr fontId="7"/>
  </si>
  <si>
    <t>令　　　　　和　　　　　６　　　　　年　　　　　度</t>
    <rPh sb="0" eb="1">
      <t>レイ</t>
    </rPh>
    <rPh sb="6" eb="7">
      <t>ワ</t>
    </rPh>
    <phoneticPr fontId="7"/>
  </si>
  <si>
    <t>原油価格・物価高騰対策及び
賃上げ促進環境整備対応予備費</t>
    <phoneticPr fontId="7"/>
  </si>
  <si>
    <t>ー</t>
  </si>
  <si>
    <t>令　　　　　和　　　　　7　　　　　年　　　　　度</t>
    <rPh sb="0" eb="1">
      <t>レイ</t>
    </rPh>
    <rPh sb="6" eb="7">
      <t>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</si>
</sst>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0;_ &quot;△&quot;* #,##0;* &quot;0&quot;;* &quot;－&quot;"/>
    <numFmt numFmtId="177" formatCode="* #,##0;_ \ \ \ \ \ \ \ &quot;△&quot;* #,##0;* &quot;0&quot;;* &quot;－&quot;"/>
    <numFmt numFmtId="178" formatCode="\(#,##0\);_ \ \ \ \ \ \ \ &quot;△&quot;* #,##0;* &quot;0&quot;;* &quot;－&quot;"/>
    <numFmt numFmtId="179" formatCode="\(#,##0\);_ \ \ \ \ \ \ \ &quot;（△）&quot;* \(#,##0\);* &quot;（0）&quot;;* &quot;（－）&quot;"/>
    <numFmt numFmtId="180" formatCode="\(#,##0\);_ \ \ \ \ \ \ \ &quot;△&quot;* \(#,##0\);* &quot;（0）&quot;;* &quot;（－）&quot;"/>
    <numFmt numFmtId="181" formatCode="\(#,##0\);_ \ \ \ \ \ \ \ &quot;（△&quot;* #,##0\);* &quot;（0）&quot;;* &quot;（－）&quot;"/>
  </numFmts>
  <fonts count="12" x14ac:knownFonts="1">
    <font>
      <sz val="8"/>
      <name val="ＭＳ 明朝"/>
      <family val="1"/>
      <charset val="128"/>
    </font>
    <font>
      <sz val="11"/>
      <name val="ＭＳ Ｐゴシック"/>
      <family val="3"/>
      <charset val="128"/>
    </font>
    <font>
      <sz val="8"/>
      <name val="ＭＳ 明朝"/>
      <family val="1"/>
      <charset val="128"/>
    </font>
    <font>
      <sz val="8"/>
      <name val="ＭＳ ゴシック"/>
      <family val="3"/>
      <charset val="128"/>
    </font>
    <font>
      <sz val="8"/>
      <name val="ＭＳ Ｐ明朝"/>
      <family val="1"/>
      <charset val="128"/>
    </font>
    <font>
      <sz val="7.5"/>
      <name val="ＭＳ Ｐ明朝"/>
      <family val="1"/>
      <charset val="128"/>
    </font>
    <font>
      <sz val="8"/>
      <name val="ＭＳ Ｐゴシック"/>
      <family val="3"/>
      <charset val="128"/>
    </font>
    <font>
      <sz val="6"/>
      <name val="ＭＳ 明朝"/>
      <family val="1"/>
      <charset val="128"/>
    </font>
    <font>
      <u/>
      <sz val="8"/>
      <color indexed="36"/>
      <name val="ＭＳ 明朝"/>
      <family val="1"/>
      <charset val="128"/>
    </font>
    <font>
      <sz val="7"/>
      <name val="ＭＳ 明朝"/>
      <family val="1"/>
      <charset val="128"/>
    </font>
    <font>
      <sz val="7"/>
      <name val="ＭＳ ゴシック"/>
      <family val="3"/>
      <charset val="128"/>
    </font>
    <font>
      <sz val="12"/>
      <color rgb="FF00000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s>
  <borders count="24">
    <border>
      <left/>
      <right/>
      <top/>
      <bottom/>
      <diagonal/>
    </border>
    <border>
      <left/>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diagonal/>
    </border>
    <border>
      <left/>
      <right/>
      <top/>
      <bottom style="hair">
        <color indexed="64"/>
      </bottom>
      <diagonal/>
    </border>
    <border>
      <left/>
      <right/>
      <top style="thin">
        <color indexed="64"/>
      </top>
      <bottom/>
      <diagonal/>
    </border>
    <border>
      <left style="hair">
        <color indexed="64"/>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1" fillId="0" borderId="0">
      <alignment vertical="center"/>
    </xf>
  </cellStyleXfs>
  <cellXfs count="242">
    <xf numFmtId="0" fontId="0" fillId="0" borderId="0" xfId="0">
      <alignment vertical="center"/>
    </xf>
    <xf numFmtId="0" fontId="3" fillId="0" borderId="0" xfId="0" applyFont="1" applyAlignment="1">
      <alignment vertical="top"/>
    </xf>
    <xf numFmtId="0" fontId="2" fillId="0" borderId="0" xfId="0" applyFont="1" applyBorder="1" applyAlignment="1">
      <alignment vertical="top"/>
    </xf>
    <xf numFmtId="0" fontId="3" fillId="0" borderId="0" xfId="0" applyFont="1" applyBorder="1" applyAlignment="1">
      <alignment vertical="top"/>
    </xf>
    <xf numFmtId="0" fontId="0" fillId="0" borderId="0" xfId="0" applyBorder="1" applyAlignment="1">
      <alignment horizontal="right" vertical="center"/>
    </xf>
    <xf numFmtId="49" fontId="2" fillId="0" borderId="0" xfId="0" applyNumberFormat="1" applyFont="1" applyBorder="1" applyAlignment="1">
      <alignment vertical="center"/>
    </xf>
    <xf numFmtId="49" fontId="2" fillId="0" borderId="0" xfId="0" applyNumberFormat="1" applyFont="1" applyBorder="1" applyAlignment="1">
      <alignment horizontal="right" vertical="center"/>
    </xf>
    <xf numFmtId="49" fontId="2" fillId="0" borderId="1" xfId="0" applyNumberFormat="1" applyFont="1" applyBorder="1" applyAlignment="1">
      <alignment horizontal="right" vertical="center"/>
    </xf>
    <xf numFmtId="0" fontId="2" fillId="2" borderId="0" xfId="0" applyFont="1" applyFill="1" applyBorder="1" applyAlignment="1">
      <alignment vertical="top"/>
    </xf>
    <xf numFmtId="0" fontId="2" fillId="2" borderId="0" xfId="0" applyFont="1" applyFill="1" applyBorder="1" applyAlignment="1">
      <alignment horizontal="right" vertical="top"/>
    </xf>
    <xf numFmtId="0" fontId="3" fillId="2" borderId="0" xfId="0" applyFont="1" applyFill="1" applyBorder="1" applyAlignment="1">
      <alignment vertical="top"/>
    </xf>
    <xf numFmtId="0" fontId="0" fillId="2" borderId="0" xfId="0" applyFill="1" applyBorder="1" applyAlignment="1">
      <alignment horizontal="right" vertical="center"/>
    </xf>
    <xf numFmtId="0" fontId="3" fillId="2" borderId="0" xfId="0" applyFont="1" applyFill="1" applyAlignment="1">
      <alignment vertical="top"/>
    </xf>
    <xf numFmtId="0" fontId="2" fillId="2" borderId="0" xfId="0"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0" fontId="0" fillId="2" borderId="0" xfId="0" applyFill="1" applyBorder="1" applyAlignment="1">
      <alignment vertical="top"/>
    </xf>
    <xf numFmtId="0" fontId="0" fillId="2" borderId="0" xfId="0" applyFill="1" applyAlignment="1">
      <alignment vertical="top"/>
    </xf>
    <xf numFmtId="49" fontId="2" fillId="2" borderId="0" xfId="0" applyNumberFormat="1" applyFont="1" applyFill="1" applyBorder="1" applyAlignment="1">
      <alignment vertical="center"/>
    </xf>
    <xf numFmtId="49" fontId="2" fillId="2" borderId="6" xfId="0" applyNumberFormat="1" applyFont="1" applyFill="1" applyBorder="1" applyAlignment="1">
      <alignment vertical="center"/>
    </xf>
    <xf numFmtId="176" fontId="2" fillId="2" borderId="0" xfId="0" applyNumberFormat="1" applyFont="1" applyFill="1" applyBorder="1" applyAlignment="1">
      <alignment vertical="center"/>
    </xf>
    <xf numFmtId="49" fontId="2" fillId="2" borderId="0" xfId="0" applyNumberFormat="1" applyFont="1" applyFill="1" applyBorder="1" applyAlignment="1">
      <alignment horizontal="right" vertical="center"/>
    </xf>
    <xf numFmtId="49" fontId="2" fillId="2" borderId="0" xfId="0" applyNumberFormat="1" applyFont="1" applyFill="1" applyBorder="1" applyAlignment="1">
      <alignment horizontal="distributed" vertical="center"/>
    </xf>
    <xf numFmtId="49" fontId="2" fillId="2" borderId="6" xfId="0" applyNumberFormat="1" applyFont="1" applyFill="1" applyBorder="1" applyAlignment="1">
      <alignment horizontal="distributed" vertical="center"/>
    </xf>
    <xf numFmtId="177" fontId="4" fillId="2" borderId="0" xfId="0" applyNumberFormat="1" applyFont="1" applyFill="1" applyBorder="1" applyAlignment="1">
      <alignment vertical="center"/>
    </xf>
    <xf numFmtId="176" fontId="5" fillId="2" borderId="0" xfId="0" applyNumberFormat="1" applyFont="1" applyFill="1" applyBorder="1" applyAlignment="1">
      <alignment vertical="center"/>
    </xf>
    <xf numFmtId="177" fontId="6" fillId="2" borderId="0" xfId="0" applyNumberFormat="1" applyFont="1" applyFill="1" applyBorder="1" applyAlignment="1">
      <alignment vertical="center"/>
    </xf>
    <xf numFmtId="0" fontId="0" fillId="2" borderId="0" xfId="0" applyFill="1" applyBorder="1">
      <alignment vertical="center"/>
    </xf>
    <xf numFmtId="0" fontId="0" fillId="2" borderId="0" xfId="0" applyFill="1">
      <alignment vertical="center"/>
    </xf>
    <xf numFmtId="49" fontId="2" fillId="2" borderId="6" xfId="0" applyNumberFormat="1" applyFont="1" applyFill="1" applyBorder="1" applyAlignment="1">
      <alignment horizontal="center" vertical="center"/>
    </xf>
    <xf numFmtId="49" fontId="2" fillId="2" borderId="0" xfId="0" applyNumberFormat="1" applyFont="1" applyFill="1" applyBorder="1">
      <alignment vertical="center"/>
    </xf>
    <xf numFmtId="49" fontId="2" fillId="2" borderId="0" xfId="0" applyNumberFormat="1" applyFont="1" applyFill="1">
      <alignment vertical="center"/>
    </xf>
    <xf numFmtId="49" fontId="2" fillId="2" borderId="6" xfId="0" applyNumberFormat="1" applyFont="1" applyFill="1" applyBorder="1" applyAlignment="1">
      <alignment horizontal="right" vertical="center"/>
    </xf>
    <xf numFmtId="49" fontId="2" fillId="2" borderId="0" xfId="0" applyNumberFormat="1" applyFont="1" applyFill="1" applyBorder="1" applyAlignment="1">
      <alignment horizontal="distributed" vertical="center" wrapText="1"/>
    </xf>
    <xf numFmtId="49" fontId="2" fillId="2" borderId="6" xfId="0" applyNumberFormat="1" applyFont="1" applyFill="1" applyBorder="1" applyAlignment="1">
      <alignment vertical="top" wrapText="1"/>
    </xf>
    <xf numFmtId="0" fontId="7" fillId="2" borderId="0" xfId="0" applyFont="1" applyFill="1" applyBorder="1" applyAlignment="1">
      <alignment vertical="top"/>
    </xf>
    <xf numFmtId="49" fontId="2" fillId="2" borderId="1" xfId="0" applyNumberFormat="1" applyFont="1" applyFill="1" applyBorder="1" applyAlignment="1">
      <alignment horizontal="right" vertical="center"/>
    </xf>
    <xf numFmtId="49" fontId="2" fillId="2" borderId="1" xfId="0" applyNumberFormat="1" applyFont="1" applyFill="1" applyBorder="1" applyAlignment="1">
      <alignment vertical="center"/>
    </xf>
    <xf numFmtId="49" fontId="2" fillId="2" borderId="7" xfId="0" applyNumberFormat="1" applyFont="1" applyFill="1" applyBorder="1" applyAlignment="1">
      <alignment vertical="center"/>
    </xf>
    <xf numFmtId="176" fontId="2" fillId="2" borderId="8" xfId="0" applyNumberFormat="1" applyFont="1" applyFill="1" applyBorder="1" applyAlignment="1">
      <alignment vertical="center"/>
    </xf>
    <xf numFmtId="176" fontId="2" fillId="2" borderId="1" xfId="0" applyNumberFormat="1" applyFont="1" applyFill="1" applyBorder="1" applyAlignment="1">
      <alignment vertical="center"/>
    </xf>
    <xf numFmtId="0" fontId="2" fillId="2" borderId="0" xfId="0" applyFont="1" applyFill="1" applyBorder="1" applyAlignment="1">
      <alignment vertical="center"/>
    </xf>
    <xf numFmtId="0" fontId="2" fillId="2" borderId="0" xfId="0" applyNumberFormat="1" applyFont="1" applyFill="1" applyBorder="1" applyAlignment="1">
      <alignment vertical="center"/>
    </xf>
    <xf numFmtId="0" fontId="2" fillId="2" borderId="0" xfId="0" applyFont="1" applyFill="1">
      <alignment vertical="center"/>
    </xf>
    <xf numFmtId="177" fontId="4" fillId="3" borderId="0" xfId="1" applyNumberFormat="1" applyFont="1" applyFill="1" applyBorder="1" applyAlignment="1">
      <alignment vertical="center"/>
    </xf>
    <xf numFmtId="177" fontId="4" fillId="3" borderId="0" xfId="1" applyNumberFormat="1" applyFont="1" applyFill="1" applyBorder="1" applyAlignment="1">
      <alignment horizontal="right" vertical="center"/>
    </xf>
    <xf numFmtId="177" fontId="6" fillId="3" borderId="0" xfId="1" applyNumberFormat="1" applyFont="1" applyFill="1" applyBorder="1" applyAlignment="1">
      <alignment vertical="center"/>
    </xf>
    <xf numFmtId="0" fontId="2" fillId="2" borderId="1" xfId="0" applyFont="1" applyFill="1" applyBorder="1" applyAlignment="1">
      <alignment vertical="top"/>
    </xf>
    <xf numFmtId="0" fontId="2" fillId="2" borderId="1" xfId="0" applyFont="1" applyFill="1" applyBorder="1" applyAlignment="1">
      <alignment horizontal="right" vertical="top"/>
    </xf>
    <xf numFmtId="49" fontId="2" fillId="2" borderId="9" xfId="0" applyNumberFormat="1" applyFont="1" applyFill="1" applyBorder="1" applyAlignment="1">
      <alignment vertical="center"/>
    </xf>
    <xf numFmtId="0" fontId="3" fillId="2" borderId="1" xfId="0" applyFont="1" applyFill="1" applyBorder="1" applyAlignment="1">
      <alignment vertical="top"/>
    </xf>
    <xf numFmtId="177" fontId="4" fillId="2" borderId="0" xfId="0" applyNumberFormat="1" applyFont="1" applyFill="1">
      <alignment vertical="center"/>
    </xf>
    <xf numFmtId="0" fontId="0" fillId="2" borderId="1" xfId="0" applyFill="1" applyBorder="1">
      <alignment vertical="center"/>
    </xf>
    <xf numFmtId="49" fontId="2" fillId="2" borderId="7" xfId="0" applyNumberFormat="1" applyFont="1" applyFill="1" applyBorder="1" applyAlignment="1">
      <alignment vertical="top" wrapText="1"/>
    </xf>
    <xf numFmtId="177" fontId="6" fillId="2" borderId="8" xfId="0" applyNumberFormat="1" applyFont="1" applyFill="1" applyBorder="1" applyAlignment="1">
      <alignment vertical="center"/>
    </xf>
    <xf numFmtId="177" fontId="4" fillId="2" borderId="0" xfId="1" applyNumberFormat="1" applyFont="1" applyFill="1">
      <alignment vertical="center"/>
    </xf>
    <xf numFmtId="177" fontId="6" fillId="2" borderId="0" xfId="0" applyNumberFormat="1" applyFont="1" applyFill="1">
      <alignment vertical="center"/>
    </xf>
    <xf numFmtId="0" fontId="0" fillId="4" borderId="0" xfId="0" applyFont="1" applyFill="1" applyBorder="1" applyAlignment="1">
      <alignment vertical="top"/>
    </xf>
    <xf numFmtId="0" fontId="0" fillId="4" borderId="0" xfId="0" applyFont="1" applyFill="1" applyBorder="1" applyAlignment="1">
      <alignment horizontal="right" vertical="top"/>
    </xf>
    <xf numFmtId="0" fontId="3" fillId="4" borderId="0" xfId="0" applyFont="1" applyFill="1" applyBorder="1" applyAlignment="1">
      <alignment vertical="top"/>
    </xf>
    <xf numFmtId="0" fontId="0" fillId="4" borderId="0" xfId="0" applyFont="1" applyFill="1" applyBorder="1" applyAlignment="1">
      <alignment horizontal="right" vertical="center"/>
    </xf>
    <xf numFmtId="0" fontId="3" fillId="4" borderId="0" xfId="0" applyFont="1" applyFill="1" applyAlignment="1">
      <alignment vertical="top"/>
    </xf>
    <xf numFmtId="0" fontId="0" fillId="4" borderId="0" xfId="0" applyFont="1" applyFill="1">
      <alignment vertical="center"/>
    </xf>
    <xf numFmtId="49" fontId="0" fillId="4" borderId="0" xfId="0" applyNumberFormat="1" applyFont="1" applyFill="1" applyBorder="1" applyAlignment="1">
      <alignment vertical="center"/>
    </xf>
    <xf numFmtId="49" fontId="0" fillId="4" borderId="6" xfId="0" applyNumberFormat="1" applyFont="1" applyFill="1" applyBorder="1" applyAlignment="1">
      <alignment vertical="center"/>
    </xf>
    <xf numFmtId="176" fontId="0" fillId="4" borderId="0" xfId="0" applyNumberFormat="1" applyFont="1" applyFill="1" applyBorder="1" applyAlignment="1">
      <alignment vertical="center"/>
    </xf>
    <xf numFmtId="49" fontId="0" fillId="4" borderId="0" xfId="0" applyNumberFormat="1" applyFont="1" applyFill="1" applyBorder="1" applyAlignment="1">
      <alignment horizontal="right" vertical="center"/>
    </xf>
    <xf numFmtId="49" fontId="0" fillId="4" borderId="6" xfId="0" applyNumberFormat="1" applyFont="1" applyFill="1" applyBorder="1" applyAlignment="1">
      <alignment horizontal="distributed" vertical="center"/>
    </xf>
    <xf numFmtId="49" fontId="0" fillId="4" borderId="0" xfId="0" applyNumberFormat="1" applyFont="1" applyFill="1" applyBorder="1" applyAlignment="1">
      <alignment horizontal="distributed" vertical="center"/>
    </xf>
    <xf numFmtId="49" fontId="0" fillId="4" borderId="6" xfId="0" applyNumberFormat="1" applyFont="1" applyFill="1" applyBorder="1" applyAlignment="1">
      <alignment horizontal="center" vertical="center"/>
    </xf>
    <xf numFmtId="49" fontId="0" fillId="4" borderId="6" xfId="0" applyNumberFormat="1" applyFont="1" applyFill="1" applyBorder="1" applyAlignment="1">
      <alignment horizontal="right" vertical="center"/>
    </xf>
    <xf numFmtId="49" fontId="0" fillId="4" borderId="0" xfId="0" applyNumberFormat="1" applyFont="1" applyFill="1" applyBorder="1" applyAlignment="1">
      <alignment horizontal="distributed" vertical="center" wrapText="1"/>
    </xf>
    <xf numFmtId="49" fontId="0" fillId="4" borderId="6" xfId="0" applyNumberFormat="1" applyFont="1" applyFill="1" applyBorder="1" applyAlignment="1">
      <alignment vertical="top" wrapText="1"/>
    </xf>
    <xf numFmtId="177" fontId="4" fillId="4" borderId="0" xfId="0" applyNumberFormat="1" applyFont="1" applyFill="1" applyBorder="1" applyAlignment="1">
      <alignment vertical="center"/>
    </xf>
    <xf numFmtId="177" fontId="6" fillId="4" borderId="0" xfId="0" applyNumberFormat="1" applyFont="1" applyFill="1" applyBorder="1" applyAlignment="1">
      <alignment vertical="center"/>
    </xf>
    <xf numFmtId="0" fontId="0" fillId="4" borderId="0" xfId="0" applyFont="1" applyFill="1" applyBorder="1">
      <alignment vertical="center"/>
    </xf>
    <xf numFmtId="0" fontId="9" fillId="4" borderId="0" xfId="0" applyNumberFormat="1" applyFont="1" applyFill="1" applyBorder="1" applyAlignment="1">
      <alignment vertical="top"/>
    </xf>
    <xf numFmtId="49" fontId="0" fillId="4" borderId="4" xfId="0" applyNumberFormat="1" applyFont="1" applyFill="1" applyBorder="1" applyAlignment="1">
      <alignment horizontal="center" vertical="center"/>
    </xf>
    <xf numFmtId="49" fontId="6" fillId="4" borderId="0" xfId="0" applyNumberFormat="1" applyFont="1" applyFill="1" applyBorder="1" applyAlignment="1">
      <alignment horizontal="right" vertical="center"/>
    </xf>
    <xf numFmtId="49" fontId="6" fillId="4" borderId="6" xfId="0" applyNumberFormat="1" applyFont="1" applyFill="1" applyBorder="1" applyAlignment="1">
      <alignment vertical="top" wrapText="1"/>
    </xf>
    <xf numFmtId="0" fontId="6" fillId="4" borderId="0" xfId="0" applyFont="1" applyFill="1">
      <alignment vertical="center"/>
    </xf>
    <xf numFmtId="0" fontId="0" fillId="4" borderId="5" xfId="0" applyFont="1" applyFill="1" applyBorder="1" applyAlignment="1">
      <alignment horizontal="center" vertical="center"/>
    </xf>
    <xf numFmtId="0" fontId="3" fillId="4" borderId="1" xfId="0" applyFont="1" applyFill="1" applyBorder="1" applyAlignment="1">
      <alignment vertical="top"/>
    </xf>
    <xf numFmtId="49" fontId="0" fillId="4" borderId="10" xfId="0" applyNumberFormat="1" applyFont="1" applyFill="1" applyBorder="1" applyAlignment="1">
      <alignment horizontal="center" vertical="center"/>
    </xf>
    <xf numFmtId="177" fontId="4" fillId="4" borderId="0" xfId="0" applyNumberFormat="1" applyFont="1" applyFill="1">
      <alignment vertical="center"/>
    </xf>
    <xf numFmtId="177" fontId="4" fillId="4" borderId="0" xfId="1" applyNumberFormat="1" applyFont="1" applyFill="1" applyBorder="1" applyAlignment="1">
      <alignment vertical="center"/>
    </xf>
    <xf numFmtId="0" fontId="0" fillId="4" borderId="1" xfId="0" applyFont="1" applyFill="1" applyBorder="1">
      <alignment vertical="center"/>
    </xf>
    <xf numFmtId="0" fontId="0" fillId="4" borderId="8" xfId="0" applyFont="1" applyFill="1" applyBorder="1">
      <alignment vertical="center"/>
    </xf>
    <xf numFmtId="0" fontId="0" fillId="4" borderId="1" xfId="0" applyFont="1" applyFill="1" applyBorder="1" applyAlignment="1">
      <alignment vertical="top"/>
    </xf>
    <xf numFmtId="0" fontId="0" fillId="4" borderId="1" xfId="0" applyFont="1" applyFill="1" applyBorder="1" applyAlignment="1">
      <alignment horizontal="right" vertical="top"/>
    </xf>
    <xf numFmtId="177" fontId="4" fillId="4" borderId="0" xfId="1" applyNumberFormat="1" applyFont="1" applyFill="1" applyBorder="1" applyAlignment="1">
      <alignment horizontal="right" vertical="center"/>
    </xf>
    <xf numFmtId="177" fontId="6" fillId="4" borderId="1" xfId="0" applyNumberFormat="1" applyFont="1" applyFill="1" applyBorder="1" applyAlignment="1">
      <alignment vertical="center"/>
    </xf>
    <xf numFmtId="177" fontId="6" fillId="4" borderId="0" xfId="1" applyNumberFormat="1" applyFont="1" applyFill="1" applyBorder="1" applyAlignment="1">
      <alignment vertical="center"/>
    </xf>
    <xf numFmtId="49" fontId="0" fillId="4" borderId="5" xfId="0" applyNumberFormat="1" applyFont="1" applyFill="1" applyBorder="1" applyAlignment="1">
      <alignment horizontal="center" vertical="center"/>
    </xf>
    <xf numFmtId="49" fontId="0" fillId="4" borderId="9" xfId="0" applyNumberFormat="1" applyFont="1" applyFill="1" applyBorder="1" applyAlignment="1">
      <alignment vertical="center"/>
    </xf>
    <xf numFmtId="49" fontId="0" fillId="4" borderId="1" xfId="0" applyNumberFormat="1" applyFont="1" applyFill="1" applyBorder="1" applyAlignment="1">
      <alignment horizontal="right" vertical="center"/>
    </xf>
    <xf numFmtId="49" fontId="0" fillId="4" borderId="7" xfId="0" applyNumberFormat="1" applyFont="1" applyFill="1" applyBorder="1" applyAlignment="1">
      <alignment vertical="top" wrapText="1"/>
    </xf>
    <xf numFmtId="177" fontId="6" fillId="4" borderId="8" xfId="0" applyNumberFormat="1" applyFont="1" applyFill="1" applyBorder="1" applyAlignment="1">
      <alignment vertical="center"/>
    </xf>
    <xf numFmtId="0" fontId="9" fillId="4" borderId="1" xfId="0" applyNumberFormat="1" applyFont="1" applyFill="1" applyBorder="1" applyAlignment="1">
      <alignment vertical="top"/>
    </xf>
    <xf numFmtId="49" fontId="0" fillId="4" borderId="0" xfId="0" applyNumberFormat="1" applyFont="1" applyFill="1" applyBorder="1" applyAlignment="1">
      <alignment horizontal="distributed" vertical="center"/>
    </xf>
    <xf numFmtId="0" fontId="0" fillId="4" borderId="0" xfId="0" applyFont="1" applyFill="1" applyBorder="1" applyAlignment="1">
      <alignment vertical="top" shrinkToFit="1"/>
    </xf>
    <xf numFmtId="0" fontId="0" fillId="4" borderId="11" xfId="0" applyFont="1" applyFill="1" applyBorder="1" applyAlignment="1">
      <alignment vertical="top" shrinkToFit="1"/>
    </xf>
    <xf numFmtId="49" fontId="0" fillId="4" borderId="2" xfId="0" applyNumberFormat="1" applyFont="1" applyFill="1" applyBorder="1" applyAlignment="1">
      <alignment horizontal="center" vertical="center"/>
    </xf>
    <xf numFmtId="49" fontId="0" fillId="4" borderId="2" xfId="0" applyNumberFormat="1" applyFont="1" applyFill="1" applyBorder="1" applyAlignment="1">
      <alignment horizontal="center" vertical="center"/>
    </xf>
    <xf numFmtId="49" fontId="0" fillId="4" borderId="0" xfId="0" applyNumberFormat="1" applyFont="1" applyFill="1" applyBorder="1" applyAlignment="1">
      <alignment horizontal="distributed" vertical="center"/>
    </xf>
    <xf numFmtId="0" fontId="0" fillId="4" borderId="0" xfId="0" applyFont="1" applyFill="1" applyBorder="1" applyAlignment="1">
      <alignment vertical="top" shrinkToFit="1"/>
    </xf>
    <xf numFmtId="0" fontId="0" fillId="4" borderId="11" xfId="0" applyFont="1" applyFill="1" applyBorder="1" applyAlignment="1">
      <alignment vertical="top" shrinkToFit="1"/>
    </xf>
    <xf numFmtId="177" fontId="4" fillId="4" borderId="0" xfId="0" applyNumberFormat="1" applyFont="1" applyFill="1" applyBorder="1" applyAlignment="1">
      <alignment horizontal="right" vertical="center"/>
    </xf>
    <xf numFmtId="177" fontId="6" fillId="4" borderId="8" xfId="0" applyNumberFormat="1" applyFont="1" applyFill="1" applyBorder="1" applyAlignment="1">
      <alignment horizontal="right" vertical="center"/>
    </xf>
    <xf numFmtId="177" fontId="6" fillId="4" borderId="1" xfId="0" applyNumberFormat="1" applyFont="1" applyFill="1" applyBorder="1" applyAlignment="1">
      <alignment horizontal="right" vertical="center"/>
    </xf>
    <xf numFmtId="177" fontId="0" fillId="4" borderId="0" xfId="0" applyNumberFormat="1" applyFont="1" applyFill="1" applyBorder="1" applyAlignment="1">
      <alignment horizontal="right" vertical="top" shrinkToFit="1"/>
    </xf>
    <xf numFmtId="0" fontId="0" fillId="4" borderId="0" xfId="0" applyFont="1" applyFill="1" applyBorder="1" applyAlignment="1">
      <alignment vertical="top" shrinkToFit="1"/>
    </xf>
    <xf numFmtId="177" fontId="0" fillId="4" borderId="0" xfId="0" applyNumberFormat="1" applyFont="1" applyFill="1">
      <alignment vertical="center"/>
    </xf>
    <xf numFmtId="177" fontId="4" fillId="4" borderId="0" xfId="1" applyNumberFormat="1" applyFont="1" applyFill="1" applyAlignment="1">
      <alignment vertical="center"/>
    </xf>
    <xf numFmtId="177" fontId="6" fillId="2" borderId="0" xfId="1" applyNumberFormat="1" applyFont="1" applyFill="1">
      <alignment vertical="center"/>
    </xf>
    <xf numFmtId="177" fontId="10" fillId="4" borderId="0" xfId="0" applyNumberFormat="1" applyFont="1" applyFill="1" applyBorder="1" applyAlignment="1">
      <alignment horizontal="left" vertical="top" wrapText="1"/>
    </xf>
    <xf numFmtId="49" fontId="0" fillId="4" borderId="0" xfId="0" applyNumberFormat="1" applyFont="1" applyFill="1" applyBorder="1" applyAlignment="1">
      <alignment horizontal="distributed" vertical="center"/>
    </xf>
    <xf numFmtId="0" fontId="0" fillId="4" borderId="0" xfId="0" applyFont="1" applyFill="1" applyBorder="1" applyAlignment="1">
      <alignment vertical="top" shrinkToFit="1"/>
    </xf>
    <xf numFmtId="0" fontId="0" fillId="4" borderId="11" xfId="0" applyFont="1" applyFill="1" applyBorder="1" applyAlignment="1">
      <alignment vertical="top" shrinkToFit="1"/>
    </xf>
    <xf numFmtId="49" fontId="0" fillId="4" borderId="2" xfId="0" applyNumberFormat="1" applyFont="1" applyFill="1" applyBorder="1" applyAlignment="1">
      <alignment horizontal="center" vertical="center"/>
    </xf>
    <xf numFmtId="0" fontId="10" fillId="4" borderId="0" xfId="0" applyFont="1" applyFill="1" applyBorder="1" applyAlignment="1">
      <alignment horizontal="left" vertical="top" wrapText="1"/>
    </xf>
    <xf numFmtId="177" fontId="0" fillId="4" borderId="0" xfId="0" applyNumberFormat="1" applyFont="1" applyFill="1" applyBorder="1" applyAlignment="1">
      <alignment vertical="top" shrinkToFit="1"/>
    </xf>
    <xf numFmtId="177" fontId="4" fillId="0" borderId="0" xfId="0" applyNumberFormat="1" applyFont="1" applyFill="1" applyBorder="1" applyAlignment="1">
      <alignment vertical="center"/>
    </xf>
    <xf numFmtId="177" fontId="4" fillId="4" borderId="1" xfId="0" applyNumberFormat="1" applyFont="1" applyFill="1" applyBorder="1" applyAlignment="1">
      <alignment vertical="center"/>
    </xf>
    <xf numFmtId="49" fontId="0" fillId="4" borderId="2" xfId="0" applyNumberFormat="1" applyFont="1" applyFill="1" applyBorder="1" applyAlignment="1">
      <alignment horizontal="center" vertical="center"/>
    </xf>
    <xf numFmtId="49" fontId="0" fillId="4" borderId="0" xfId="0" applyNumberFormat="1" applyFont="1" applyFill="1" applyBorder="1" applyAlignment="1">
      <alignment horizontal="distributed" vertical="center"/>
    </xf>
    <xf numFmtId="49" fontId="0" fillId="4" borderId="0" xfId="0" applyNumberFormat="1" applyFont="1" applyFill="1" applyBorder="1" applyAlignment="1">
      <alignment horizontal="center" vertical="center"/>
    </xf>
    <xf numFmtId="0" fontId="0" fillId="4" borderId="0" xfId="0" applyFont="1" applyFill="1" applyBorder="1" applyAlignment="1">
      <alignment vertical="top" shrinkToFit="1"/>
    </xf>
    <xf numFmtId="0" fontId="0" fillId="4" borderId="11" xfId="0" applyFont="1" applyFill="1" applyBorder="1" applyAlignment="1">
      <alignment vertical="top" shrinkToFit="1"/>
    </xf>
    <xf numFmtId="0" fontId="10" fillId="4" borderId="0" xfId="0" applyFont="1" applyFill="1" applyBorder="1" applyAlignment="1">
      <alignment horizontal="left" vertical="top" wrapText="1"/>
    </xf>
    <xf numFmtId="179" fontId="4" fillId="4" borderId="0" xfId="0" applyNumberFormat="1" applyFont="1" applyFill="1" applyBorder="1" applyAlignment="1">
      <alignment vertical="center"/>
    </xf>
    <xf numFmtId="181" fontId="4" fillId="4" borderId="0" xfId="0" applyNumberFormat="1" applyFont="1" applyFill="1" applyBorder="1" applyAlignment="1">
      <alignment horizontal="right" vertical="center"/>
    </xf>
    <xf numFmtId="181" fontId="4" fillId="4" borderId="0" xfId="0" applyNumberFormat="1" applyFont="1" applyFill="1" applyBorder="1" applyAlignment="1">
      <alignment vertical="center"/>
    </xf>
    <xf numFmtId="181" fontId="5" fillId="4" borderId="0" xfId="0" applyNumberFormat="1" applyFont="1" applyFill="1" applyBorder="1" applyAlignment="1">
      <alignment vertical="center"/>
    </xf>
    <xf numFmtId="181" fontId="4" fillId="4" borderId="0" xfId="1" applyNumberFormat="1" applyFont="1" applyFill="1" applyBorder="1">
      <alignment vertical="center"/>
    </xf>
    <xf numFmtId="180" fontId="4" fillId="4" borderId="0" xfId="0" applyNumberFormat="1" applyFont="1" applyFill="1" applyBorder="1" applyAlignment="1">
      <alignment vertical="center"/>
    </xf>
    <xf numFmtId="181" fontId="4" fillId="4" borderId="0" xfId="0" applyNumberFormat="1" applyFont="1" applyFill="1" applyBorder="1">
      <alignment vertical="center"/>
    </xf>
    <xf numFmtId="178" fontId="6" fillId="4" borderId="0" xfId="0" applyNumberFormat="1" applyFont="1" applyFill="1" applyBorder="1" applyAlignment="1">
      <alignment vertical="center"/>
    </xf>
    <xf numFmtId="181" fontId="6" fillId="4" borderId="0" xfId="1" applyNumberFormat="1" applyFont="1" applyFill="1" applyBorder="1">
      <alignment vertical="center"/>
    </xf>
    <xf numFmtId="178" fontId="4" fillId="4" borderId="0" xfId="0" applyNumberFormat="1" applyFont="1" applyFill="1" applyBorder="1" applyAlignment="1">
      <alignment vertical="center"/>
    </xf>
    <xf numFmtId="0" fontId="10" fillId="4" borderId="1" xfId="0" applyFont="1" applyFill="1" applyBorder="1" applyAlignment="1">
      <alignment horizontal="left" vertical="top" wrapText="1"/>
    </xf>
    <xf numFmtId="49" fontId="0" fillId="4" borderId="0" xfId="0" applyNumberFormat="1" applyFont="1" applyFill="1" applyBorder="1" applyAlignment="1">
      <alignment horizontal="distributed" vertical="center"/>
    </xf>
    <xf numFmtId="0" fontId="0" fillId="4" borderId="0" xfId="0" applyFont="1" applyFill="1" applyBorder="1" applyAlignment="1">
      <alignment vertical="top" shrinkToFit="1"/>
    </xf>
    <xf numFmtId="0" fontId="0" fillId="4" borderId="11" xfId="0" applyFont="1" applyFill="1" applyBorder="1" applyAlignment="1">
      <alignment vertical="top" shrinkToFit="1"/>
    </xf>
    <xf numFmtId="49" fontId="0" fillId="4" borderId="0" xfId="0" applyNumberFormat="1" applyFont="1" applyFill="1" applyBorder="1" applyAlignment="1">
      <alignment horizontal="center" vertical="center"/>
    </xf>
    <xf numFmtId="49" fontId="0" fillId="4" borderId="2" xfId="0" applyNumberFormat="1" applyFont="1" applyFill="1" applyBorder="1" applyAlignment="1">
      <alignment horizontal="center" vertical="center"/>
    </xf>
    <xf numFmtId="0" fontId="10" fillId="4" borderId="0" xfId="0" applyFont="1" applyFill="1" applyBorder="1" applyAlignment="1">
      <alignment horizontal="left" vertical="top" wrapText="1"/>
    </xf>
    <xf numFmtId="177" fontId="6" fillId="4" borderId="12" xfId="0" applyNumberFormat="1" applyFont="1" applyFill="1" applyBorder="1" applyAlignment="1">
      <alignment vertical="center"/>
    </xf>
    <xf numFmtId="0" fontId="10" fillId="4" borderId="0" xfId="0" applyFont="1" applyFill="1" applyBorder="1" applyAlignment="1">
      <alignment horizontal="left" vertical="top" wrapText="1"/>
    </xf>
    <xf numFmtId="181" fontId="4" fillId="4" borderId="0" xfId="0" applyNumberFormat="1" applyFont="1" applyFill="1" applyBorder="1" applyAlignment="1">
      <alignment horizontal="right" vertical="center" shrinkToFit="1"/>
    </xf>
    <xf numFmtId="177" fontId="6" fillId="4" borderId="12" xfId="0" applyNumberFormat="1" applyFont="1" applyFill="1" applyBorder="1">
      <alignment vertical="center"/>
    </xf>
    <xf numFmtId="0" fontId="0" fillId="4" borderId="11" xfId="0" applyFont="1" applyFill="1" applyBorder="1" applyAlignment="1">
      <alignment vertical="top" shrinkToFit="1"/>
    </xf>
    <xf numFmtId="0" fontId="0" fillId="4" borderId="0" xfId="0" applyFont="1" applyFill="1" applyAlignment="1">
      <alignment horizontal="right" vertical="center"/>
    </xf>
    <xf numFmtId="49" fontId="0" fillId="4" borderId="0" xfId="0" applyNumberFormat="1" applyFont="1" applyFill="1">
      <alignment vertical="center"/>
    </xf>
    <xf numFmtId="49" fontId="0" fillId="4" borderId="6" xfId="0" applyNumberFormat="1" applyFont="1" applyFill="1" applyBorder="1">
      <alignment vertical="center"/>
    </xf>
    <xf numFmtId="176" fontId="0" fillId="4" borderId="0" xfId="0" applyNumberFormat="1" applyFont="1" applyFill="1">
      <alignment vertical="center"/>
    </xf>
    <xf numFmtId="49" fontId="0" fillId="4" borderId="0" xfId="0" applyNumberFormat="1" applyFont="1" applyFill="1" applyAlignment="1">
      <alignment horizontal="right" vertical="center"/>
    </xf>
    <xf numFmtId="49" fontId="0" fillId="4" borderId="0" xfId="0" applyNumberFormat="1" applyFont="1" applyFill="1" applyAlignment="1">
      <alignment horizontal="distributed" vertical="center"/>
    </xf>
    <xf numFmtId="177" fontId="4" fillId="4" borderId="0" xfId="0" applyNumberFormat="1" applyFont="1" applyFill="1" applyAlignment="1">
      <alignment horizontal="right" vertical="center"/>
    </xf>
    <xf numFmtId="49" fontId="0" fillId="4" borderId="0" xfId="0" applyNumberFormat="1" applyFont="1" applyFill="1" applyAlignment="1">
      <alignment horizontal="distributed" vertical="center" wrapText="1"/>
    </xf>
    <xf numFmtId="177" fontId="6" fillId="4" borderId="1" xfId="0" applyNumberFormat="1" applyFont="1" applyFill="1" applyBorder="1">
      <alignment vertical="center"/>
    </xf>
    <xf numFmtId="0" fontId="0" fillId="4" borderId="0" xfId="0" applyFont="1" applyFill="1" applyAlignment="1">
      <alignment vertical="top" shrinkToFit="1"/>
    </xf>
    <xf numFmtId="177" fontId="6" fillId="4" borderId="8" xfId="0" applyNumberFormat="1" applyFont="1" applyFill="1" applyBorder="1">
      <alignment vertical="center"/>
    </xf>
    <xf numFmtId="0" fontId="0" fillId="4" borderId="11" xfId="0" applyFont="1" applyFill="1" applyBorder="1" applyAlignment="1">
      <alignment vertical="top" shrinkToFit="1"/>
    </xf>
    <xf numFmtId="49" fontId="0" fillId="4" borderId="0" xfId="0" applyNumberFormat="1" applyFont="1" applyFill="1" applyAlignment="1">
      <alignment horizontal="distributed" vertical="center"/>
    </xf>
    <xf numFmtId="0" fontId="0" fillId="4" borderId="0" xfId="0" applyFont="1" applyFill="1" applyAlignment="1">
      <alignment vertical="top" shrinkToFit="1"/>
    </xf>
    <xf numFmtId="177" fontId="4" fillId="4" borderId="12" xfId="0" applyNumberFormat="1" applyFont="1" applyFill="1" applyBorder="1" applyAlignment="1">
      <alignment vertical="center"/>
    </xf>
    <xf numFmtId="0" fontId="0" fillId="4" borderId="11" xfId="0" applyFont="1" applyFill="1" applyBorder="1" applyAlignment="1">
      <alignment vertical="top" shrinkToFit="1"/>
    </xf>
    <xf numFmtId="49" fontId="0" fillId="4" borderId="0" xfId="0" applyNumberFormat="1" applyFont="1" applyFill="1" applyAlignment="1">
      <alignment horizontal="distributed" vertical="center"/>
    </xf>
    <xf numFmtId="0" fontId="0" fillId="4" borderId="0" xfId="0" applyFont="1" applyFill="1" applyAlignment="1">
      <alignment vertical="top" shrinkToFit="1"/>
    </xf>
    <xf numFmtId="177" fontId="6" fillId="4" borderId="11" xfId="0" applyNumberFormat="1" applyFont="1" applyFill="1" applyBorder="1">
      <alignment vertical="center"/>
    </xf>
    <xf numFmtId="49" fontId="0" fillId="4" borderId="18" xfId="0" applyNumberFormat="1" applyFont="1" applyFill="1" applyBorder="1">
      <alignment vertical="center"/>
    </xf>
    <xf numFmtId="49" fontId="0" fillId="4" borderId="0" xfId="0" applyNumberFormat="1" applyFont="1" applyFill="1" applyBorder="1">
      <alignment vertical="center"/>
    </xf>
    <xf numFmtId="176" fontId="0" fillId="4" borderId="0" xfId="0" applyNumberFormat="1" applyFont="1" applyFill="1" applyBorder="1">
      <alignment vertical="center"/>
    </xf>
    <xf numFmtId="49" fontId="0" fillId="4" borderId="18" xfId="0" applyNumberFormat="1" applyFont="1" applyFill="1" applyBorder="1" applyAlignment="1">
      <alignment horizontal="right" vertical="center"/>
    </xf>
    <xf numFmtId="177" fontId="4" fillId="4" borderId="0" xfId="0" applyNumberFormat="1" applyFont="1" applyFill="1" applyBorder="1">
      <alignment vertical="center"/>
    </xf>
    <xf numFmtId="49" fontId="0" fillId="4" borderId="20" xfId="0" applyNumberFormat="1" applyFont="1" applyFill="1" applyBorder="1" applyAlignment="1">
      <alignment horizontal="right" vertical="center"/>
    </xf>
    <xf numFmtId="49" fontId="0" fillId="4" borderId="7" xfId="0" applyNumberFormat="1" applyFont="1" applyFill="1" applyBorder="1" applyAlignment="1">
      <alignment horizontal="center" vertical="center"/>
    </xf>
    <xf numFmtId="0" fontId="0" fillId="4" borderId="11" xfId="0" applyFont="1" applyFill="1" applyBorder="1" applyAlignment="1">
      <alignment vertical="top" shrinkToFit="1"/>
    </xf>
    <xf numFmtId="0" fontId="0" fillId="4" borderId="0" xfId="0" applyFont="1" applyFill="1" applyAlignment="1">
      <alignment vertical="top" shrinkToFit="1"/>
    </xf>
    <xf numFmtId="0" fontId="0" fillId="4" borderId="17" xfId="0" applyFont="1" applyFill="1" applyBorder="1" applyAlignment="1">
      <alignment horizontal="center" vertical="center"/>
    </xf>
    <xf numFmtId="176" fontId="0" fillId="4" borderId="19" xfId="0" applyNumberFormat="1" applyFont="1" applyFill="1" applyBorder="1">
      <alignment vertical="center"/>
    </xf>
    <xf numFmtId="177" fontId="4" fillId="4" borderId="19" xfId="0" applyNumberFormat="1" applyFont="1" applyFill="1" applyBorder="1">
      <alignment vertical="center"/>
    </xf>
    <xf numFmtId="177" fontId="4" fillId="4" borderId="1" xfId="0" applyNumberFormat="1" applyFont="1" applyFill="1" applyBorder="1">
      <alignment vertical="center"/>
    </xf>
    <xf numFmtId="177" fontId="4" fillId="4" borderId="21" xfId="0" applyNumberFormat="1" applyFont="1" applyFill="1" applyBorder="1">
      <alignment vertical="center"/>
    </xf>
    <xf numFmtId="49" fontId="0" fillId="4" borderId="0" xfId="0" applyNumberFormat="1" applyFont="1" applyFill="1" applyBorder="1" applyAlignment="1">
      <alignment horizontal="distributed" vertical="center"/>
    </xf>
    <xf numFmtId="49" fontId="0" fillId="4" borderId="0" xfId="0" applyNumberFormat="1" applyFont="1" applyFill="1" applyBorder="1" applyAlignment="1">
      <alignment horizontal="distributed" vertical="center"/>
    </xf>
    <xf numFmtId="0" fontId="0" fillId="4" borderId="0" xfId="0" applyFont="1" applyFill="1" applyBorder="1" applyAlignment="1">
      <alignment vertical="top" shrinkToFit="1"/>
    </xf>
    <xf numFmtId="0" fontId="0" fillId="4" borderId="0" xfId="0" applyFont="1" applyFill="1" applyAlignment="1">
      <alignment vertical="top" shrinkToFit="1"/>
    </xf>
    <xf numFmtId="49" fontId="0" fillId="4" borderId="17" xfId="0" applyNumberFormat="1" applyFont="1" applyFill="1" applyBorder="1" applyAlignment="1">
      <alignment horizontal="center" vertical="center"/>
    </xf>
    <xf numFmtId="177" fontId="4" fillId="4" borderId="19" xfId="0" applyNumberFormat="1" applyFont="1" applyFill="1" applyBorder="1" applyAlignment="1">
      <alignment vertical="center"/>
    </xf>
    <xf numFmtId="177" fontId="4" fillId="4" borderId="22" xfId="0" applyNumberFormat="1" applyFont="1" applyFill="1" applyBorder="1" applyAlignment="1">
      <alignment vertical="center"/>
    </xf>
    <xf numFmtId="177" fontId="6" fillId="4" borderId="23" xfId="0" applyNumberFormat="1" applyFont="1" applyFill="1" applyBorder="1">
      <alignment vertical="center"/>
    </xf>
    <xf numFmtId="0" fontId="0" fillId="2" borderId="11" xfId="0" applyFill="1" applyBorder="1" applyAlignment="1">
      <alignment vertical="center" shrinkToFit="1"/>
    </xf>
    <xf numFmtId="0" fontId="0" fillId="2" borderId="0" xfId="0" applyFill="1" applyAlignment="1">
      <alignment vertical="center" shrinkToFit="1"/>
    </xf>
    <xf numFmtId="49" fontId="3" fillId="4" borderId="13"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0" xfId="0" applyNumberFormat="1" applyFont="1" applyFill="1" applyBorder="1" applyAlignment="1">
      <alignment horizontal="distributed" vertical="center"/>
    </xf>
    <xf numFmtId="49" fontId="2" fillId="2" borderId="0"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0" fontId="0" fillId="0" borderId="11" xfId="0" applyBorder="1" applyAlignment="1">
      <alignment vertical="center" shrinkToFit="1"/>
    </xf>
    <xf numFmtId="0" fontId="0" fillId="0" borderId="0" xfId="0" applyAlignment="1">
      <alignment vertical="center" shrinkToFit="1"/>
    </xf>
    <xf numFmtId="49" fontId="3" fillId="0" borderId="13" xfId="0" applyNumberFormat="1" applyFont="1" applyBorder="1" applyAlignment="1">
      <alignment horizontal="center" vertical="center"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0" fillId="4" borderId="11" xfId="0" applyFill="1" applyBorder="1" applyAlignment="1">
      <alignment vertical="top" shrinkToFit="1"/>
    </xf>
    <xf numFmtId="0" fontId="0" fillId="2" borderId="0" xfId="0" applyFill="1" applyBorder="1" applyAlignment="1">
      <alignment vertical="top" shrinkToFit="1"/>
    </xf>
    <xf numFmtId="49" fontId="3" fillId="2" borderId="1" xfId="0" applyNumberFormat="1" applyFont="1" applyFill="1" applyBorder="1" applyAlignment="1">
      <alignment horizontal="center" vertical="center"/>
    </xf>
    <xf numFmtId="49" fontId="3" fillId="2" borderId="10"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49" fontId="0" fillId="4" borderId="2" xfId="0" applyNumberFormat="1" applyFont="1" applyFill="1" applyBorder="1" applyAlignment="1">
      <alignment horizontal="center" vertical="center"/>
    </xf>
    <xf numFmtId="49" fontId="0" fillId="4" borderId="0" xfId="0" applyNumberFormat="1" applyFont="1" applyFill="1" applyBorder="1" applyAlignment="1">
      <alignment horizontal="distributed" vertical="center"/>
    </xf>
    <xf numFmtId="49" fontId="3" fillId="4" borderId="10" xfId="0" applyNumberFormat="1" applyFont="1" applyFill="1" applyBorder="1" applyAlignment="1">
      <alignment horizontal="center" vertical="center" wrapText="1"/>
    </xf>
    <xf numFmtId="49" fontId="0" fillId="4" borderId="0" xfId="0" applyNumberFormat="1" applyFont="1" applyFill="1" applyBorder="1" applyAlignment="1">
      <alignment horizontal="center" vertical="center"/>
    </xf>
    <xf numFmtId="0" fontId="0" fillId="4" borderId="0" xfId="0" applyFont="1" applyFill="1" applyBorder="1" applyAlignment="1">
      <alignment vertical="top" shrinkToFit="1"/>
    </xf>
    <xf numFmtId="0" fontId="0" fillId="4" borderId="11" xfId="0" applyFont="1" applyFill="1" applyBorder="1" applyAlignment="1">
      <alignment vertical="top" shrinkToFit="1"/>
    </xf>
    <xf numFmtId="49" fontId="3" fillId="4" borderId="1" xfId="0" applyNumberFormat="1" applyFont="1" applyFill="1" applyBorder="1" applyAlignment="1">
      <alignment horizontal="center" vertical="center"/>
    </xf>
    <xf numFmtId="49" fontId="0" fillId="4" borderId="3" xfId="0" applyNumberFormat="1" applyFont="1" applyFill="1" applyBorder="1" applyAlignment="1">
      <alignment horizontal="center" vertical="center"/>
    </xf>
    <xf numFmtId="49" fontId="3" fillId="4" borderId="0" xfId="0" applyNumberFormat="1" applyFont="1" applyFill="1" applyBorder="1" applyAlignment="1">
      <alignment horizontal="center" vertical="center"/>
    </xf>
    <xf numFmtId="49" fontId="3" fillId="4" borderId="11" xfId="0" applyNumberFormat="1" applyFont="1" applyFill="1" applyBorder="1" applyAlignment="1">
      <alignment horizontal="center" vertical="center" wrapText="1"/>
    </xf>
    <xf numFmtId="0" fontId="0" fillId="4" borderId="11" xfId="0" applyFont="1" applyFill="1" applyBorder="1" applyAlignment="1">
      <alignment vertical="center"/>
    </xf>
    <xf numFmtId="49" fontId="6" fillId="4" borderId="0" xfId="0" applyNumberFormat="1" applyFont="1" applyFill="1" applyBorder="1" applyAlignment="1">
      <alignment horizontal="center" vertical="center"/>
    </xf>
    <xf numFmtId="0" fontId="10" fillId="4" borderId="0" xfId="0" applyFont="1" applyFill="1" applyBorder="1" applyAlignment="1">
      <alignment horizontal="left" vertical="top" wrapText="1"/>
    </xf>
    <xf numFmtId="49" fontId="0" fillId="4" borderId="0" xfId="0" applyNumberFormat="1" applyFont="1" applyFill="1" applyBorder="1" applyAlignment="1">
      <alignment horizontal="distributed"/>
    </xf>
    <xf numFmtId="49" fontId="0" fillId="4" borderId="0" xfId="0" applyNumberFormat="1" applyFont="1" applyFill="1" applyAlignment="1">
      <alignment horizontal="distributed" vertical="center"/>
    </xf>
    <xf numFmtId="49" fontId="3" fillId="4" borderId="0" xfId="0" applyNumberFormat="1" applyFont="1" applyFill="1" applyAlignment="1">
      <alignment horizontal="center" vertical="center"/>
    </xf>
    <xf numFmtId="0" fontId="0" fillId="4" borderId="0" xfId="0" applyFont="1" applyFill="1" applyAlignment="1">
      <alignment vertical="top" shrinkToFit="1"/>
    </xf>
    <xf numFmtId="0" fontId="10" fillId="4" borderId="0" xfId="0" applyFont="1" applyFill="1" applyAlignment="1">
      <alignment horizontal="left" vertical="top" wrapText="1"/>
    </xf>
    <xf numFmtId="49" fontId="0" fillId="4" borderId="0" xfId="0" applyNumberFormat="1" applyFont="1" applyFill="1" applyAlignment="1">
      <alignment horizontal="distributed"/>
    </xf>
    <xf numFmtId="49" fontId="0" fillId="4" borderId="0" xfId="0" applyNumberFormat="1" applyFont="1" applyFill="1" applyAlignment="1">
      <alignment horizontal="center" vertical="center"/>
    </xf>
    <xf numFmtId="49" fontId="7" fillId="4" borderId="0" xfId="0" applyNumberFormat="1" applyFont="1" applyFill="1" applyAlignment="1">
      <alignment horizontal="distributed" vertical="center" wrapText="1"/>
    </xf>
    <xf numFmtId="49" fontId="7" fillId="4" borderId="0" xfId="0" applyNumberFormat="1" applyFont="1" applyFill="1" applyAlignment="1">
      <alignment horizontal="distributed" vertical="center"/>
    </xf>
    <xf numFmtId="0" fontId="0" fillId="4" borderId="11" xfId="0" applyFont="1" applyFill="1" applyBorder="1" applyAlignment="1">
      <alignment horizontal="left" vertical="top" wrapText="1"/>
    </xf>
    <xf numFmtId="0" fontId="0" fillId="4" borderId="0" xfId="0" applyFont="1" applyFill="1" applyBorder="1" applyAlignment="1">
      <alignment horizontal="left" vertical="top" wrapText="1"/>
    </xf>
    <xf numFmtId="49" fontId="0" fillId="4" borderId="16" xfId="0" applyNumberFormat="1" applyFont="1" applyFill="1" applyBorder="1" applyAlignment="1">
      <alignment horizontal="center" vertical="center"/>
    </xf>
    <xf numFmtId="49" fontId="3" fillId="4" borderId="14" xfId="0" applyNumberFormat="1" applyFont="1" applyFill="1" applyBorder="1" applyAlignment="1">
      <alignment horizontal="center" vertical="center" wrapText="1"/>
    </xf>
    <xf numFmtId="49" fontId="3" fillId="4" borderId="15" xfId="0" applyNumberFormat="1" applyFont="1" applyFill="1" applyBorder="1" applyAlignment="1">
      <alignment horizontal="center" vertical="center" wrapText="1"/>
    </xf>
    <xf numFmtId="49" fontId="7" fillId="4" borderId="0" xfId="0" applyNumberFormat="1" applyFont="1" applyFill="1" applyBorder="1" applyAlignment="1">
      <alignment horizontal="distributed" vertical="center" wrapText="1"/>
    </xf>
    <xf numFmtId="49" fontId="7" fillId="4" borderId="0" xfId="0" applyNumberFormat="1" applyFont="1" applyFill="1" applyBorder="1" applyAlignment="1">
      <alignment horizontal="distributed"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2"/>
  <sheetViews>
    <sheetView view="pageBreakPreview" zoomScaleNormal="100" zoomScaleSheetLayoutView="100" workbookViewId="0"/>
  </sheetViews>
  <sheetFormatPr defaultColWidth="9.42578125" defaultRowHeight="10.5" customHeight="1" x14ac:dyDescent="0.15"/>
  <cols>
    <col min="1" max="1" width="0.42578125" style="30" customWidth="1"/>
    <col min="2" max="2" width="4.42578125" style="30" customWidth="1"/>
    <col min="3" max="3" width="33.42578125" style="30" customWidth="1"/>
    <col min="4" max="4" width="0.5703125" style="30" customWidth="1"/>
    <col min="5" max="7" width="20.140625" style="30" customWidth="1"/>
    <col min="8" max="12" width="12.140625" style="30" customWidth="1"/>
    <col min="13" max="18" width="12.42578125" style="30" customWidth="1"/>
    <col min="19" max="16384" width="9.42578125" style="30"/>
  </cols>
  <sheetData>
    <row r="1" spans="1:29" s="12" customFormat="1" ht="12" customHeight="1" x14ac:dyDescent="0.15">
      <c r="A1" s="8"/>
      <c r="B1" s="8"/>
      <c r="C1" s="8"/>
      <c r="D1" s="8"/>
      <c r="E1" s="8"/>
      <c r="F1" s="8"/>
      <c r="G1" s="9" t="s">
        <v>0</v>
      </c>
      <c r="H1" s="10"/>
      <c r="I1" s="10"/>
      <c r="J1" s="10"/>
      <c r="K1" s="10"/>
      <c r="L1" s="10"/>
      <c r="M1" s="10"/>
      <c r="N1" s="10"/>
      <c r="O1" s="10"/>
      <c r="P1" s="10"/>
      <c r="Q1" s="10"/>
      <c r="R1" s="11"/>
      <c r="S1" s="10"/>
      <c r="T1" s="10"/>
      <c r="U1" s="10"/>
      <c r="V1" s="10"/>
      <c r="W1" s="10"/>
      <c r="X1" s="10"/>
      <c r="Y1" s="10"/>
      <c r="Z1" s="10"/>
      <c r="AA1" s="10"/>
      <c r="AB1" s="10"/>
      <c r="AC1" s="10"/>
    </row>
    <row r="2" spans="1:29" s="12" customFormat="1" ht="18" customHeight="1" x14ac:dyDescent="0.15">
      <c r="A2" s="197" t="s">
        <v>1</v>
      </c>
      <c r="B2" s="197"/>
      <c r="C2" s="197"/>
      <c r="D2" s="197"/>
      <c r="E2" s="197"/>
      <c r="F2" s="197"/>
      <c r="G2" s="197"/>
      <c r="H2" s="13"/>
      <c r="I2" s="13"/>
      <c r="J2" s="13"/>
      <c r="K2" s="13"/>
      <c r="L2" s="13"/>
      <c r="M2" s="13"/>
      <c r="N2" s="13"/>
      <c r="O2" s="13"/>
      <c r="P2" s="13"/>
      <c r="Q2" s="13"/>
      <c r="R2" s="13"/>
      <c r="S2" s="10"/>
      <c r="T2" s="10"/>
      <c r="U2" s="10"/>
      <c r="V2" s="10"/>
      <c r="W2" s="10"/>
      <c r="X2" s="10"/>
      <c r="Y2" s="10"/>
      <c r="Z2" s="10"/>
      <c r="AA2" s="10"/>
      <c r="AB2" s="10"/>
      <c r="AC2" s="10"/>
    </row>
    <row r="3" spans="1:29" s="19" customFormat="1" ht="18" customHeight="1" x14ac:dyDescent="0.15">
      <c r="A3" s="198" t="s">
        <v>2</v>
      </c>
      <c r="B3" s="198"/>
      <c r="C3" s="198"/>
      <c r="D3" s="199"/>
      <c r="E3" s="15" t="s">
        <v>3</v>
      </c>
      <c r="F3" s="16" t="s">
        <v>4</v>
      </c>
      <c r="G3" s="17" t="s">
        <v>5</v>
      </c>
      <c r="H3" s="13"/>
      <c r="I3" s="13"/>
      <c r="J3" s="13"/>
      <c r="K3" s="13"/>
      <c r="L3" s="13"/>
      <c r="M3" s="13"/>
      <c r="N3" s="13"/>
      <c r="O3" s="13"/>
      <c r="P3" s="13"/>
      <c r="Q3" s="13"/>
      <c r="R3" s="13"/>
      <c r="S3" s="18"/>
      <c r="T3" s="18"/>
      <c r="U3" s="18"/>
      <c r="V3" s="18"/>
      <c r="W3" s="18"/>
      <c r="X3" s="18"/>
      <c r="Y3" s="18"/>
      <c r="Z3" s="18"/>
      <c r="AA3" s="18"/>
      <c r="AB3" s="18"/>
      <c r="AC3" s="18"/>
    </row>
    <row r="4" spans="1:29" s="19" customFormat="1" ht="6" customHeight="1" x14ac:dyDescent="0.15">
      <c r="A4" s="20"/>
      <c r="B4" s="20"/>
      <c r="C4" s="20"/>
      <c r="D4" s="21"/>
      <c r="E4" s="22"/>
      <c r="F4" s="22"/>
      <c r="G4" s="22"/>
      <c r="H4" s="13"/>
      <c r="I4" s="13"/>
      <c r="J4" s="13"/>
      <c r="K4" s="13"/>
      <c r="L4" s="13"/>
      <c r="M4" s="13"/>
      <c r="N4" s="13"/>
      <c r="O4" s="13"/>
      <c r="P4" s="13"/>
      <c r="Q4" s="13"/>
      <c r="R4" s="13"/>
      <c r="S4" s="18"/>
      <c r="T4" s="18"/>
      <c r="U4" s="18"/>
      <c r="V4" s="18"/>
      <c r="W4" s="18"/>
      <c r="X4" s="18"/>
      <c r="Y4" s="18"/>
      <c r="Z4" s="18"/>
      <c r="AA4" s="18"/>
      <c r="AB4" s="18"/>
      <c r="AC4" s="18"/>
    </row>
    <row r="5" spans="1:29" s="19" customFormat="1" ht="14.25" customHeight="1" x14ac:dyDescent="0.15">
      <c r="A5" s="23"/>
      <c r="B5" s="200" t="s">
        <v>6</v>
      </c>
      <c r="C5" s="200"/>
      <c r="D5" s="25"/>
      <c r="E5" s="26"/>
      <c r="F5" s="26"/>
      <c r="G5" s="26"/>
      <c r="H5" s="27"/>
      <c r="I5" s="27"/>
      <c r="J5" s="27"/>
      <c r="K5" s="27"/>
      <c r="L5" s="27"/>
      <c r="M5" s="27"/>
      <c r="N5" s="27"/>
      <c r="O5" s="27"/>
      <c r="P5" s="27"/>
      <c r="Q5" s="27"/>
      <c r="R5" s="27"/>
      <c r="S5" s="18"/>
      <c r="T5" s="18"/>
      <c r="U5" s="18"/>
      <c r="V5" s="18"/>
      <c r="W5" s="18"/>
      <c r="X5" s="18"/>
      <c r="Y5" s="18"/>
      <c r="Z5" s="18"/>
      <c r="AA5" s="18"/>
      <c r="AB5" s="18"/>
      <c r="AC5" s="18"/>
    </row>
    <row r="6" spans="1:29" ht="14.25" customHeight="1" x14ac:dyDescent="0.15">
      <c r="A6" s="23"/>
      <c r="B6" s="23" t="s">
        <v>7</v>
      </c>
      <c r="C6" s="24" t="s">
        <v>8</v>
      </c>
      <c r="D6" s="21"/>
      <c r="E6" s="26">
        <v>1081537279</v>
      </c>
      <c r="F6" s="26">
        <v>622444</v>
      </c>
      <c r="G6" s="28">
        <f t="shared" ref="G6:G11" si="0">SUM(E6:F6)</f>
        <v>1082159723</v>
      </c>
      <c r="H6" s="27"/>
      <c r="I6" s="27"/>
      <c r="J6" s="27"/>
      <c r="K6" s="27"/>
      <c r="L6" s="27"/>
      <c r="M6" s="27"/>
      <c r="N6" s="27"/>
      <c r="O6" s="27"/>
      <c r="P6" s="27"/>
      <c r="Q6" s="27"/>
      <c r="R6" s="27"/>
      <c r="S6" s="29"/>
      <c r="T6" s="29"/>
      <c r="U6" s="29"/>
      <c r="V6" s="29"/>
      <c r="W6" s="29"/>
      <c r="X6" s="29"/>
      <c r="Y6" s="29"/>
      <c r="Z6" s="29"/>
      <c r="AA6" s="29"/>
      <c r="AB6" s="29"/>
      <c r="AC6" s="29"/>
    </row>
    <row r="7" spans="1:29" ht="14.25" customHeight="1" x14ac:dyDescent="0.15">
      <c r="A7" s="23"/>
      <c r="B7" s="23" t="s">
        <v>9</v>
      </c>
      <c r="C7" s="24" t="s">
        <v>10</v>
      </c>
      <c r="D7" s="21"/>
      <c r="E7" s="26">
        <v>2004210911</v>
      </c>
      <c r="F7" s="26">
        <v>52018406</v>
      </c>
      <c r="G7" s="28">
        <f t="shared" si="0"/>
        <v>2056229317</v>
      </c>
      <c r="H7" s="27"/>
      <c r="I7" s="27"/>
      <c r="J7" s="27"/>
      <c r="K7" s="27"/>
      <c r="L7" s="27"/>
      <c r="M7" s="27"/>
      <c r="N7" s="27"/>
      <c r="O7" s="27"/>
      <c r="P7" s="27"/>
      <c r="Q7" s="27"/>
      <c r="R7" s="27"/>
      <c r="S7" s="29"/>
      <c r="T7" s="29"/>
      <c r="U7" s="29"/>
      <c r="V7" s="29"/>
      <c r="W7" s="29"/>
      <c r="X7" s="29"/>
      <c r="Y7" s="29"/>
      <c r="Z7" s="29"/>
      <c r="AA7" s="29"/>
      <c r="AB7" s="29"/>
      <c r="AC7" s="29"/>
    </row>
    <row r="8" spans="1:29" s="33" customFormat="1" ht="14.25" customHeight="1" x14ac:dyDescent="0.15">
      <c r="A8" s="23"/>
      <c r="B8" s="23" t="s">
        <v>11</v>
      </c>
      <c r="C8" s="24" t="s">
        <v>12</v>
      </c>
      <c r="D8" s="31"/>
      <c r="E8" s="26">
        <v>5658412404</v>
      </c>
      <c r="F8" s="26">
        <v>189126361</v>
      </c>
      <c r="G8" s="28">
        <f t="shared" si="0"/>
        <v>5847538765</v>
      </c>
      <c r="H8" s="27"/>
      <c r="I8" s="27"/>
      <c r="J8" s="27"/>
      <c r="K8" s="27"/>
      <c r="L8" s="27"/>
      <c r="M8" s="27"/>
      <c r="N8" s="27"/>
      <c r="O8" s="27"/>
      <c r="P8" s="27"/>
      <c r="Q8" s="27"/>
      <c r="R8" s="27"/>
      <c r="S8" s="32"/>
      <c r="T8" s="32"/>
      <c r="U8" s="32"/>
      <c r="V8" s="32"/>
      <c r="W8" s="32"/>
      <c r="X8" s="32"/>
      <c r="Y8" s="32"/>
      <c r="Z8" s="32"/>
      <c r="AA8" s="32"/>
      <c r="AB8" s="32"/>
      <c r="AC8" s="32"/>
    </row>
    <row r="9" spans="1:29" s="33" customFormat="1" ht="14.25" customHeight="1" x14ac:dyDescent="0.15">
      <c r="A9" s="23"/>
      <c r="B9" s="23" t="s">
        <v>13</v>
      </c>
      <c r="C9" s="24" t="s">
        <v>14</v>
      </c>
      <c r="D9" s="31"/>
      <c r="E9" s="26">
        <v>462134854</v>
      </c>
      <c r="F9" s="26">
        <v>2281070</v>
      </c>
      <c r="G9" s="28">
        <f t="shared" si="0"/>
        <v>464415924</v>
      </c>
      <c r="H9" s="27"/>
      <c r="I9" s="27"/>
      <c r="J9" s="27"/>
      <c r="K9" s="27"/>
      <c r="L9" s="27"/>
      <c r="M9" s="27"/>
      <c r="N9" s="27"/>
      <c r="O9" s="27"/>
      <c r="P9" s="27"/>
      <c r="Q9" s="27"/>
      <c r="R9" s="27"/>
      <c r="S9" s="32"/>
      <c r="T9" s="32"/>
      <c r="U9" s="32"/>
      <c r="V9" s="32"/>
      <c r="W9" s="32"/>
      <c r="X9" s="32"/>
      <c r="Y9" s="32"/>
      <c r="Z9" s="32"/>
      <c r="AA9" s="32"/>
      <c r="AB9" s="32"/>
      <c r="AC9" s="32"/>
    </row>
    <row r="10" spans="1:29" s="29" customFormat="1" ht="14.25" customHeight="1" x14ac:dyDescent="0.15">
      <c r="A10" s="23"/>
      <c r="B10" s="23" t="s">
        <v>15</v>
      </c>
      <c r="C10" s="24" t="s">
        <v>16</v>
      </c>
      <c r="D10" s="31"/>
      <c r="E10" s="26">
        <v>367349079</v>
      </c>
      <c r="F10" s="26">
        <v>13122314</v>
      </c>
      <c r="G10" s="28">
        <f t="shared" si="0"/>
        <v>380471393</v>
      </c>
      <c r="H10" s="27"/>
      <c r="I10" s="27"/>
      <c r="J10" s="27"/>
      <c r="K10" s="27"/>
      <c r="L10" s="27"/>
      <c r="M10" s="27"/>
      <c r="N10" s="27"/>
      <c r="O10" s="27"/>
      <c r="P10" s="27"/>
      <c r="Q10" s="27"/>
      <c r="R10" s="27"/>
    </row>
    <row r="11" spans="1:29" ht="14.25" customHeight="1" x14ac:dyDescent="0.15">
      <c r="A11" s="23"/>
      <c r="B11" s="200" t="s">
        <v>5</v>
      </c>
      <c r="C11" s="200"/>
      <c r="D11" s="34"/>
      <c r="E11" s="26">
        <f>SUM(E6:E10)</f>
        <v>9573644527</v>
      </c>
      <c r="F11" s="26">
        <f>SUM(F6:F10)</f>
        <v>257170595</v>
      </c>
      <c r="G11" s="28">
        <f t="shared" si="0"/>
        <v>9830815122</v>
      </c>
      <c r="H11" s="27"/>
      <c r="I11" s="27"/>
      <c r="J11" s="27"/>
      <c r="K11" s="27"/>
      <c r="L11" s="27"/>
      <c r="M11" s="27"/>
      <c r="N11" s="27"/>
      <c r="O11" s="27"/>
      <c r="P11" s="27"/>
      <c r="Q11" s="27"/>
      <c r="R11" s="27"/>
      <c r="S11" s="29"/>
      <c r="T11" s="29"/>
      <c r="U11" s="29"/>
      <c r="V11" s="29"/>
      <c r="W11" s="29"/>
      <c r="X11" s="29"/>
      <c r="Y11" s="29"/>
      <c r="Z11" s="29"/>
      <c r="AA11" s="29"/>
      <c r="AB11" s="29"/>
      <c r="AC11" s="29"/>
    </row>
    <row r="12" spans="1:29" ht="14.25" customHeight="1" x14ac:dyDescent="0.15">
      <c r="A12" s="23"/>
      <c r="B12" s="200" t="s">
        <v>17</v>
      </c>
      <c r="C12" s="200"/>
      <c r="D12" s="34"/>
      <c r="E12" s="26"/>
      <c r="F12" s="26"/>
      <c r="G12" s="28"/>
      <c r="H12" s="27"/>
      <c r="I12" s="27"/>
      <c r="J12" s="27"/>
      <c r="K12" s="27"/>
      <c r="L12" s="27"/>
      <c r="M12" s="27"/>
      <c r="N12" s="27"/>
      <c r="O12" s="27"/>
      <c r="P12" s="27"/>
      <c r="Q12" s="27"/>
      <c r="R12" s="27"/>
      <c r="S12" s="29"/>
      <c r="T12" s="29"/>
      <c r="U12" s="29"/>
      <c r="V12" s="29"/>
      <c r="W12" s="29"/>
      <c r="X12" s="29"/>
      <c r="Y12" s="29"/>
      <c r="Z12" s="29"/>
      <c r="AA12" s="29"/>
      <c r="AB12" s="29"/>
      <c r="AC12" s="29"/>
    </row>
    <row r="13" spans="1:29" ht="14.25" customHeight="1" x14ac:dyDescent="0.15">
      <c r="A13" s="23"/>
      <c r="B13" s="23" t="s">
        <v>7</v>
      </c>
      <c r="C13" s="24" t="s">
        <v>18</v>
      </c>
      <c r="D13" s="34"/>
      <c r="E13" s="26">
        <v>2357508000</v>
      </c>
      <c r="F13" s="26">
        <v>57694000</v>
      </c>
      <c r="G13" s="28">
        <f t="shared" ref="G13:G20" si="1">SUM(E13:F13)</f>
        <v>2415202000</v>
      </c>
      <c r="H13" s="27"/>
      <c r="I13" s="27"/>
      <c r="J13" s="27"/>
      <c r="K13" s="27"/>
      <c r="L13" s="27"/>
      <c r="M13" s="27"/>
      <c r="N13" s="27"/>
      <c r="O13" s="27"/>
      <c r="P13" s="27"/>
      <c r="Q13" s="27"/>
      <c r="R13" s="27"/>
      <c r="S13" s="29"/>
      <c r="T13" s="29"/>
      <c r="U13" s="29"/>
      <c r="V13" s="29"/>
      <c r="W13" s="29"/>
      <c r="X13" s="29"/>
      <c r="Y13" s="29"/>
      <c r="Z13" s="29"/>
      <c r="AA13" s="29"/>
      <c r="AB13" s="29"/>
      <c r="AC13" s="29"/>
    </row>
    <row r="14" spans="1:29" ht="14.25" customHeight="1" x14ac:dyDescent="0.15">
      <c r="A14" s="23"/>
      <c r="B14" s="23" t="s">
        <v>9</v>
      </c>
      <c r="C14" s="24" t="s">
        <v>19</v>
      </c>
      <c r="D14" s="34"/>
      <c r="E14" s="26">
        <v>1062660146</v>
      </c>
      <c r="F14" s="26">
        <v>12403182</v>
      </c>
      <c r="G14" s="28">
        <f t="shared" si="1"/>
        <v>1075063328</v>
      </c>
      <c r="H14" s="27"/>
      <c r="I14" s="27"/>
      <c r="J14" s="27"/>
      <c r="K14" s="27"/>
      <c r="L14" s="27"/>
      <c r="M14" s="27"/>
      <c r="N14" s="27"/>
      <c r="O14" s="27"/>
      <c r="P14" s="27"/>
      <c r="Q14" s="27"/>
      <c r="R14" s="27"/>
      <c r="S14" s="29"/>
      <c r="T14" s="29"/>
      <c r="U14" s="29"/>
      <c r="V14" s="29"/>
      <c r="W14" s="29"/>
      <c r="X14" s="29"/>
      <c r="Y14" s="29"/>
      <c r="Z14" s="29"/>
      <c r="AA14" s="29"/>
      <c r="AB14" s="29"/>
      <c r="AC14" s="29"/>
    </row>
    <row r="15" spans="1:29" ht="14.25" customHeight="1" x14ac:dyDescent="0.15">
      <c r="A15" s="23"/>
      <c r="B15" s="23" t="s">
        <v>11</v>
      </c>
      <c r="C15" s="24" t="s">
        <v>20</v>
      </c>
      <c r="D15" s="34"/>
      <c r="E15" s="26">
        <v>381574822</v>
      </c>
      <c r="F15" s="26">
        <v>-6216710</v>
      </c>
      <c r="G15" s="28">
        <f t="shared" si="1"/>
        <v>375358112</v>
      </c>
      <c r="H15" s="27"/>
      <c r="I15" s="27"/>
      <c r="J15" s="27"/>
      <c r="K15" s="27"/>
      <c r="L15" s="27"/>
      <c r="M15" s="27"/>
      <c r="N15" s="27"/>
      <c r="O15" s="27"/>
      <c r="P15" s="27"/>
      <c r="Q15" s="27"/>
      <c r="R15" s="27"/>
      <c r="S15" s="29"/>
      <c r="T15" s="29"/>
      <c r="U15" s="29"/>
      <c r="V15" s="29"/>
      <c r="W15" s="29"/>
      <c r="X15" s="29"/>
      <c r="Y15" s="29"/>
      <c r="Z15" s="29"/>
      <c r="AA15" s="29"/>
      <c r="AB15" s="29"/>
      <c r="AC15" s="29"/>
    </row>
    <row r="16" spans="1:29" ht="14.25" customHeight="1" x14ac:dyDescent="0.15">
      <c r="A16" s="23"/>
      <c r="B16" s="23" t="s">
        <v>13</v>
      </c>
      <c r="C16" s="24" t="s">
        <v>21</v>
      </c>
      <c r="D16" s="34"/>
      <c r="E16" s="26">
        <v>385092286</v>
      </c>
      <c r="F16" s="26">
        <v>374458</v>
      </c>
      <c r="G16" s="28">
        <f t="shared" si="1"/>
        <v>385466744</v>
      </c>
      <c r="H16" s="27"/>
      <c r="I16" s="27"/>
      <c r="J16" s="27"/>
      <c r="K16" s="27"/>
      <c r="L16" s="27"/>
      <c r="M16" s="27"/>
      <c r="N16" s="27"/>
      <c r="O16" s="27"/>
      <c r="P16" s="27"/>
      <c r="Q16" s="27"/>
      <c r="R16" s="27"/>
      <c r="S16" s="29"/>
      <c r="T16" s="29"/>
      <c r="U16" s="29"/>
      <c r="V16" s="29"/>
      <c r="W16" s="29"/>
      <c r="X16" s="29"/>
      <c r="Y16" s="29"/>
      <c r="Z16" s="29"/>
      <c r="AA16" s="29"/>
      <c r="AB16" s="29"/>
      <c r="AC16" s="29"/>
    </row>
    <row r="17" spans="1:29" ht="14.25" customHeight="1" x14ac:dyDescent="0.15">
      <c r="A17" s="23"/>
      <c r="B17" s="23" t="s">
        <v>15</v>
      </c>
      <c r="C17" s="24" t="s">
        <v>22</v>
      </c>
      <c r="D17" s="34"/>
      <c r="E17" s="26">
        <v>570320782</v>
      </c>
      <c r="F17" s="26">
        <v>-688826</v>
      </c>
      <c r="G17" s="28">
        <f t="shared" si="1"/>
        <v>569631956</v>
      </c>
      <c r="H17" s="27"/>
      <c r="I17" s="27"/>
      <c r="J17" s="27"/>
      <c r="K17" s="27"/>
      <c r="L17" s="27"/>
      <c r="M17" s="27"/>
      <c r="N17" s="27"/>
      <c r="O17" s="27"/>
      <c r="P17" s="27"/>
      <c r="Q17" s="27"/>
      <c r="R17" s="27"/>
      <c r="S17" s="29"/>
      <c r="T17" s="29"/>
      <c r="U17" s="29"/>
      <c r="V17" s="29"/>
      <c r="W17" s="29"/>
      <c r="X17" s="29"/>
      <c r="Y17" s="29"/>
      <c r="Z17" s="29"/>
      <c r="AA17" s="29"/>
      <c r="AB17" s="29"/>
      <c r="AC17" s="29"/>
    </row>
    <row r="18" spans="1:29" ht="14.25" customHeight="1" x14ac:dyDescent="0.15">
      <c r="A18" s="23"/>
      <c r="B18" s="23" t="s">
        <v>23</v>
      </c>
      <c r="C18" s="24" t="s">
        <v>24</v>
      </c>
      <c r="D18" s="34"/>
      <c r="E18" s="26">
        <v>83777082</v>
      </c>
      <c r="F18" s="26">
        <v>-220385</v>
      </c>
      <c r="G18" s="28">
        <f t="shared" si="1"/>
        <v>83556697</v>
      </c>
      <c r="H18" s="27"/>
      <c r="I18" s="27"/>
      <c r="J18" s="27"/>
      <c r="K18" s="27"/>
      <c r="L18" s="27"/>
      <c r="M18" s="27"/>
      <c r="N18" s="27"/>
      <c r="O18" s="27"/>
      <c r="P18" s="27"/>
      <c r="Q18" s="27"/>
      <c r="R18" s="27"/>
      <c r="S18" s="29"/>
      <c r="T18" s="29"/>
      <c r="U18" s="29"/>
      <c r="V18" s="29"/>
      <c r="W18" s="29"/>
      <c r="X18" s="29"/>
      <c r="Y18" s="29"/>
      <c r="Z18" s="29"/>
      <c r="AA18" s="29"/>
      <c r="AB18" s="29"/>
      <c r="AC18" s="29"/>
    </row>
    <row r="19" spans="1:29" ht="14.25" customHeight="1" x14ac:dyDescent="0.15">
      <c r="A19" s="23"/>
      <c r="B19" s="200" t="s">
        <v>5</v>
      </c>
      <c r="C19" s="200"/>
      <c r="D19" s="34"/>
      <c r="E19" s="26">
        <f>SUM(E13:E18)</f>
        <v>4840933118</v>
      </c>
      <c r="F19" s="26">
        <f>SUM(F13:F18)</f>
        <v>63345719</v>
      </c>
      <c r="G19" s="28">
        <f t="shared" si="1"/>
        <v>4904278837</v>
      </c>
      <c r="H19" s="27"/>
      <c r="I19" s="27"/>
      <c r="J19" s="27"/>
      <c r="K19" s="27"/>
      <c r="L19" s="27"/>
      <c r="M19" s="27"/>
      <c r="N19" s="27"/>
      <c r="O19" s="27"/>
      <c r="P19" s="27"/>
      <c r="Q19" s="27"/>
      <c r="R19" s="27"/>
      <c r="S19" s="29"/>
      <c r="T19" s="29"/>
      <c r="U19" s="29"/>
      <c r="V19" s="29"/>
      <c r="W19" s="29"/>
      <c r="X19" s="29"/>
      <c r="Y19" s="29"/>
      <c r="Z19" s="29"/>
      <c r="AA19" s="29"/>
      <c r="AB19" s="29"/>
      <c r="AC19" s="29"/>
    </row>
    <row r="20" spans="1:29" ht="14.25" customHeight="1" x14ac:dyDescent="0.15">
      <c r="A20" s="23"/>
      <c r="B20" s="200" t="s">
        <v>25</v>
      </c>
      <c r="C20" s="200"/>
      <c r="D20" s="34"/>
      <c r="E20" s="26">
        <v>10224158369</v>
      </c>
      <c r="F20" s="26">
        <v>-43624762</v>
      </c>
      <c r="G20" s="28">
        <f t="shared" si="1"/>
        <v>10180533607</v>
      </c>
      <c r="H20" s="27"/>
      <c r="I20" s="27"/>
      <c r="J20" s="27"/>
      <c r="K20" s="27"/>
      <c r="L20" s="27"/>
      <c r="M20" s="27"/>
      <c r="N20" s="27"/>
      <c r="O20" s="27"/>
      <c r="P20" s="27"/>
      <c r="Q20" s="27"/>
      <c r="R20" s="27"/>
      <c r="S20" s="29"/>
      <c r="T20" s="29"/>
      <c r="U20" s="29"/>
      <c r="V20" s="29"/>
      <c r="W20" s="29"/>
      <c r="X20" s="29"/>
      <c r="Y20" s="29"/>
      <c r="Z20" s="29"/>
      <c r="AA20" s="29"/>
      <c r="AB20" s="29"/>
      <c r="AC20" s="29"/>
    </row>
    <row r="21" spans="1:29" ht="14.25" customHeight="1" x14ac:dyDescent="0.15">
      <c r="A21" s="23"/>
      <c r="B21" s="200" t="s">
        <v>26</v>
      </c>
      <c r="C21" s="200"/>
      <c r="D21" s="34"/>
      <c r="E21" s="26"/>
      <c r="F21" s="26"/>
      <c r="G21" s="28"/>
      <c r="H21" s="27"/>
      <c r="I21" s="27"/>
      <c r="J21" s="27"/>
      <c r="K21" s="27"/>
      <c r="L21" s="27"/>
      <c r="M21" s="27"/>
      <c r="N21" s="27"/>
      <c r="O21" s="27"/>
      <c r="P21" s="27"/>
      <c r="Q21" s="27"/>
      <c r="R21" s="27"/>
      <c r="S21" s="29"/>
      <c r="T21" s="29"/>
      <c r="U21" s="29"/>
      <c r="V21" s="29"/>
      <c r="W21" s="29"/>
      <c r="X21" s="29"/>
      <c r="Y21" s="29"/>
      <c r="Z21" s="29"/>
      <c r="AA21" s="29"/>
      <c r="AB21" s="29"/>
      <c r="AC21" s="29"/>
    </row>
    <row r="22" spans="1:29" ht="14.25" customHeight="1" x14ac:dyDescent="0.15">
      <c r="A22" s="23"/>
      <c r="B22" s="23" t="s">
        <v>7</v>
      </c>
      <c r="C22" s="24" t="s">
        <v>27</v>
      </c>
      <c r="D22" s="34"/>
      <c r="E22" s="26">
        <v>124781527</v>
      </c>
      <c r="F22" s="26">
        <v>-3500</v>
      </c>
      <c r="G22" s="28">
        <f>SUM(E22:F22)</f>
        <v>124778027</v>
      </c>
      <c r="H22" s="27"/>
      <c r="I22" s="27"/>
      <c r="J22" s="27"/>
      <c r="K22" s="27"/>
      <c r="L22" s="27"/>
      <c r="M22" s="27"/>
      <c r="N22" s="27"/>
      <c r="O22" s="27"/>
      <c r="P22" s="27"/>
      <c r="Q22" s="27"/>
      <c r="R22" s="27"/>
      <c r="S22" s="29"/>
      <c r="T22" s="29"/>
      <c r="U22" s="29"/>
      <c r="V22" s="29"/>
      <c r="W22" s="29"/>
      <c r="X22" s="29"/>
      <c r="Y22" s="29"/>
      <c r="Z22" s="29"/>
      <c r="AA22" s="29"/>
      <c r="AB22" s="29"/>
      <c r="AC22" s="29"/>
    </row>
    <row r="23" spans="1:29" ht="14.25" customHeight="1" x14ac:dyDescent="0.15">
      <c r="A23" s="23"/>
      <c r="B23" s="23" t="s">
        <v>9</v>
      </c>
      <c r="C23" s="24" t="s">
        <v>28</v>
      </c>
      <c r="D23" s="34"/>
      <c r="E23" s="26">
        <v>1578693006</v>
      </c>
      <c r="F23" s="26" t="s">
        <v>29</v>
      </c>
      <c r="G23" s="28">
        <f>SUM(E23:F23)</f>
        <v>1578693006</v>
      </c>
      <c r="H23" s="27"/>
      <c r="I23" s="27"/>
      <c r="J23" s="27"/>
      <c r="K23" s="27"/>
      <c r="L23" s="27"/>
      <c r="M23" s="27"/>
      <c r="N23" s="27"/>
      <c r="O23" s="27"/>
      <c r="P23" s="27"/>
      <c r="Q23" s="27"/>
      <c r="R23" s="27"/>
      <c r="S23" s="29"/>
      <c r="T23" s="29"/>
      <c r="U23" s="29"/>
      <c r="V23" s="29"/>
      <c r="W23" s="29"/>
      <c r="X23" s="29"/>
      <c r="Y23" s="29"/>
      <c r="Z23" s="29"/>
      <c r="AA23" s="29"/>
      <c r="AB23" s="29"/>
      <c r="AC23" s="29"/>
    </row>
    <row r="24" spans="1:29" ht="14.25" customHeight="1" x14ac:dyDescent="0.15">
      <c r="A24" s="23"/>
      <c r="B24" s="23" t="s">
        <v>11</v>
      </c>
      <c r="C24" s="24" t="s">
        <v>30</v>
      </c>
      <c r="D24" s="34"/>
      <c r="E24" s="26">
        <v>10309479</v>
      </c>
      <c r="F24" s="26">
        <v>46673</v>
      </c>
      <c r="G24" s="28">
        <f>SUM(E24:F24)</f>
        <v>10356152</v>
      </c>
      <c r="H24" s="27"/>
      <c r="I24" s="27"/>
      <c r="J24" s="27"/>
      <c r="K24" s="27"/>
      <c r="L24" s="27"/>
      <c r="M24" s="27"/>
      <c r="N24" s="27"/>
      <c r="O24" s="27"/>
      <c r="P24" s="27"/>
      <c r="Q24" s="27"/>
      <c r="R24" s="27"/>
      <c r="S24" s="29"/>
      <c r="T24" s="29"/>
      <c r="U24" s="29"/>
      <c r="V24" s="29"/>
      <c r="W24" s="29"/>
      <c r="X24" s="29"/>
      <c r="Y24" s="29"/>
      <c r="Z24" s="29"/>
      <c r="AA24" s="29"/>
      <c r="AB24" s="29"/>
      <c r="AC24" s="29"/>
    </row>
    <row r="25" spans="1:29" ht="14.25" customHeight="1" x14ac:dyDescent="0.15">
      <c r="A25" s="23"/>
      <c r="B25" s="23" t="s">
        <v>13</v>
      </c>
      <c r="C25" s="35" t="s">
        <v>31</v>
      </c>
      <c r="D25" s="34"/>
      <c r="E25" s="26">
        <v>149904687</v>
      </c>
      <c r="F25" s="26">
        <v>-38218</v>
      </c>
      <c r="G25" s="28">
        <f>SUM(E25:F25)</f>
        <v>149866469</v>
      </c>
      <c r="H25" s="27"/>
      <c r="I25" s="27"/>
      <c r="J25" s="27"/>
      <c r="K25" s="27"/>
      <c r="L25" s="27"/>
      <c r="M25" s="27"/>
      <c r="N25" s="27"/>
      <c r="O25" s="27"/>
      <c r="P25" s="27"/>
      <c r="Q25" s="27"/>
      <c r="R25" s="27"/>
      <c r="S25" s="29"/>
      <c r="T25" s="29"/>
      <c r="U25" s="29"/>
      <c r="V25" s="29"/>
      <c r="W25" s="29"/>
      <c r="X25" s="29"/>
      <c r="Y25" s="29"/>
      <c r="Z25" s="29"/>
      <c r="AA25" s="29"/>
      <c r="AB25" s="29"/>
      <c r="AC25" s="29"/>
    </row>
    <row r="26" spans="1:29" ht="14.25" customHeight="1" x14ac:dyDescent="0.15">
      <c r="A26" s="23"/>
      <c r="B26" s="200" t="s">
        <v>5</v>
      </c>
      <c r="C26" s="200"/>
      <c r="D26" s="34"/>
      <c r="E26" s="26">
        <f>SUM(E22:E25)</f>
        <v>1863688699</v>
      </c>
      <c r="F26" s="26">
        <f>SUM(F22:F25)</f>
        <v>4955</v>
      </c>
      <c r="G26" s="28">
        <f>SUM(E26:F26)</f>
        <v>1863693654</v>
      </c>
      <c r="H26" s="27"/>
      <c r="I26" s="27"/>
      <c r="J26" s="27"/>
      <c r="K26" s="27"/>
      <c r="L26" s="27"/>
      <c r="M26" s="27"/>
      <c r="N26" s="27"/>
      <c r="O26" s="27"/>
      <c r="P26" s="27"/>
      <c r="Q26" s="27"/>
      <c r="R26" s="27"/>
      <c r="S26" s="29"/>
      <c r="T26" s="29"/>
      <c r="U26" s="29"/>
      <c r="V26" s="29"/>
      <c r="W26" s="29"/>
      <c r="X26" s="29"/>
      <c r="Y26" s="29"/>
      <c r="Z26" s="29"/>
      <c r="AA26" s="29"/>
      <c r="AB26" s="29"/>
      <c r="AC26" s="29"/>
    </row>
    <row r="27" spans="1:29" ht="14.25" customHeight="1" x14ac:dyDescent="0.15">
      <c r="A27" s="23"/>
      <c r="B27" s="200" t="s">
        <v>32</v>
      </c>
      <c r="C27" s="200"/>
      <c r="D27" s="34"/>
      <c r="E27" s="26"/>
      <c r="F27" s="26"/>
      <c r="G27" s="28"/>
      <c r="H27" s="27"/>
      <c r="I27" s="27"/>
      <c r="J27" s="27"/>
      <c r="K27" s="27"/>
      <c r="L27" s="27"/>
      <c r="M27" s="27"/>
      <c r="N27" s="27"/>
      <c r="O27" s="27"/>
      <c r="P27" s="27"/>
      <c r="Q27" s="27"/>
      <c r="R27" s="27"/>
      <c r="S27" s="29"/>
      <c r="T27" s="29"/>
      <c r="U27" s="29"/>
      <c r="V27" s="29"/>
      <c r="W27" s="29"/>
      <c r="X27" s="29"/>
      <c r="Y27" s="29"/>
      <c r="Z27" s="29"/>
      <c r="AA27" s="29"/>
      <c r="AB27" s="29"/>
      <c r="AC27" s="29"/>
    </row>
    <row r="28" spans="1:29" ht="14.25" customHeight="1" x14ac:dyDescent="0.15">
      <c r="A28" s="23"/>
      <c r="B28" s="24"/>
      <c r="C28" s="24" t="s">
        <v>33</v>
      </c>
      <c r="D28" s="34"/>
      <c r="E28" s="26">
        <v>9690080000</v>
      </c>
      <c r="F28" s="26" t="s">
        <v>29</v>
      </c>
      <c r="G28" s="28">
        <f>SUM(E28:F28)</f>
        <v>9690080000</v>
      </c>
      <c r="H28" s="27"/>
      <c r="I28" s="27"/>
      <c r="J28" s="27"/>
      <c r="K28" s="27"/>
      <c r="L28" s="27"/>
      <c r="M28" s="27"/>
      <c r="N28" s="27"/>
      <c r="O28" s="27"/>
      <c r="P28" s="27"/>
      <c r="Q28" s="27"/>
      <c r="R28" s="27"/>
      <c r="S28" s="29"/>
      <c r="T28" s="29"/>
      <c r="U28" s="29"/>
      <c r="V28" s="29"/>
      <c r="W28" s="29"/>
      <c r="X28" s="29"/>
      <c r="Y28" s="29"/>
      <c r="Z28" s="29"/>
      <c r="AA28" s="29"/>
      <c r="AB28" s="29"/>
      <c r="AC28" s="29"/>
    </row>
    <row r="29" spans="1:29" ht="14.25" customHeight="1" x14ac:dyDescent="0.15">
      <c r="A29" s="23"/>
      <c r="B29" s="200" t="s">
        <v>34</v>
      </c>
      <c r="C29" s="200"/>
      <c r="D29" s="34"/>
      <c r="E29" s="26">
        <v>3137148148</v>
      </c>
      <c r="F29" s="26">
        <v>32535922</v>
      </c>
      <c r="G29" s="28">
        <f>SUM(E29:F29)</f>
        <v>3169684070</v>
      </c>
      <c r="H29" s="27"/>
      <c r="I29" s="27"/>
      <c r="J29" s="27"/>
      <c r="K29" s="27"/>
      <c r="L29" s="27"/>
      <c r="M29" s="27"/>
      <c r="N29" s="27"/>
      <c r="O29" s="27"/>
      <c r="P29" s="27"/>
      <c r="Q29" s="27"/>
      <c r="R29" s="27"/>
      <c r="S29" s="29"/>
      <c r="T29" s="29"/>
      <c r="U29" s="29"/>
      <c r="V29" s="29"/>
      <c r="W29" s="29"/>
      <c r="X29" s="29"/>
      <c r="Y29" s="29"/>
      <c r="Z29" s="29"/>
      <c r="AA29" s="29"/>
      <c r="AB29" s="29"/>
      <c r="AC29" s="29"/>
    </row>
    <row r="30" spans="1:29" ht="14.25" customHeight="1" x14ac:dyDescent="0.15">
      <c r="A30" s="23"/>
      <c r="B30" s="200" t="s">
        <v>35</v>
      </c>
      <c r="C30" s="200"/>
      <c r="D30" s="34"/>
      <c r="E30" s="26"/>
      <c r="F30" s="26"/>
      <c r="G30" s="28"/>
      <c r="H30" s="27"/>
      <c r="I30" s="27"/>
      <c r="J30" s="27"/>
      <c r="K30" s="27"/>
      <c r="L30" s="27"/>
      <c r="M30" s="27"/>
      <c r="N30" s="27"/>
      <c r="O30" s="27"/>
      <c r="P30" s="27"/>
      <c r="Q30" s="27"/>
      <c r="R30" s="27"/>
      <c r="S30" s="29"/>
      <c r="T30" s="29"/>
      <c r="U30" s="29"/>
      <c r="V30" s="29"/>
      <c r="W30" s="29"/>
      <c r="X30" s="29"/>
      <c r="Y30" s="29"/>
      <c r="Z30" s="29"/>
      <c r="AA30" s="29"/>
      <c r="AB30" s="29"/>
      <c r="AC30" s="29"/>
    </row>
    <row r="31" spans="1:29" ht="14.25" customHeight="1" x14ac:dyDescent="0.15">
      <c r="A31" s="23"/>
      <c r="B31" s="23" t="s">
        <v>7</v>
      </c>
      <c r="C31" s="24" t="s">
        <v>36</v>
      </c>
      <c r="D31" s="34"/>
      <c r="E31" s="26">
        <v>1082611000</v>
      </c>
      <c r="F31" s="26">
        <v>220491</v>
      </c>
      <c r="G31" s="28">
        <f t="shared" ref="G31:G47" si="2">SUM(E31:F31)</f>
        <v>1082831491</v>
      </c>
      <c r="H31" s="27"/>
      <c r="I31" s="27"/>
      <c r="J31" s="27"/>
      <c r="K31" s="27"/>
      <c r="L31" s="27"/>
      <c r="M31" s="27"/>
      <c r="N31" s="27"/>
      <c r="O31" s="27"/>
      <c r="P31" s="27"/>
      <c r="Q31" s="27"/>
      <c r="R31" s="27"/>
      <c r="S31" s="29"/>
      <c r="T31" s="29"/>
      <c r="U31" s="29"/>
      <c r="V31" s="29"/>
      <c r="W31" s="29"/>
      <c r="X31" s="29"/>
      <c r="Y31" s="29"/>
      <c r="Z31" s="29"/>
      <c r="AA31" s="29"/>
      <c r="AB31" s="29"/>
      <c r="AC31" s="29"/>
    </row>
    <row r="32" spans="1:29" ht="14.25" customHeight="1" x14ac:dyDescent="0.15">
      <c r="A32" s="23"/>
      <c r="B32" s="23" t="s">
        <v>9</v>
      </c>
      <c r="C32" s="24" t="s">
        <v>37</v>
      </c>
      <c r="D32" s="34"/>
      <c r="E32" s="26">
        <v>1826000000</v>
      </c>
      <c r="F32" s="26">
        <v>30101604</v>
      </c>
      <c r="G32" s="28">
        <f t="shared" si="2"/>
        <v>1856101604</v>
      </c>
      <c r="H32" s="27"/>
      <c r="I32" s="27"/>
      <c r="J32" s="27"/>
      <c r="K32" s="27"/>
      <c r="L32" s="27"/>
      <c r="M32" s="27"/>
      <c r="N32" s="27"/>
      <c r="O32" s="27"/>
      <c r="P32" s="27"/>
      <c r="Q32" s="27"/>
      <c r="R32" s="27"/>
      <c r="S32" s="29"/>
      <c r="T32" s="29"/>
      <c r="U32" s="29"/>
      <c r="V32" s="29"/>
      <c r="W32" s="29"/>
      <c r="X32" s="29"/>
      <c r="Y32" s="29"/>
      <c r="Z32" s="29"/>
      <c r="AA32" s="29"/>
      <c r="AB32" s="29"/>
      <c r="AC32" s="29"/>
    </row>
    <row r="33" spans="1:29" ht="14.25" customHeight="1" x14ac:dyDescent="0.15">
      <c r="A33" s="23"/>
      <c r="B33" s="23" t="s">
        <v>11</v>
      </c>
      <c r="C33" s="35" t="s">
        <v>38</v>
      </c>
      <c r="D33" s="34"/>
      <c r="E33" s="26">
        <v>511848000</v>
      </c>
      <c r="F33" s="26">
        <v>82301</v>
      </c>
      <c r="G33" s="28">
        <f t="shared" si="2"/>
        <v>511930301</v>
      </c>
      <c r="H33" s="27"/>
      <c r="I33" s="27"/>
      <c r="J33" s="27"/>
      <c r="K33" s="27"/>
      <c r="L33" s="27"/>
      <c r="M33" s="27"/>
      <c r="N33" s="27"/>
      <c r="O33" s="27"/>
      <c r="P33" s="27"/>
      <c r="Q33" s="27"/>
      <c r="R33" s="27"/>
      <c r="S33" s="29"/>
      <c r="T33" s="29"/>
      <c r="U33" s="29"/>
      <c r="V33" s="29"/>
      <c r="W33" s="29"/>
      <c r="X33" s="29"/>
      <c r="Y33" s="29"/>
      <c r="Z33" s="29"/>
      <c r="AA33" s="29"/>
      <c r="AB33" s="29"/>
      <c r="AC33" s="29"/>
    </row>
    <row r="34" spans="1:29" ht="14.25" customHeight="1" x14ac:dyDescent="0.15">
      <c r="A34" s="23"/>
      <c r="B34" s="23" t="s">
        <v>13</v>
      </c>
      <c r="C34" s="24" t="s">
        <v>39</v>
      </c>
      <c r="D34" s="34"/>
      <c r="E34" s="26">
        <v>757721000</v>
      </c>
      <c r="F34" s="26">
        <v>170215707</v>
      </c>
      <c r="G34" s="28">
        <f t="shared" si="2"/>
        <v>927936707</v>
      </c>
      <c r="H34" s="27"/>
      <c r="I34" s="27"/>
      <c r="J34" s="27"/>
      <c r="K34" s="27"/>
      <c r="L34" s="27"/>
      <c r="M34" s="27"/>
      <c r="N34" s="27"/>
      <c r="O34" s="27"/>
      <c r="P34" s="27"/>
      <c r="Q34" s="27"/>
      <c r="R34" s="27"/>
      <c r="S34" s="29"/>
      <c r="T34" s="29"/>
      <c r="U34" s="29"/>
      <c r="V34" s="29"/>
      <c r="W34" s="29"/>
      <c r="X34" s="29"/>
      <c r="Y34" s="29"/>
      <c r="Z34" s="29"/>
      <c r="AA34" s="29"/>
      <c r="AB34" s="29"/>
      <c r="AC34" s="29"/>
    </row>
    <row r="35" spans="1:29" ht="14.25" customHeight="1" x14ac:dyDescent="0.15">
      <c r="A35" s="23"/>
      <c r="B35" s="23" t="s">
        <v>15</v>
      </c>
      <c r="C35" s="24" t="s">
        <v>40</v>
      </c>
      <c r="D35" s="34"/>
      <c r="E35" s="26">
        <v>970266000</v>
      </c>
      <c r="F35" s="26">
        <v>3004</v>
      </c>
      <c r="G35" s="28">
        <f t="shared" si="2"/>
        <v>970269004</v>
      </c>
      <c r="H35" s="27"/>
      <c r="I35" s="27"/>
      <c r="J35" s="27"/>
      <c r="K35" s="27"/>
      <c r="L35" s="27"/>
      <c r="M35" s="27"/>
      <c r="N35" s="27"/>
      <c r="O35" s="27"/>
      <c r="P35" s="27"/>
      <c r="Q35" s="27"/>
      <c r="R35" s="27"/>
      <c r="S35" s="29"/>
      <c r="T35" s="29"/>
      <c r="U35" s="29"/>
      <c r="V35" s="29"/>
      <c r="W35" s="29"/>
      <c r="X35" s="29"/>
      <c r="Y35" s="29"/>
      <c r="Z35" s="29"/>
      <c r="AA35" s="29"/>
      <c r="AB35" s="29"/>
      <c r="AC35" s="29"/>
    </row>
    <row r="36" spans="1:29" ht="14.25" customHeight="1" x14ac:dyDescent="0.15">
      <c r="A36" s="23"/>
      <c r="B36" s="23" t="s">
        <v>23</v>
      </c>
      <c r="C36" s="24" t="s">
        <v>41</v>
      </c>
      <c r="D36" s="34"/>
      <c r="E36" s="26">
        <v>878917000</v>
      </c>
      <c r="F36" s="26">
        <v>77544</v>
      </c>
      <c r="G36" s="28">
        <f t="shared" si="2"/>
        <v>878994544</v>
      </c>
      <c r="H36" s="27"/>
      <c r="I36" s="27"/>
      <c r="J36" s="27"/>
      <c r="K36" s="27"/>
      <c r="L36" s="27"/>
      <c r="M36" s="27"/>
      <c r="N36" s="27"/>
      <c r="O36" s="27"/>
      <c r="P36" s="27"/>
      <c r="Q36" s="27"/>
      <c r="R36" s="27"/>
      <c r="S36" s="29"/>
      <c r="T36" s="29"/>
      <c r="U36" s="29"/>
      <c r="V36" s="29"/>
      <c r="W36" s="29"/>
      <c r="X36" s="29"/>
      <c r="Y36" s="29"/>
      <c r="Z36" s="29"/>
      <c r="AA36" s="29"/>
      <c r="AB36" s="29"/>
      <c r="AC36" s="29"/>
    </row>
    <row r="37" spans="1:29" ht="14.25" customHeight="1" x14ac:dyDescent="0.15">
      <c r="A37" s="23"/>
      <c r="B37" s="23" t="s">
        <v>42</v>
      </c>
      <c r="C37" s="24" t="s">
        <v>43</v>
      </c>
      <c r="D37" s="31"/>
      <c r="E37" s="26">
        <v>169571000</v>
      </c>
      <c r="F37" s="26" t="s">
        <v>29</v>
      </c>
      <c r="G37" s="28">
        <f t="shared" si="2"/>
        <v>169571000</v>
      </c>
      <c r="H37" s="27"/>
      <c r="I37" s="27"/>
      <c r="J37" s="27"/>
      <c r="K37" s="27"/>
      <c r="L37" s="27"/>
      <c r="M37" s="27"/>
      <c r="N37" s="27"/>
      <c r="O37" s="27"/>
      <c r="P37" s="27"/>
      <c r="Q37" s="27"/>
      <c r="R37" s="27"/>
      <c r="S37" s="29"/>
      <c r="T37" s="29"/>
      <c r="U37" s="29"/>
      <c r="V37" s="29"/>
      <c r="W37" s="29"/>
      <c r="X37" s="29"/>
      <c r="Y37" s="29"/>
      <c r="Z37" s="29"/>
      <c r="AA37" s="29"/>
      <c r="AB37" s="29"/>
      <c r="AC37" s="29"/>
    </row>
    <row r="38" spans="1:29" ht="14.25" customHeight="1" x14ac:dyDescent="0.15">
      <c r="A38" s="23"/>
      <c r="B38" s="23" t="s">
        <v>44</v>
      </c>
      <c r="C38" s="24" t="s">
        <v>45</v>
      </c>
      <c r="D38" s="31"/>
      <c r="E38" s="26">
        <v>10706000</v>
      </c>
      <c r="F38" s="26" t="s">
        <v>29</v>
      </c>
      <c r="G38" s="28">
        <f t="shared" si="2"/>
        <v>10706000</v>
      </c>
      <c r="H38" s="27"/>
      <c r="I38" s="27"/>
      <c r="J38" s="27"/>
      <c r="K38" s="27"/>
      <c r="L38" s="27"/>
      <c r="M38" s="27"/>
      <c r="N38" s="27"/>
      <c r="O38" s="27"/>
      <c r="P38" s="27"/>
      <c r="Q38" s="27"/>
      <c r="R38" s="27"/>
      <c r="S38" s="29"/>
      <c r="T38" s="29"/>
      <c r="U38" s="29"/>
      <c r="V38" s="29"/>
      <c r="W38" s="29"/>
      <c r="X38" s="29"/>
      <c r="Y38" s="29"/>
      <c r="Z38" s="29"/>
      <c r="AA38" s="29"/>
      <c r="AB38" s="29"/>
      <c r="AC38" s="29"/>
    </row>
    <row r="39" spans="1:29" ht="14.25" customHeight="1" x14ac:dyDescent="0.15">
      <c r="A39" s="23"/>
      <c r="B39" s="201" t="s">
        <v>46</v>
      </c>
      <c r="C39" s="201"/>
      <c r="D39" s="31"/>
      <c r="E39" s="26">
        <f>SUM(E31:E38)</f>
        <v>6207640000</v>
      </c>
      <c r="F39" s="26">
        <f>SUM(F31:F38)</f>
        <v>200700651</v>
      </c>
      <c r="G39" s="28">
        <f t="shared" si="2"/>
        <v>6408340651</v>
      </c>
      <c r="H39" s="27"/>
      <c r="I39" s="27"/>
      <c r="J39" s="27"/>
      <c r="K39" s="27"/>
      <c r="L39" s="27"/>
      <c r="M39" s="27"/>
      <c r="N39" s="27"/>
      <c r="O39" s="27"/>
      <c r="P39" s="27"/>
      <c r="Q39" s="27"/>
      <c r="R39" s="27"/>
      <c r="S39" s="29"/>
      <c r="T39" s="29"/>
      <c r="U39" s="29"/>
      <c r="V39" s="29"/>
      <c r="W39" s="29"/>
      <c r="X39" s="29"/>
      <c r="Y39" s="29"/>
      <c r="Z39" s="29"/>
      <c r="AA39" s="29"/>
      <c r="AB39" s="29"/>
      <c r="AC39" s="29"/>
    </row>
    <row r="40" spans="1:29" ht="14.25" customHeight="1" x14ac:dyDescent="0.15">
      <c r="A40" s="23"/>
      <c r="B40" s="23" t="s">
        <v>47</v>
      </c>
      <c r="C40" s="24" t="s">
        <v>48</v>
      </c>
      <c r="D40" s="31"/>
      <c r="E40" s="26">
        <v>161260000</v>
      </c>
      <c r="F40" s="26">
        <v>352693255</v>
      </c>
      <c r="G40" s="28">
        <f t="shared" si="2"/>
        <v>513953255</v>
      </c>
      <c r="H40" s="27"/>
      <c r="I40" s="27"/>
      <c r="J40" s="27"/>
      <c r="K40" s="27"/>
      <c r="L40" s="27"/>
      <c r="M40" s="27"/>
      <c r="N40" s="27"/>
      <c r="O40" s="27"/>
      <c r="P40" s="27"/>
      <c r="Q40" s="27"/>
      <c r="R40" s="27"/>
      <c r="S40" s="29"/>
      <c r="T40" s="29"/>
      <c r="U40" s="29"/>
      <c r="V40" s="29"/>
      <c r="W40" s="29"/>
      <c r="X40" s="29"/>
      <c r="Y40" s="29"/>
      <c r="Z40" s="29"/>
      <c r="AA40" s="29"/>
      <c r="AB40" s="29"/>
      <c r="AC40" s="29"/>
    </row>
    <row r="41" spans="1:29" ht="14.25" customHeight="1" x14ac:dyDescent="0.15">
      <c r="A41" s="23"/>
      <c r="B41" s="200" t="s">
        <v>5</v>
      </c>
      <c r="C41" s="200"/>
      <c r="D41" s="31"/>
      <c r="E41" s="26">
        <f>SUM(E39:E40)</f>
        <v>6368900000</v>
      </c>
      <c r="F41" s="26">
        <f>SUM(F39:F40)</f>
        <v>553393906</v>
      </c>
      <c r="G41" s="28">
        <f t="shared" si="2"/>
        <v>6922293906</v>
      </c>
      <c r="H41" s="27"/>
      <c r="I41" s="27"/>
      <c r="J41" s="27"/>
      <c r="K41" s="27"/>
      <c r="L41" s="27"/>
      <c r="M41" s="27"/>
      <c r="N41" s="27"/>
      <c r="O41" s="27"/>
      <c r="P41" s="27"/>
      <c r="Q41" s="27"/>
      <c r="R41" s="27"/>
      <c r="S41" s="29"/>
      <c r="T41" s="29"/>
      <c r="U41" s="29"/>
      <c r="V41" s="29"/>
      <c r="W41" s="29"/>
      <c r="X41" s="29"/>
      <c r="Y41" s="29"/>
      <c r="Z41" s="29"/>
      <c r="AA41" s="29"/>
      <c r="AB41" s="29"/>
      <c r="AC41" s="29"/>
    </row>
    <row r="42" spans="1:29" ht="14.25" customHeight="1" x14ac:dyDescent="0.15">
      <c r="A42" s="23"/>
      <c r="B42" s="200" t="s">
        <v>49</v>
      </c>
      <c r="C42" s="200"/>
      <c r="D42" s="31"/>
      <c r="E42" s="26">
        <v>586346125</v>
      </c>
      <c r="F42" s="26">
        <v>-5142725</v>
      </c>
      <c r="G42" s="28">
        <f t="shared" si="2"/>
        <v>581203400</v>
      </c>
      <c r="H42" s="27"/>
      <c r="I42" s="27"/>
      <c r="J42" s="27"/>
      <c r="K42" s="27"/>
      <c r="L42" s="27"/>
      <c r="M42" s="27"/>
      <c r="N42" s="27"/>
      <c r="O42" s="27"/>
      <c r="P42" s="27"/>
      <c r="Q42" s="27"/>
      <c r="R42" s="27"/>
      <c r="S42" s="29"/>
      <c r="T42" s="29"/>
      <c r="U42" s="29"/>
      <c r="V42" s="29"/>
      <c r="W42" s="29"/>
      <c r="X42" s="29"/>
      <c r="Y42" s="29"/>
      <c r="Z42" s="29"/>
      <c r="AA42" s="29"/>
      <c r="AB42" s="29"/>
      <c r="AC42" s="29"/>
    </row>
    <row r="43" spans="1:29" ht="14.25" customHeight="1" x14ac:dyDescent="0.15">
      <c r="A43" s="23"/>
      <c r="B43" s="200" t="s">
        <v>50</v>
      </c>
      <c r="C43" s="200"/>
      <c r="D43" s="31"/>
      <c r="E43" s="26">
        <v>216156878</v>
      </c>
      <c r="F43" s="26">
        <v>-4220949</v>
      </c>
      <c r="G43" s="28">
        <f t="shared" si="2"/>
        <v>211935929</v>
      </c>
      <c r="H43" s="27"/>
      <c r="I43" s="27"/>
      <c r="J43" s="27"/>
      <c r="K43" s="27"/>
      <c r="L43" s="27"/>
      <c r="M43" s="27"/>
      <c r="N43" s="27"/>
      <c r="O43" s="27"/>
      <c r="P43" s="27"/>
      <c r="Q43" s="27"/>
      <c r="R43" s="27"/>
      <c r="S43" s="29"/>
      <c r="T43" s="29"/>
      <c r="U43" s="29"/>
      <c r="V43" s="29"/>
      <c r="W43" s="29"/>
      <c r="X43" s="29"/>
      <c r="Y43" s="29"/>
      <c r="Z43" s="29"/>
      <c r="AA43" s="29"/>
      <c r="AB43" s="29"/>
      <c r="AC43" s="29"/>
    </row>
    <row r="44" spans="1:29" ht="14.25" customHeight="1" x14ac:dyDescent="0.15">
      <c r="A44" s="23"/>
      <c r="B44" s="200" t="s">
        <v>51</v>
      </c>
      <c r="C44" s="200"/>
      <c r="D44" s="31"/>
      <c r="E44" s="26">
        <v>628779076</v>
      </c>
      <c r="F44" s="26">
        <v>-2578187</v>
      </c>
      <c r="G44" s="28">
        <f t="shared" si="2"/>
        <v>626200889</v>
      </c>
      <c r="H44" s="27"/>
      <c r="I44" s="27"/>
      <c r="J44" s="27"/>
      <c r="K44" s="27"/>
      <c r="L44" s="27"/>
      <c r="M44" s="27"/>
      <c r="N44" s="27"/>
      <c r="O44" s="27"/>
      <c r="P44" s="27"/>
      <c r="Q44" s="27"/>
      <c r="R44" s="27"/>
      <c r="S44" s="29"/>
      <c r="T44" s="29"/>
      <c r="U44" s="29"/>
      <c r="V44" s="29"/>
      <c r="W44" s="29"/>
      <c r="X44" s="29"/>
      <c r="Y44" s="29"/>
      <c r="Z44" s="29"/>
      <c r="AA44" s="29"/>
      <c r="AB44" s="29"/>
      <c r="AC44" s="29"/>
    </row>
    <row r="45" spans="1:29" ht="14.25" customHeight="1" x14ac:dyDescent="0.15">
      <c r="A45" s="23"/>
      <c r="B45" s="200" t="s">
        <v>52</v>
      </c>
      <c r="C45" s="200"/>
      <c r="D45" s="36"/>
      <c r="E45" s="26">
        <v>695349840</v>
      </c>
      <c r="F45" s="26">
        <v>-148192</v>
      </c>
      <c r="G45" s="28">
        <f t="shared" si="2"/>
        <v>695201648</v>
      </c>
      <c r="H45" s="37"/>
      <c r="I45" s="37"/>
      <c r="J45" s="37"/>
      <c r="K45" s="37"/>
      <c r="L45" s="37"/>
      <c r="M45" s="37"/>
      <c r="N45" s="37"/>
      <c r="O45" s="37"/>
      <c r="P45" s="37"/>
      <c r="Q45" s="37"/>
      <c r="R45" s="37"/>
      <c r="S45" s="29"/>
      <c r="T45" s="29"/>
      <c r="U45" s="29"/>
      <c r="V45" s="29"/>
      <c r="W45" s="29"/>
      <c r="X45" s="29"/>
      <c r="Y45" s="29"/>
      <c r="Z45" s="29"/>
      <c r="AA45" s="29"/>
      <c r="AB45" s="29"/>
      <c r="AC45" s="29"/>
    </row>
    <row r="46" spans="1:29" ht="14.25" customHeight="1" x14ac:dyDescent="0.15">
      <c r="A46" s="23"/>
      <c r="B46" s="200" t="s">
        <v>53</v>
      </c>
      <c r="C46" s="200"/>
      <c r="D46" s="36"/>
      <c r="E46" s="26">
        <v>4324458635</v>
      </c>
      <c r="F46" s="26">
        <v>22502520</v>
      </c>
      <c r="G46" s="28">
        <f t="shared" si="2"/>
        <v>4346961155</v>
      </c>
      <c r="H46" s="37"/>
      <c r="I46" s="37"/>
      <c r="J46" s="37"/>
      <c r="K46" s="37"/>
      <c r="L46" s="37"/>
      <c r="M46" s="37"/>
      <c r="N46" s="37"/>
      <c r="O46" s="37"/>
      <c r="P46" s="37"/>
      <c r="Q46" s="37"/>
      <c r="R46" s="37"/>
      <c r="S46" s="29"/>
      <c r="T46" s="29"/>
      <c r="U46" s="29"/>
      <c r="V46" s="29"/>
      <c r="W46" s="29"/>
      <c r="X46" s="29"/>
      <c r="Y46" s="29"/>
      <c r="Z46" s="29"/>
      <c r="AA46" s="29"/>
      <c r="AB46" s="29"/>
      <c r="AC46" s="29"/>
    </row>
    <row r="47" spans="1:29" ht="14.25" customHeight="1" x14ac:dyDescent="0.15">
      <c r="A47" s="23"/>
      <c r="B47" s="200" t="s">
        <v>54</v>
      </c>
      <c r="C47" s="200"/>
      <c r="D47" s="36"/>
      <c r="E47" s="26">
        <v>350000000</v>
      </c>
      <c r="F47" s="26">
        <v>-150000000</v>
      </c>
      <c r="G47" s="28">
        <f t="shared" si="2"/>
        <v>200000000</v>
      </c>
      <c r="H47" s="37"/>
      <c r="I47" s="37"/>
      <c r="J47" s="37"/>
      <c r="K47" s="37"/>
      <c r="L47" s="37"/>
      <c r="M47" s="37"/>
      <c r="N47" s="37"/>
      <c r="O47" s="37"/>
      <c r="P47" s="37"/>
      <c r="Q47" s="37"/>
      <c r="R47" s="37"/>
      <c r="S47" s="29"/>
      <c r="T47" s="29"/>
      <c r="U47" s="29"/>
      <c r="V47" s="29"/>
      <c r="W47" s="29"/>
      <c r="X47" s="29"/>
      <c r="Y47" s="29"/>
      <c r="Z47" s="29"/>
      <c r="AA47" s="29"/>
      <c r="AB47" s="29"/>
      <c r="AC47" s="29"/>
    </row>
    <row r="48" spans="1:29" ht="2.1" customHeight="1" x14ac:dyDescent="0.15">
      <c r="A48" s="23"/>
      <c r="B48" s="24"/>
      <c r="C48" s="24"/>
      <c r="D48" s="36"/>
      <c r="E48" s="26"/>
      <c r="F48" s="26"/>
      <c r="G48" s="28"/>
      <c r="H48" s="37"/>
      <c r="I48" s="37"/>
      <c r="J48" s="37"/>
      <c r="K48" s="37"/>
      <c r="L48" s="37"/>
      <c r="M48" s="37"/>
      <c r="N48" s="37"/>
      <c r="O48" s="37"/>
      <c r="P48" s="37"/>
      <c r="Q48" s="37"/>
      <c r="R48" s="37"/>
      <c r="S48" s="29"/>
      <c r="T48" s="29"/>
      <c r="U48" s="29"/>
      <c r="V48" s="29"/>
      <c r="W48" s="29"/>
      <c r="X48" s="29"/>
      <c r="Y48" s="29"/>
      <c r="Z48" s="29"/>
      <c r="AA48" s="29"/>
      <c r="AB48" s="29"/>
      <c r="AC48" s="29"/>
    </row>
    <row r="49" spans="1:29" ht="12" customHeight="1" x14ac:dyDescent="0.15">
      <c r="A49" s="23"/>
      <c r="B49" s="202" t="s">
        <v>55</v>
      </c>
      <c r="C49" s="202"/>
      <c r="D49" s="36"/>
      <c r="E49" s="28">
        <f>SUM(E11,E19,E20,E26,E28,E29,E41,E42,E43,E44,E45,E46,E47)</f>
        <v>52499643415</v>
      </c>
      <c r="F49" s="28">
        <f>SUM(F11,F19,F20,F26,F28,F29,F41,F42,F43,F44,F45,F46,F47)</f>
        <v>723238802</v>
      </c>
      <c r="G49" s="28">
        <f>SUM(E49:F49)</f>
        <v>53222882217</v>
      </c>
      <c r="H49" s="37"/>
      <c r="I49" s="37"/>
      <c r="J49" s="37"/>
      <c r="K49" s="37"/>
      <c r="L49" s="37"/>
      <c r="M49" s="37"/>
      <c r="N49" s="37"/>
      <c r="O49" s="37"/>
      <c r="P49" s="37"/>
      <c r="Q49" s="37"/>
      <c r="R49" s="37"/>
      <c r="S49" s="29"/>
      <c r="T49" s="29"/>
      <c r="U49" s="29"/>
      <c r="V49" s="29"/>
      <c r="W49" s="29"/>
      <c r="X49" s="29"/>
      <c r="Y49" s="29"/>
      <c r="Z49" s="29"/>
      <c r="AA49" s="29"/>
      <c r="AB49" s="29"/>
      <c r="AC49" s="29"/>
    </row>
    <row r="50" spans="1:29" ht="6" customHeight="1" x14ac:dyDescent="0.15">
      <c r="A50" s="38"/>
      <c r="B50" s="38"/>
      <c r="C50" s="39"/>
      <c r="D50" s="40"/>
      <c r="E50" s="41"/>
      <c r="F50" s="42"/>
      <c r="G50" s="42"/>
      <c r="H50" s="43"/>
      <c r="I50" s="43"/>
      <c r="J50" s="43"/>
      <c r="K50" s="43"/>
      <c r="L50" s="43"/>
      <c r="M50" s="43"/>
      <c r="N50" s="43"/>
      <c r="O50" s="43"/>
      <c r="P50" s="43"/>
      <c r="Q50" s="43"/>
      <c r="R50" s="43"/>
      <c r="S50" s="29"/>
      <c r="T50" s="29"/>
      <c r="U50" s="29"/>
      <c r="V50" s="29"/>
      <c r="W50" s="29"/>
      <c r="X50" s="29"/>
      <c r="Y50" s="29"/>
      <c r="Z50" s="29"/>
      <c r="AA50" s="29"/>
      <c r="AB50" s="29"/>
      <c r="AC50" s="29"/>
    </row>
    <row r="51" spans="1:29" ht="10.5" customHeight="1" x14ac:dyDescent="0.15">
      <c r="B51" s="195" t="s">
        <v>148</v>
      </c>
      <c r="C51" s="195"/>
      <c r="D51" s="195"/>
      <c r="E51" s="195"/>
      <c r="F51" s="195"/>
      <c r="G51" s="195"/>
    </row>
    <row r="52" spans="1:29" ht="10.5" customHeight="1" x14ac:dyDescent="0.15">
      <c r="B52" s="196"/>
      <c r="C52" s="196"/>
      <c r="D52" s="196"/>
      <c r="E52" s="196"/>
      <c r="F52" s="196"/>
      <c r="G52" s="196"/>
    </row>
  </sheetData>
  <mergeCells count="22">
    <mergeCell ref="B43:C43"/>
    <mergeCell ref="B49:C49"/>
    <mergeCell ref="B44:C44"/>
    <mergeCell ref="B45:C45"/>
    <mergeCell ref="B46:C46"/>
    <mergeCell ref="B47:C47"/>
    <mergeCell ref="B51:G52"/>
    <mergeCell ref="A2:G2"/>
    <mergeCell ref="A3:D3"/>
    <mergeCell ref="B5:C5"/>
    <mergeCell ref="B11:C11"/>
    <mergeCell ref="B12:C12"/>
    <mergeCell ref="B19:C19"/>
    <mergeCell ref="B20:C20"/>
    <mergeCell ref="B21:C21"/>
    <mergeCell ref="B26:C26"/>
    <mergeCell ref="B27:C27"/>
    <mergeCell ref="B29:C29"/>
    <mergeCell ref="B30:C30"/>
    <mergeCell ref="B39:C39"/>
    <mergeCell ref="B41:C41"/>
    <mergeCell ref="B42:C42"/>
  </mergeCells>
  <phoneticPr fontId="7"/>
  <pageMargins left="0.78740157480314965" right="0.78740157480314965" top="0.86614173228346458" bottom="0.86614173228346458" header="0.62992125984251968" footer="0.39370078740157483"/>
  <pageSetup paperSize="9" scale="115" firstPageNumber="250"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54"/>
  <sheetViews>
    <sheetView view="pageBreakPreview" zoomScaleNormal="100" zoomScaleSheetLayoutView="100" workbookViewId="0"/>
  </sheetViews>
  <sheetFormatPr defaultColWidth="9.42578125" defaultRowHeight="10.5" customHeight="1" x14ac:dyDescent="0.15"/>
  <cols>
    <col min="1" max="1" width="0.42578125" style="30" customWidth="1"/>
    <col min="2" max="2" width="4.42578125" style="30" customWidth="1"/>
    <col min="3" max="3" width="33.42578125" style="30" customWidth="1"/>
    <col min="4" max="4" width="0.5703125" style="30" customWidth="1"/>
    <col min="5" max="7" width="20.140625" style="30" customWidth="1"/>
    <col min="8" max="12" width="12.140625" style="30" customWidth="1"/>
    <col min="13" max="18" width="12.42578125" style="30" customWidth="1"/>
    <col min="19" max="16384" width="9.42578125" style="30"/>
  </cols>
  <sheetData>
    <row r="1" spans="1:29" s="12" customFormat="1" ht="12" customHeight="1" x14ac:dyDescent="0.15">
      <c r="A1" s="8"/>
      <c r="B1" s="8"/>
      <c r="C1" s="8"/>
      <c r="D1" s="8"/>
      <c r="E1" s="8"/>
      <c r="F1" s="8"/>
      <c r="G1" s="9" t="s">
        <v>0</v>
      </c>
      <c r="H1" s="10"/>
      <c r="I1" s="10"/>
      <c r="J1" s="10"/>
      <c r="K1" s="10"/>
      <c r="L1" s="10"/>
      <c r="M1" s="10"/>
      <c r="N1" s="10"/>
      <c r="O1" s="10"/>
      <c r="P1" s="10"/>
      <c r="Q1" s="10"/>
      <c r="R1" s="11"/>
      <c r="S1" s="10"/>
      <c r="T1" s="10"/>
      <c r="U1" s="10"/>
      <c r="V1" s="10"/>
      <c r="W1" s="10"/>
      <c r="X1" s="10"/>
      <c r="Y1" s="10"/>
      <c r="Z1" s="10"/>
      <c r="AA1" s="10"/>
      <c r="AB1" s="10"/>
      <c r="AC1" s="10"/>
    </row>
    <row r="2" spans="1:29" ht="18" customHeight="1" x14ac:dyDescent="0.15">
      <c r="A2" s="197" t="s">
        <v>67</v>
      </c>
      <c r="B2" s="197"/>
      <c r="C2" s="197"/>
      <c r="D2" s="197"/>
      <c r="E2" s="197"/>
      <c r="F2" s="197"/>
      <c r="G2" s="197"/>
    </row>
    <row r="3" spans="1:29" ht="18" customHeight="1" x14ac:dyDescent="0.15">
      <c r="A3" s="198" t="s">
        <v>2</v>
      </c>
      <c r="B3" s="198"/>
      <c r="C3" s="198"/>
      <c r="D3" s="199"/>
      <c r="E3" s="15" t="s">
        <v>3</v>
      </c>
      <c r="F3" s="16" t="s">
        <v>4</v>
      </c>
      <c r="G3" s="17" t="s">
        <v>5</v>
      </c>
    </row>
    <row r="4" spans="1:29" ht="6" customHeight="1" x14ac:dyDescent="0.15">
      <c r="A4" s="20"/>
      <c r="B4" s="20"/>
      <c r="C4" s="20"/>
      <c r="D4" s="21"/>
      <c r="E4" s="22"/>
      <c r="F4" s="22"/>
      <c r="G4" s="22"/>
    </row>
    <row r="5" spans="1:29" ht="13.5" customHeight="1" x14ac:dyDescent="0.15">
      <c r="A5" s="23"/>
      <c r="B5" s="200" t="s">
        <v>6</v>
      </c>
      <c r="C5" s="200"/>
      <c r="D5" s="25"/>
      <c r="E5" s="26"/>
      <c r="F5" s="26"/>
      <c r="G5" s="26"/>
    </row>
    <row r="6" spans="1:29" ht="13.5" customHeight="1" x14ac:dyDescent="0.15">
      <c r="A6" s="23"/>
      <c r="B6" s="23" t="s">
        <v>7</v>
      </c>
      <c r="C6" s="24" t="s">
        <v>8</v>
      </c>
      <c r="D6" s="21"/>
      <c r="E6" s="26">
        <v>1052382134</v>
      </c>
      <c r="F6" s="26">
        <v>1110143</v>
      </c>
      <c r="G6" s="28">
        <f t="shared" ref="G6:G11" si="0">SUM(E6:F6)</f>
        <v>1053492277</v>
      </c>
    </row>
    <row r="7" spans="1:29" ht="13.5" customHeight="1" x14ac:dyDescent="0.15">
      <c r="A7" s="23"/>
      <c r="B7" s="23" t="s">
        <v>9</v>
      </c>
      <c r="C7" s="24" t="s">
        <v>10</v>
      </c>
      <c r="D7" s="21"/>
      <c r="E7" s="26">
        <v>3187471625</v>
      </c>
      <c r="F7" s="26">
        <v>73090744</v>
      </c>
      <c r="G7" s="28">
        <f t="shared" si="0"/>
        <v>3260562369</v>
      </c>
    </row>
    <row r="8" spans="1:29" ht="13.5" customHeight="1" x14ac:dyDescent="0.15">
      <c r="A8" s="23"/>
      <c r="B8" s="23" t="s">
        <v>11</v>
      </c>
      <c r="C8" s="24" t="s">
        <v>12</v>
      </c>
      <c r="D8" s="31"/>
      <c r="E8" s="26">
        <v>8288559395</v>
      </c>
      <c r="F8" s="26">
        <v>27857550</v>
      </c>
      <c r="G8" s="28">
        <f t="shared" si="0"/>
        <v>8316416945</v>
      </c>
    </row>
    <row r="9" spans="1:29" ht="13.5" customHeight="1" x14ac:dyDescent="0.15">
      <c r="A9" s="23"/>
      <c r="B9" s="23" t="s">
        <v>13</v>
      </c>
      <c r="C9" s="24" t="s">
        <v>14</v>
      </c>
      <c r="D9" s="31"/>
      <c r="E9" s="26">
        <v>660425840</v>
      </c>
      <c r="F9" s="26">
        <v>-17184921</v>
      </c>
      <c r="G9" s="28">
        <f t="shared" si="0"/>
        <v>643240919</v>
      </c>
    </row>
    <row r="10" spans="1:29" ht="13.5" customHeight="1" x14ac:dyDescent="0.15">
      <c r="A10" s="23"/>
      <c r="B10" s="23" t="s">
        <v>15</v>
      </c>
      <c r="C10" s="24" t="s">
        <v>16</v>
      </c>
      <c r="D10" s="31"/>
      <c r="E10" s="26">
        <v>292787619</v>
      </c>
      <c r="F10" s="26">
        <v>-1347185</v>
      </c>
      <c r="G10" s="28">
        <f t="shared" si="0"/>
        <v>291440434</v>
      </c>
    </row>
    <row r="11" spans="1:29" ht="13.5" customHeight="1" x14ac:dyDescent="0.15">
      <c r="A11" s="23"/>
      <c r="B11" s="200" t="s">
        <v>5</v>
      </c>
      <c r="C11" s="200"/>
      <c r="D11" s="34"/>
      <c r="E11" s="26">
        <f>SUM(E6:E10)</f>
        <v>13481626613</v>
      </c>
      <c r="F11" s="26">
        <f>SUM(F6:F10)</f>
        <v>83526331</v>
      </c>
      <c r="G11" s="28">
        <f t="shared" si="0"/>
        <v>13565152944</v>
      </c>
    </row>
    <row r="12" spans="1:29" ht="13.5" customHeight="1" x14ac:dyDescent="0.15">
      <c r="A12" s="23"/>
      <c r="B12" s="200" t="s">
        <v>17</v>
      </c>
      <c r="C12" s="200"/>
      <c r="D12" s="34"/>
      <c r="E12" s="26"/>
      <c r="F12" s="26"/>
      <c r="G12" s="28"/>
    </row>
    <row r="13" spans="1:29" ht="13.5" customHeight="1" x14ac:dyDescent="0.15">
      <c r="A13" s="23"/>
      <c r="B13" s="23" t="s">
        <v>7</v>
      </c>
      <c r="C13" s="24" t="s">
        <v>18</v>
      </c>
      <c r="D13" s="34"/>
      <c r="E13" s="26">
        <v>2750952000</v>
      </c>
      <c r="F13" s="26">
        <v>-18012000</v>
      </c>
      <c r="G13" s="28">
        <f t="shared" ref="G13:G20" si="1">SUM(E13:F13)</f>
        <v>2732940000</v>
      </c>
    </row>
    <row r="14" spans="1:29" ht="13.5" customHeight="1" x14ac:dyDescent="0.15">
      <c r="A14" s="23"/>
      <c r="B14" s="23" t="s">
        <v>9</v>
      </c>
      <c r="C14" s="24" t="s">
        <v>19</v>
      </c>
      <c r="D14" s="34"/>
      <c r="E14" s="26">
        <v>1520352610</v>
      </c>
      <c r="F14" s="26">
        <v>-27685819</v>
      </c>
      <c r="G14" s="28">
        <f t="shared" si="1"/>
        <v>1492666791</v>
      </c>
    </row>
    <row r="15" spans="1:29" ht="13.5" customHeight="1" x14ac:dyDescent="0.15">
      <c r="A15" s="23"/>
      <c r="B15" s="23" t="s">
        <v>11</v>
      </c>
      <c r="C15" s="24" t="s">
        <v>20</v>
      </c>
      <c r="D15" s="34"/>
      <c r="E15" s="26">
        <v>636420823</v>
      </c>
      <c r="F15" s="26">
        <v>-18084438</v>
      </c>
      <c r="G15" s="28">
        <f t="shared" si="1"/>
        <v>618336385</v>
      </c>
    </row>
    <row r="16" spans="1:29" ht="13.5" customHeight="1" x14ac:dyDescent="0.15">
      <c r="A16" s="23"/>
      <c r="B16" s="23" t="s">
        <v>13</v>
      </c>
      <c r="C16" s="24" t="s">
        <v>21</v>
      </c>
      <c r="D16" s="34"/>
      <c r="E16" s="26">
        <v>272531258</v>
      </c>
      <c r="F16" s="26">
        <v>1630707</v>
      </c>
      <c r="G16" s="28">
        <f t="shared" si="1"/>
        <v>274161965</v>
      </c>
    </row>
    <row r="17" spans="1:7" ht="13.5" customHeight="1" x14ac:dyDescent="0.15">
      <c r="A17" s="23"/>
      <c r="B17" s="23" t="s">
        <v>15</v>
      </c>
      <c r="C17" s="24" t="s">
        <v>22</v>
      </c>
      <c r="D17" s="34"/>
      <c r="E17" s="26">
        <v>681649651</v>
      </c>
      <c r="F17" s="26">
        <v>-1610243</v>
      </c>
      <c r="G17" s="28">
        <f t="shared" si="1"/>
        <v>680039408</v>
      </c>
    </row>
    <row r="18" spans="1:7" ht="13.5" customHeight="1" x14ac:dyDescent="0.15">
      <c r="A18" s="23"/>
      <c r="B18" s="23" t="s">
        <v>23</v>
      </c>
      <c r="C18" s="24" t="s">
        <v>24</v>
      </c>
      <c r="D18" s="34"/>
      <c r="E18" s="26">
        <v>95889869</v>
      </c>
      <c r="F18" s="26">
        <v>-371094</v>
      </c>
      <c r="G18" s="28">
        <f t="shared" si="1"/>
        <v>95518775</v>
      </c>
    </row>
    <row r="19" spans="1:7" ht="13.5" customHeight="1" x14ac:dyDescent="0.15">
      <c r="A19" s="23"/>
      <c r="B19" s="200" t="s">
        <v>5</v>
      </c>
      <c r="C19" s="200"/>
      <c r="D19" s="34"/>
      <c r="E19" s="26">
        <f>SUM(E13:E18)</f>
        <v>5957796211</v>
      </c>
      <c r="F19" s="26">
        <f>SUM(F13:F18)</f>
        <v>-64132887</v>
      </c>
      <c r="G19" s="28">
        <f t="shared" si="1"/>
        <v>5893663324</v>
      </c>
    </row>
    <row r="20" spans="1:7" ht="13.5" customHeight="1" x14ac:dyDescent="0.15">
      <c r="A20" s="23"/>
      <c r="B20" s="200" t="s">
        <v>25</v>
      </c>
      <c r="C20" s="200"/>
      <c r="D20" s="34"/>
      <c r="E20" s="26">
        <v>14360242484</v>
      </c>
      <c r="F20" s="26">
        <v>-754651053</v>
      </c>
      <c r="G20" s="28">
        <f t="shared" si="1"/>
        <v>13605591431</v>
      </c>
    </row>
    <row r="21" spans="1:7" ht="13.5" customHeight="1" x14ac:dyDescent="0.15">
      <c r="A21" s="23"/>
      <c r="B21" s="200" t="s">
        <v>26</v>
      </c>
      <c r="C21" s="200"/>
      <c r="D21" s="34"/>
      <c r="E21" s="26"/>
      <c r="F21" s="26"/>
      <c r="G21" s="28"/>
    </row>
    <row r="22" spans="1:7" ht="13.5" customHeight="1" x14ac:dyDescent="0.15">
      <c r="A22" s="23"/>
      <c r="B22" s="23" t="s">
        <v>7</v>
      </c>
      <c r="C22" s="24" t="s">
        <v>27</v>
      </c>
      <c r="D22" s="34"/>
      <c r="E22" s="26">
        <v>93727348</v>
      </c>
      <c r="F22" s="26">
        <v>-10500</v>
      </c>
      <c r="G22" s="28">
        <f t="shared" ref="G22:G28" si="2">SUM(E22:F22)</f>
        <v>93716848</v>
      </c>
    </row>
    <row r="23" spans="1:7" ht="13.5" customHeight="1" x14ac:dyDescent="0.15">
      <c r="A23" s="23"/>
      <c r="B23" s="23" t="s">
        <v>9</v>
      </c>
      <c r="C23" s="24" t="s">
        <v>28</v>
      </c>
      <c r="D23" s="34"/>
      <c r="E23" s="26">
        <v>1540177945</v>
      </c>
      <c r="F23" s="26" t="s">
        <v>29</v>
      </c>
      <c r="G23" s="28">
        <f t="shared" si="2"/>
        <v>1540177945</v>
      </c>
    </row>
    <row r="24" spans="1:7" ht="13.5" customHeight="1" x14ac:dyDescent="0.15">
      <c r="A24" s="23"/>
      <c r="B24" s="23" t="s">
        <v>11</v>
      </c>
      <c r="C24" s="24" t="s">
        <v>30</v>
      </c>
      <c r="D24" s="34"/>
      <c r="E24" s="26">
        <v>5699967</v>
      </c>
      <c r="F24" s="26">
        <v>-197027</v>
      </c>
      <c r="G24" s="28">
        <f t="shared" si="2"/>
        <v>5502940</v>
      </c>
    </row>
    <row r="25" spans="1:7" ht="13.5" customHeight="1" x14ac:dyDescent="0.15">
      <c r="A25" s="23"/>
      <c r="B25" s="23" t="s">
        <v>13</v>
      </c>
      <c r="C25" s="35" t="s">
        <v>31</v>
      </c>
      <c r="D25" s="34"/>
      <c r="E25" s="26">
        <v>122413479</v>
      </c>
      <c r="F25" s="26">
        <v>-115452</v>
      </c>
      <c r="G25" s="28">
        <f t="shared" si="2"/>
        <v>122298027</v>
      </c>
    </row>
    <row r="26" spans="1:7" ht="13.5" customHeight="1" x14ac:dyDescent="0.15">
      <c r="A26" s="23"/>
      <c r="B26" s="200" t="s">
        <v>5</v>
      </c>
      <c r="C26" s="200"/>
      <c r="D26" s="34"/>
      <c r="E26" s="26">
        <f>SUM(E22:E25)</f>
        <v>1762018739</v>
      </c>
      <c r="F26" s="26">
        <f>SUM(F22:F25)</f>
        <v>-322979</v>
      </c>
      <c r="G26" s="28">
        <f t="shared" si="2"/>
        <v>1761695760</v>
      </c>
    </row>
    <row r="27" spans="1:7" ht="13.5" customHeight="1" x14ac:dyDescent="0.15">
      <c r="A27" s="23"/>
      <c r="B27" s="200" t="s">
        <v>33</v>
      </c>
      <c r="C27" s="200"/>
      <c r="D27" s="34"/>
      <c r="E27" s="26">
        <v>12757751699</v>
      </c>
      <c r="F27" s="26">
        <v>-689040000</v>
      </c>
      <c r="G27" s="28">
        <f t="shared" si="2"/>
        <v>12068711699</v>
      </c>
    </row>
    <row r="28" spans="1:7" ht="13.5" customHeight="1" x14ac:dyDescent="0.15">
      <c r="A28" s="23"/>
      <c r="B28" s="200" t="s">
        <v>34</v>
      </c>
      <c r="C28" s="200"/>
      <c r="D28" s="34"/>
      <c r="E28" s="26">
        <v>4683548427</v>
      </c>
      <c r="F28" s="26">
        <v>-31727813</v>
      </c>
      <c r="G28" s="28">
        <f t="shared" si="2"/>
        <v>4651820614</v>
      </c>
    </row>
    <row r="29" spans="1:7" ht="13.5" customHeight="1" x14ac:dyDescent="0.15">
      <c r="A29" s="23"/>
      <c r="B29" s="200" t="s">
        <v>35</v>
      </c>
      <c r="C29" s="200"/>
      <c r="D29" s="34"/>
      <c r="E29" s="26"/>
      <c r="F29" s="26"/>
      <c r="G29" s="28"/>
    </row>
    <row r="30" spans="1:7" ht="13.5" customHeight="1" x14ac:dyDescent="0.15">
      <c r="A30" s="23"/>
      <c r="B30" s="23" t="s">
        <v>7</v>
      </c>
      <c r="C30" s="24" t="s">
        <v>36</v>
      </c>
      <c r="D30" s="34"/>
      <c r="E30" s="26">
        <v>1980825797</v>
      </c>
      <c r="F30" s="26">
        <v>56916521</v>
      </c>
      <c r="G30" s="28">
        <f t="shared" ref="G30:G47" si="3">SUM(E30:F30)</f>
        <v>2037742318</v>
      </c>
    </row>
    <row r="31" spans="1:7" ht="13.5" customHeight="1" x14ac:dyDescent="0.15">
      <c r="A31" s="23"/>
      <c r="B31" s="23" t="s">
        <v>9</v>
      </c>
      <c r="C31" s="24" t="s">
        <v>37</v>
      </c>
      <c r="D31" s="34"/>
      <c r="E31" s="26">
        <v>3105892929</v>
      </c>
      <c r="F31" s="26">
        <v>92474678</v>
      </c>
      <c r="G31" s="28">
        <f t="shared" si="3"/>
        <v>3198367607</v>
      </c>
    </row>
    <row r="32" spans="1:7" ht="13.5" customHeight="1" x14ac:dyDescent="0.15">
      <c r="A32" s="23"/>
      <c r="B32" s="23" t="s">
        <v>11</v>
      </c>
      <c r="C32" s="35" t="s">
        <v>38</v>
      </c>
      <c r="D32" s="34"/>
      <c r="E32" s="26">
        <v>860735919</v>
      </c>
      <c r="F32" s="26">
        <v>34877931</v>
      </c>
      <c r="G32" s="28">
        <f t="shared" si="3"/>
        <v>895613850</v>
      </c>
    </row>
    <row r="33" spans="1:7" ht="13.5" customHeight="1" x14ac:dyDescent="0.15">
      <c r="A33" s="23"/>
      <c r="B33" s="23" t="s">
        <v>13</v>
      </c>
      <c r="C33" s="24" t="s">
        <v>39</v>
      </c>
      <c r="D33" s="34"/>
      <c r="E33" s="26">
        <v>1266806057</v>
      </c>
      <c r="F33" s="26">
        <v>245775458</v>
      </c>
      <c r="G33" s="28">
        <f t="shared" si="3"/>
        <v>1512581515</v>
      </c>
    </row>
    <row r="34" spans="1:7" ht="13.5" customHeight="1" x14ac:dyDescent="0.15">
      <c r="A34" s="23"/>
      <c r="B34" s="23" t="s">
        <v>15</v>
      </c>
      <c r="C34" s="24" t="s">
        <v>40</v>
      </c>
      <c r="D34" s="34"/>
      <c r="E34" s="26">
        <v>1973282308</v>
      </c>
      <c r="F34" s="26">
        <v>33466850</v>
      </c>
      <c r="G34" s="28">
        <f t="shared" si="3"/>
        <v>2006749158</v>
      </c>
    </row>
    <row r="35" spans="1:7" ht="13.5" customHeight="1" x14ac:dyDescent="0.15">
      <c r="A35" s="23"/>
      <c r="B35" s="23" t="s">
        <v>23</v>
      </c>
      <c r="C35" s="24" t="s">
        <v>63</v>
      </c>
      <c r="D35" s="34"/>
      <c r="E35" s="26">
        <v>1490366567</v>
      </c>
      <c r="F35" s="26">
        <v>299472394</v>
      </c>
      <c r="G35" s="28">
        <f t="shared" si="3"/>
        <v>1789838961</v>
      </c>
    </row>
    <row r="36" spans="1:7" ht="13.5" customHeight="1" x14ac:dyDescent="0.15">
      <c r="A36" s="23"/>
      <c r="B36" s="23" t="s">
        <v>42</v>
      </c>
      <c r="C36" s="24" t="s">
        <v>43</v>
      </c>
      <c r="D36" s="31"/>
      <c r="E36" s="26">
        <v>385875044</v>
      </c>
      <c r="F36" s="26">
        <v>10419938</v>
      </c>
      <c r="G36" s="28">
        <f t="shared" si="3"/>
        <v>396294982</v>
      </c>
    </row>
    <row r="37" spans="1:7" ht="13.5" customHeight="1" x14ac:dyDescent="0.15">
      <c r="A37" s="23"/>
      <c r="B37" s="23" t="s">
        <v>44</v>
      </c>
      <c r="C37" s="24" t="s">
        <v>45</v>
      </c>
      <c r="D37" s="31"/>
      <c r="E37" s="26">
        <v>14108000</v>
      </c>
      <c r="F37" s="26" t="s">
        <v>29</v>
      </c>
      <c r="G37" s="28">
        <f t="shared" si="3"/>
        <v>14108000</v>
      </c>
    </row>
    <row r="38" spans="1:7" ht="13.5" customHeight="1" x14ac:dyDescent="0.15">
      <c r="A38" s="23"/>
      <c r="B38" s="201" t="s">
        <v>46</v>
      </c>
      <c r="C38" s="201"/>
      <c r="D38" s="31"/>
      <c r="E38" s="26">
        <f>SUM(E30:E37)</f>
        <v>11077892621</v>
      </c>
      <c r="F38" s="26">
        <f>SUM(F30:F37)</f>
        <v>773403770</v>
      </c>
      <c r="G38" s="28">
        <f t="shared" si="3"/>
        <v>11851296391</v>
      </c>
    </row>
    <row r="39" spans="1:7" ht="13.5" customHeight="1" x14ac:dyDescent="0.15">
      <c r="A39" s="23"/>
      <c r="B39" s="23" t="s">
        <v>47</v>
      </c>
      <c r="C39" s="24" t="s">
        <v>48</v>
      </c>
      <c r="D39" s="31"/>
      <c r="E39" s="26">
        <v>68215000</v>
      </c>
      <c r="F39" s="26">
        <v>851155287</v>
      </c>
      <c r="G39" s="28">
        <f t="shared" si="3"/>
        <v>919370287</v>
      </c>
    </row>
    <row r="40" spans="1:7" ht="13.5" customHeight="1" x14ac:dyDescent="0.15">
      <c r="A40" s="23"/>
      <c r="B40" s="200" t="s">
        <v>5</v>
      </c>
      <c r="C40" s="200"/>
      <c r="D40" s="31"/>
      <c r="E40" s="26">
        <f>SUM(E38:E39)</f>
        <v>11146107621</v>
      </c>
      <c r="F40" s="26">
        <f>SUM(F38:F39)</f>
        <v>1624559057</v>
      </c>
      <c r="G40" s="28">
        <f t="shared" si="3"/>
        <v>12770666678</v>
      </c>
    </row>
    <row r="41" spans="1:7" ht="13.5" customHeight="1" x14ac:dyDescent="0.15">
      <c r="A41" s="23"/>
      <c r="B41" s="200" t="s">
        <v>49</v>
      </c>
      <c r="C41" s="200"/>
      <c r="D41" s="31"/>
      <c r="E41" s="26">
        <v>999159973</v>
      </c>
      <c r="F41" s="26">
        <v>-6843240</v>
      </c>
      <c r="G41" s="28">
        <f t="shared" si="3"/>
        <v>992316733</v>
      </c>
    </row>
    <row r="42" spans="1:7" ht="13.5" customHeight="1" x14ac:dyDescent="0.15">
      <c r="A42" s="23"/>
      <c r="B42" s="200" t="s">
        <v>50</v>
      </c>
      <c r="C42" s="200"/>
      <c r="D42" s="31"/>
      <c r="E42" s="26">
        <v>187651162</v>
      </c>
      <c r="F42" s="26">
        <v>82498345</v>
      </c>
      <c r="G42" s="28">
        <f t="shared" si="3"/>
        <v>270149507</v>
      </c>
    </row>
    <row r="43" spans="1:7" ht="13.5" customHeight="1" x14ac:dyDescent="0.15">
      <c r="A43" s="23"/>
      <c r="B43" s="200" t="s">
        <v>51</v>
      </c>
      <c r="C43" s="200"/>
      <c r="D43" s="31"/>
      <c r="E43" s="26">
        <v>675927925</v>
      </c>
      <c r="F43" s="26">
        <v>-5168225</v>
      </c>
      <c r="G43" s="28">
        <f t="shared" si="3"/>
        <v>670759700</v>
      </c>
    </row>
    <row r="44" spans="1:7" ht="13.5" customHeight="1" x14ac:dyDescent="0.15">
      <c r="A44" s="23"/>
      <c r="B44" s="200" t="s">
        <v>52</v>
      </c>
      <c r="C44" s="200"/>
      <c r="D44" s="36"/>
      <c r="E44" s="26">
        <v>274317971</v>
      </c>
      <c r="F44" s="26">
        <v>-9493891</v>
      </c>
      <c r="G44" s="28">
        <f t="shared" si="3"/>
        <v>264824080</v>
      </c>
    </row>
    <row r="45" spans="1:7" ht="13.5" customHeight="1" x14ac:dyDescent="0.15">
      <c r="A45" s="23"/>
      <c r="B45" s="200" t="s">
        <v>58</v>
      </c>
      <c r="C45" s="200"/>
      <c r="D45" s="36"/>
      <c r="E45" s="26">
        <v>172541000</v>
      </c>
      <c r="F45" s="26" t="s">
        <v>29</v>
      </c>
      <c r="G45" s="28">
        <f t="shared" si="3"/>
        <v>172541000</v>
      </c>
    </row>
    <row r="46" spans="1:7" ht="13.5" customHeight="1" x14ac:dyDescent="0.15">
      <c r="A46" s="23"/>
      <c r="B46" s="200" t="s">
        <v>53</v>
      </c>
      <c r="C46" s="200"/>
      <c r="D46" s="36"/>
      <c r="E46" s="26">
        <v>4728211092</v>
      </c>
      <c r="F46" s="26">
        <v>319643955</v>
      </c>
      <c r="G46" s="28">
        <f t="shared" si="3"/>
        <v>5047855047</v>
      </c>
    </row>
    <row r="47" spans="1:7" ht="13.5" customHeight="1" x14ac:dyDescent="0.15">
      <c r="A47" s="23"/>
      <c r="B47" s="200" t="s">
        <v>54</v>
      </c>
      <c r="C47" s="200"/>
      <c r="D47" s="36"/>
      <c r="E47" s="26">
        <v>350000000</v>
      </c>
      <c r="F47" s="26">
        <v>-200000000</v>
      </c>
      <c r="G47" s="28">
        <f t="shared" si="3"/>
        <v>150000000</v>
      </c>
    </row>
    <row r="48" spans="1:7" ht="5.0999999999999996" customHeight="1" x14ac:dyDescent="0.15">
      <c r="A48" s="23"/>
      <c r="B48" s="24"/>
      <c r="C48" s="24"/>
      <c r="D48" s="36"/>
      <c r="E48" s="26"/>
      <c r="F48" s="26"/>
      <c r="G48" s="28"/>
    </row>
    <row r="49" spans="1:7" ht="13.5" customHeight="1" x14ac:dyDescent="0.15">
      <c r="A49" s="23"/>
      <c r="B49" s="202" t="s">
        <v>55</v>
      </c>
      <c r="C49" s="202"/>
      <c r="D49" s="36"/>
      <c r="E49" s="28">
        <f>SUM(E11,E19,E20,E26:E28,E40:E47)</f>
        <v>71536900917</v>
      </c>
      <c r="F49" s="28">
        <f>SUM(F11,F19,F20,F26:F28,F40:F47)</f>
        <v>348847600</v>
      </c>
      <c r="G49" s="28">
        <f>SUM(E49:F49)</f>
        <v>71885748517</v>
      </c>
    </row>
    <row r="50" spans="1:7" s="45" customFormat="1" ht="13.5" customHeight="1" x14ac:dyDescent="0.15">
      <c r="A50" s="23"/>
      <c r="B50" s="200" t="s">
        <v>68</v>
      </c>
      <c r="C50" s="200"/>
      <c r="D50" s="36"/>
      <c r="E50" s="26">
        <v>1544768513</v>
      </c>
      <c r="F50" s="26" t="s">
        <v>29</v>
      </c>
      <c r="G50" s="28">
        <f>SUM(E50:F50)</f>
        <v>1544768513</v>
      </c>
    </row>
    <row r="51" spans="1:7" s="45" customFormat="1" ht="11.25" customHeight="1" x14ac:dyDescent="0.15">
      <c r="A51" s="23"/>
      <c r="B51" s="202" t="s">
        <v>69</v>
      </c>
      <c r="C51" s="202"/>
      <c r="D51" s="36"/>
      <c r="E51" s="28">
        <f>SUM(E49:E50)</f>
        <v>73081669430</v>
      </c>
      <c r="F51" s="28">
        <f>SUM(F49:F50)</f>
        <v>348847600</v>
      </c>
      <c r="G51" s="28">
        <f>SUM(E51:F51)</f>
        <v>73430517030</v>
      </c>
    </row>
    <row r="52" spans="1:7" ht="6" customHeight="1" x14ac:dyDescent="0.15">
      <c r="A52" s="38"/>
      <c r="B52" s="38"/>
      <c r="C52" s="39"/>
      <c r="D52" s="40"/>
      <c r="E52" s="41"/>
      <c r="F52" s="42"/>
      <c r="G52" s="42"/>
    </row>
    <row r="53" spans="1:7" ht="10.5" customHeight="1" x14ac:dyDescent="0.15">
      <c r="A53" s="195" t="s">
        <v>148</v>
      </c>
      <c r="B53" s="195"/>
      <c r="C53" s="195"/>
      <c r="D53" s="195"/>
      <c r="E53" s="195"/>
      <c r="F53" s="195"/>
      <c r="G53" s="195"/>
    </row>
    <row r="54" spans="1:7" ht="10.5" customHeight="1" x14ac:dyDescent="0.15">
      <c r="A54" s="196"/>
      <c r="B54" s="196"/>
      <c r="C54" s="196"/>
      <c r="D54" s="196"/>
      <c r="E54" s="196"/>
      <c r="F54" s="196"/>
      <c r="G54" s="196"/>
    </row>
  </sheetData>
  <mergeCells count="25">
    <mergeCell ref="B42:C42"/>
    <mergeCell ref="B43:C43"/>
    <mergeCell ref="B49:C49"/>
    <mergeCell ref="B50:C50"/>
    <mergeCell ref="B51:C51"/>
    <mergeCell ref="B44:C44"/>
    <mergeCell ref="B45:C45"/>
    <mergeCell ref="B46:C46"/>
    <mergeCell ref="B47:C47"/>
    <mergeCell ref="A53:G54"/>
    <mergeCell ref="A2:G2"/>
    <mergeCell ref="A3:D3"/>
    <mergeCell ref="B5:C5"/>
    <mergeCell ref="B11:C11"/>
    <mergeCell ref="B12:C12"/>
    <mergeCell ref="B19:C19"/>
    <mergeCell ref="B20:C20"/>
    <mergeCell ref="B21:C21"/>
    <mergeCell ref="B26:C26"/>
    <mergeCell ref="B27:C27"/>
    <mergeCell ref="B28:C28"/>
    <mergeCell ref="B29:C29"/>
    <mergeCell ref="B38:C38"/>
    <mergeCell ref="B40:C40"/>
    <mergeCell ref="B41:C41"/>
  </mergeCells>
  <phoneticPr fontId="7"/>
  <pageMargins left="0.78740157480314965" right="0.78740157480314965" top="0.86614173228346458" bottom="0.86614173228346458" header="0.62992125984251968" footer="0.39370078740157483"/>
  <pageSetup paperSize="9" scale="115" firstPageNumber="250"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54"/>
  <sheetViews>
    <sheetView view="pageBreakPreview" zoomScaleNormal="100" zoomScaleSheetLayoutView="100" workbookViewId="0"/>
  </sheetViews>
  <sheetFormatPr defaultColWidth="9.42578125" defaultRowHeight="10.5" customHeight="1" x14ac:dyDescent="0.15"/>
  <cols>
    <col min="1" max="1" width="0.42578125" style="30" customWidth="1"/>
    <col min="2" max="2" width="4.42578125" style="30" customWidth="1"/>
    <col min="3" max="3" width="33.42578125" style="30" customWidth="1"/>
    <col min="4" max="4" width="0.5703125" style="30" customWidth="1"/>
    <col min="5" max="7" width="20.140625" style="30" customWidth="1"/>
    <col min="8" max="12" width="12.140625" style="30" customWidth="1"/>
    <col min="13" max="18" width="12.42578125" style="30" customWidth="1"/>
    <col min="19" max="16384" width="9.42578125" style="30"/>
  </cols>
  <sheetData>
    <row r="1" spans="1:29" s="12" customFormat="1" ht="12" customHeight="1" x14ac:dyDescent="0.15">
      <c r="A1" s="8"/>
      <c r="B1" s="8"/>
      <c r="C1" s="8"/>
      <c r="D1" s="8"/>
      <c r="E1" s="8"/>
      <c r="F1" s="8"/>
      <c r="G1" s="9" t="s">
        <v>0</v>
      </c>
      <c r="H1" s="10"/>
      <c r="I1" s="10"/>
      <c r="J1" s="10"/>
      <c r="K1" s="10"/>
      <c r="L1" s="10"/>
      <c r="M1" s="10"/>
      <c r="N1" s="10"/>
      <c r="O1" s="10"/>
      <c r="P1" s="10"/>
      <c r="Q1" s="10"/>
      <c r="R1" s="11"/>
      <c r="S1" s="10"/>
      <c r="T1" s="10"/>
      <c r="U1" s="10"/>
      <c r="V1" s="10"/>
      <c r="W1" s="10"/>
      <c r="X1" s="10"/>
      <c r="Y1" s="10"/>
      <c r="Z1" s="10"/>
      <c r="AA1" s="10"/>
      <c r="AB1" s="10"/>
      <c r="AC1" s="10"/>
    </row>
    <row r="2" spans="1:29" ht="18" customHeight="1" x14ac:dyDescent="0.15">
      <c r="A2" s="197" t="s">
        <v>70</v>
      </c>
      <c r="B2" s="197"/>
      <c r="C2" s="197"/>
      <c r="D2" s="197"/>
      <c r="E2" s="197"/>
      <c r="F2" s="197"/>
      <c r="G2" s="197"/>
    </row>
    <row r="3" spans="1:29" ht="18" customHeight="1" x14ac:dyDescent="0.15">
      <c r="A3" s="198" t="s">
        <v>2</v>
      </c>
      <c r="B3" s="198"/>
      <c r="C3" s="198"/>
      <c r="D3" s="199"/>
      <c r="E3" s="15" t="s">
        <v>3</v>
      </c>
      <c r="F3" s="16" t="s">
        <v>4</v>
      </c>
      <c r="G3" s="17" t="s">
        <v>5</v>
      </c>
    </row>
    <row r="4" spans="1:29" ht="6" customHeight="1" x14ac:dyDescent="0.15">
      <c r="A4" s="20"/>
      <c r="B4" s="20"/>
      <c r="C4" s="20"/>
      <c r="D4" s="21"/>
      <c r="E4" s="22"/>
      <c r="F4" s="22"/>
      <c r="G4" s="22"/>
    </row>
    <row r="5" spans="1:29" ht="13.5" customHeight="1" x14ac:dyDescent="0.15">
      <c r="A5" s="23"/>
      <c r="B5" s="200" t="s">
        <v>6</v>
      </c>
      <c r="C5" s="200"/>
      <c r="D5" s="25"/>
      <c r="E5" s="26"/>
      <c r="F5" s="26"/>
      <c r="G5" s="26"/>
    </row>
    <row r="6" spans="1:29" ht="13.5" customHeight="1" x14ac:dyDescent="0.15">
      <c r="A6" s="23"/>
      <c r="B6" s="23" t="s">
        <v>7</v>
      </c>
      <c r="C6" s="24" t="s">
        <v>8</v>
      </c>
      <c r="D6" s="21"/>
      <c r="E6" s="26">
        <v>1053179894</v>
      </c>
      <c r="F6" s="26">
        <v>111349081</v>
      </c>
      <c r="G6" s="28">
        <f t="shared" ref="G6:G11" si="0">SUM(E6:F6)</f>
        <v>1164528975</v>
      </c>
    </row>
    <row r="7" spans="1:29" ht="13.5" customHeight="1" x14ac:dyDescent="0.15">
      <c r="A7" s="23"/>
      <c r="B7" s="23" t="s">
        <v>9</v>
      </c>
      <c r="C7" s="24" t="s">
        <v>10</v>
      </c>
      <c r="D7" s="21"/>
      <c r="E7" s="26">
        <v>3472811643</v>
      </c>
      <c r="F7" s="26">
        <v>203855673</v>
      </c>
      <c r="G7" s="28">
        <f t="shared" si="0"/>
        <v>3676667316</v>
      </c>
    </row>
    <row r="8" spans="1:29" ht="13.5" customHeight="1" x14ac:dyDescent="0.15">
      <c r="A8" s="23"/>
      <c r="B8" s="23" t="s">
        <v>11</v>
      </c>
      <c r="C8" s="24" t="s">
        <v>12</v>
      </c>
      <c r="D8" s="31"/>
      <c r="E8" s="26">
        <v>8469994705</v>
      </c>
      <c r="F8" s="26">
        <v>179833474</v>
      </c>
      <c r="G8" s="28">
        <f t="shared" si="0"/>
        <v>8649828179</v>
      </c>
    </row>
    <row r="9" spans="1:29" ht="13.5" customHeight="1" x14ac:dyDescent="0.15">
      <c r="A9" s="23"/>
      <c r="B9" s="23" t="s">
        <v>13</v>
      </c>
      <c r="C9" s="24" t="s">
        <v>14</v>
      </c>
      <c r="D9" s="31"/>
      <c r="E9" s="26">
        <v>634801719</v>
      </c>
      <c r="F9" s="26">
        <v>45367723</v>
      </c>
      <c r="G9" s="28">
        <f t="shared" si="0"/>
        <v>680169442</v>
      </c>
    </row>
    <row r="10" spans="1:29" ht="13.5" customHeight="1" x14ac:dyDescent="0.15">
      <c r="A10" s="23"/>
      <c r="B10" s="23" t="s">
        <v>15</v>
      </c>
      <c r="C10" s="24" t="s">
        <v>16</v>
      </c>
      <c r="D10" s="31"/>
      <c r="E10" s="26">
        <v>293623899</v>
      </c>
      <c r="F10" s="26">
        <v>83218970</v>
      </c>
      <c r="G10" s="28">
        <f t="shared" si="0"/>
        <v>376842869</v>
      </c>
    </row>
    <row r="11" spans="1:29" ht="13.5" customHeight="1" x14ac:dyDescent="0.15">
      <c r="A11" s="23"/>
      <c r="B11" s="200" t="s">
        <v>5</v>
      </c>
      <c r="C11" s="200"/>
      <c r="D11" s="34"/>
      <c r="E11" s="26">
        <f>SUM(E6:E10)</f>
        <v>13924411860</v>
      </c>
      <c r="F11" s="26">
        <f>SUM(F6:F10)</f>
        <v>623624921</v>
      </c>
      <c r="G11" s="28">
        <f t="shared" si="0"/>
        <v>14548036781</v>
      </c>
    </row>
    <row r="12" spans="1:29" ht="13.5" customHeight="1" x14ac:dyDescent="0.15">
      <c r="A12" s="23"/>
      <c r="B12" s="200" t="s">
        <v>17</v>
      </c>
      <c r="C12" s="200"/>
      <c r="D12" s="34"/>
      <c r="E12" s="26"/>
      <c r="F12" s="26"/>
      <c r="G12" s="28"/>
    </row>
    <row r="13" spans="1:29" ht="13.5" customHeight="1" x14ac:dyDescent="0.15">
      <c r="A13" s="23"/>
      <c r="B13" s="23" t="s">
        <v>7</v>
      </c>
      <c r="C13" s="24" t="s">
        <v>18</v>
      </c>
      <c r="D13" s="34"/>
      <c r="E13" s="26">
        <v>2766137000</v>
      </c>
      <c r="F13" s="26">
        <v>-4263745</v>
      </c>
      <c r="G13" s="28">
        <f t="shared" ref="G13:G20" si="1">SUM(E13:F13)</f>
        <v>2761873255</v>
      </c>
    </row>
    <row r="14" spans="1:29" ht="13.5" customHeight="1" x14ac:dyDescent="0.15">
      <c r="A14" s="23"/>
      <c r="B14" s="23" t="s">
        <v>9</v>
      </c>
      <c r="C14" s="24" t="s">
        <v>19</v>
      </c>
      <c r="D14" s="34"/>
      <c r="E14" s="26">
        <v>1557598794</v>
      </c>
      <c r="F14" s="26">
        <v>331275186</v>
      </c>
      <c r="G14" s="28">
        <f t="shared" si="1"/>
        <v>1888873980</v>
      </c>
    </row>
    <row r="15" spans="1:29" ht="13.5" customHeight="1" x14ac:dyDescent="0.15">
      <c r="A15" s="23"/>
      <c r="B15" s="23" t="s">
        <v>11</v>
      </c>
      <c r="C15" s="24" t="s">
        <v>20</v>
      </c>
      <c r="D15" s="34"/>
      <c r="E15" s="26">
        <v>684356998</v>
      </c>
      <c r="F15" s="26">
        <v>259869542</v>
      </c>
      <c r="G15" s="28">
        <f t="shared" si="1"/>
        <v>944226540</v>
      </c>
    </row>
    <row r="16" spans="1:29" ht="13.5" customHeight="1" x14ac:dyDescent="0.15">
      <c r="A16" s="23"/>
      <c r="B16" s="23" t="s">
        <v>13</v>
      </c>
      <c r="C16" s="24" t="s">
        <v>21</v>
      </c>
      <c r="D16" s="34"/>
      <c r="E16" s="26">
        <v>270434926</v>
      </c>
      <c r="F16" s="26">
        <v>89208227</v>
      </c>
      <c r="G16" s="28">
        <f t="shared" si="1"/>
        <v>359643153</v>
      </c>
    </row>
    <row r="17" spans="1:7" ht="13.5" customHeight="1" x14ac:dyDescent="0.15">
      <c r="A17" s="23"/>
      <c r="B17" s="23" t="s">
        <v>15</v>
      </c>
      <c r="C17" s="24" t="s">
        <v>22</v>
      </c>
      <c r="D17" s="34"/>
      <c r="E17" s="26">
        <v>699310722</v>
      </c>
      <c r="F17" s="26">
        <v>45770601</v>
      </c>
      <c r="G17" s="28">
        <f t="shared" si="1"/>
        <v>745081323</v>
      </c>
    </row>
    <row r="18" spans="1:7" ht="13.5" customHeight="1" x14ac:dyDescent="0.15">
      <c r="A18" s="23"/>
      <c r="B18" s="23" t="s">
        <v>23</v>
      </c>
      <c r="C18" s="24" t="s">
        <v>24</v>
      </c>
      <c r="D18" s="34"/>
      <c r="E18" s="26">
        <v>98622718</v>
      </c>
      <c r="F18" s="26">
        <v>3548919</v>
      </c>
      <c r="G18" s="28">
        <f t="shared" si="1"/>
        <v>102171637</v>
      </c>
    </row>
    <row r="19" spans="1:7" ht="13.5" customHeight="1" x14ac:dyDescent="0.15">
      <c r="A19" s="23"/>
      <c r="B19" s="200" t="s">
        <v>5</v>
      </c>
      <c r="C19" s="200"/>
      <c r="D19" s="34"/>
      <c r="E19" s="26">
        <f>SUM(E13:E18)</f>
        <v>6076461158</v>
      </c>
      <c r="F19" s="26">
        <f>SUM(F13:F18)</f>
        <v>725408730</v>
      </c>
      <c r="G19" s="28">
        <f t="shared" si="1"/>
        <v>6801869888</v>
      </c>
    </row>
    <row r="20" spans="1:7" ht="13.5" customHeight="1" x14ac:dyDescent="0.15">
      <c r="A20" s="23"/>
      <c r="B20" s="200" t="s">
        <v>25</v>
      </c>
      <c r="C20" s="200"/>
      <c r="D20" s="34"/>
      <c r="E20" s="26">
        <v>13221300445</v>
      </c>
      <c r="F20" s="26">
        <v>-364497109</v>
      </c>
      <c r="G20" s="28">
        <f t="shared" si="1"/>
        <v>12856803336</v>
      </c>
    </row>
    <row r="21" spans="1:7" ht="13.5" customHeight="1" x14ac:dyDescent="0.15">
      <c r="A21" s="23"/>
      <c r="B21" s="200" t="s">
        <v>26</v>
      </c>
      <c r="C21" s="200"/>
      <c r="D21" s="34"/>
      <c r="E21" s="26"/>
      <c r="F21" s="26"/>
      <c r="G21" s="28"/>
    </row>
    <row r="22" spans="1:7" ht="13.5" customHeight="1" x14ac:dyDescent="0.15">
      <c r="A22" s="23"/>
      <c r="B22" s="23" t="s">
        <v>7</v>
      </c>
      <c r="C22" s="24" t="s">
        <v>27</v>
      </c>
      <c r="D22" s="34"/>
      <c r="E22" s="26">
        <v>89617023</v>
      </c>
      <c r="F22" s="26">
        <v>-14000</v>
      </c>
      <c r="G22" s="28">
        <f t="shared" ref="G22:G28" si="2">SUM(E22:F22)</f>
        <v>89603023</v>
      </c>
    </row>
    <row r="23" spans="1:7" ht="13.5" customHeight="1" x14ac:dyDescent="0.15">
      <c r="A23" s="23"/>
      <c r="B23" s="23" t="s">
        <v>9</v>
      </c>
      <c r="C23" s="24" t="s">
        <v>28</v>
      </c>
      <c r="D23" s="34"/>
      <c r="E23" s="26">
        <v>1510201046</v>
      </c>
      <c r="F23" s="26" t="s">
        <v>29</v>
      </c>
      <c r="G23" s="28">
        <f t="shared" si="2"/>
        <v>1510201046</v>
      </c>
    </row>
    <row r="24" spans="1:7" ht="13.5" customHeight="1" x14ac:dyDescent="0.15">
      <c r="A24" s="23"/>
      <c r="B24" s="23" t="s">
        <v>11</v>
      </c>
      <c r="C24" s="24" t="s">
        <v>30</v>
      </c>
      <c r="D24" s="34"/>
      <c r="E24" s="26">
        <v>5621577</v>
      </c>
      <c r="F24" s="26">
        <v>-220262</v>
      </c>
      <c r="G24" s="28">
        <f t="shared" si="2"/>
        <v>5401315</v>
      </c>
    </row>
    <row r="25" spans="1:7" ht="13.5" customHeight="1" x14ac:dyDescent="0.15">
      <c r="A25" s="23"/>
      <c r="B25" s="23" t="s">
        <v>13</v>
      </c>
      <c r="C25" s="35" t="s">
        <v>31</v>
      </c>
      <c r="D25" s="34"/>
      <c r="E25" s="26">
        <v>121112394</v>
      </c>
      <c r="F25" s="26">
        <v>-112056</v>
      </c>
      <c r="G25" s="28">
        <f t="shared" si="2"/>
        <v>121000338</v>
      </c>
    </row>
    <row r="26" spans="1:7" ht="13.5" customHeight="1" x14ac:dyDescent="0.15">
      <c r="A26" s="23"/>
      <c r="B26" s="200" t="s">
        <v>5</v>
      </c>
      <c r="C26" s="200"/>
      <c r="D26" s="34"/>
      <c r="E26" s="26">
        <f>SUM(E22:E25)</f>
        <v>1726552040</v>
      </c>
      <c r="F26" s="26">
        <f>SUM(F22:F25)</f>
        <v>-346318</v>
      </c>
      <c r="G26" s="28">
        <f t="shared" si="2"/>
        <v>1726205722</v>
      </c>
    </row>
    <row r="27" spans="1:7" ht="13.5" customHeight="1" x14ac:dyDescent="0.15">
      <c r="A27" s="23"/>
      <c r="B27" s="200" t="s">
        <v>33</v>
      </c>
      <c r="C27" s="200"/>
      <c r="D27" s="34"/>
      <c r="E27" s="26">
        <v>13215394753</v>
      </c>
      <c r="F27" s="26">
        <v>-913280000</v>
      </c>
      <c r="G27" s="28">
        <f t="shared" si="2"/>
        <v>12302114753</v>
      </c>
    </row>
    <row r="28" spans="1:7" ht="13.5" customHeight="1" x14ac:dyDescent="0.15">
      <c r="A28" s="23"/>
      <c r="B28" s="200" t="s">
        <v>34</v>
      </c>
      <c r="C28" s="200"/>
      <c r="D28" s="34"/>
      <c r="E28" s="26">
        <v>4723610316</v>
      </c>
      <c r="F28" s="26">
        <v>10385600</v>
      </c>
      <c r="G28" s="28">
        <f t="shared" si="2"/>
        <v>4733995916</v>
      </c>
    </row>
    <row r="29" spans="1:7" ht="13.5" customHeight="1" x14ac:dyDescent="0.15">
      <c r="A29" s="23"/>
      <c r="B29" s="200" t="s">
        <v>35</v>
      </c>
      <c r="C29" s="200"/>
      <c r="D29" s="34"/>
      <c r="E29" s="26"/>
      <c r="F29" s="26"/>
      <c r="G29" s="28"/>
    </row>
    <row r="30" spans="1:7" ht="13.5" customHeight="1" x14ac:dyDescent="0.15">
      <c r="A30" s="23"/>
      <c r="B30" s="23" t="s">
        <v>7</v>
      </c>
      <c r="C30" s="24" t="s">
        <v>36</v>
      </c>
      <c r="D30" s="34"/>
      <c r="E30" s="26">
        <v>1573173000</v>
      </c>
      <c r="F30" s="26">
        <v>524979446</v>
      </c>
      <c r="G30" s="28">
        <f t="shared" ref="G30:G47" si="3">SUM(E30:F30)</f>
        <v>2098152446</v>
      </c>
    </row>
    <row r="31" spans="1:7" ht="13.5" customHeight="1" x14ac:dyDescent="0.15">
      <c r="A31" s="23"/>
      <c r="B31" s="23" t="s">
        <v>9</v>
      </c>
      <c r="C31" s="24" t="s">
        <v>37</v>
      </c>
      <c r="D31" s="34"/>
      <c r="E31" s="26">
        <v>2586547000</v>
      </c>
      <c r="F31" s="26">
        <v>1016644920</v>
      </c>
      <c r="G31" s="28">
        <f t="shared" si="3"/>
        <v>3603191920</v>
      </c>
    </row>
    <row r="32" spans="1:7" ht="13.5" customHeight="1" x14ac:dyDescent="0.15">
      <c r="A32" s="23"/>
      <c r="B32" s="23" t="s">
        <v>11</v>
      </c>
      <c r="C32" s="35" t="s">
        <v>38</v>
      </c>
      <c r="D32" s="34"/>
      <c r="E32" s="26">
        <v>705101000</v>
      </c>
      <c r="F32" s="26">
        <v>219863534</v>
      </c>
      <c r="G32" s="28">
        <f t="shared" si="3"/>
        <v>924964534</v>
      </c>
    </row>
    <row r="33" spans="1:7" ht="13.5" customHeight="1" x14ac:dyDescent="0.15">
      <c r="A33" s="23"/>
      <c r="B33" s="23" t="s">
        <v>13</v>
      </c>
      <c r="C33" s="24" t="s">
        <v>71</v>
      </c>
      <c r="D33" s="34"/>
      <c r="E33" s="26">
        <v>1157832000</v>
      </c>
      <c r="F33" s="26">
        <v>737676723</v>
      </c>
      <c r="G33" s="28">
        <f t="shared" si="3"/>
        <v>1895508723</v>
      </c>
    </row>
    <row r="34" spans="1:7" ht="13.5" customHeight="1" x14ac:dyDescent="0.15">
      <c r="A34" s="23"/>
      <c r="B34" s="23" t="s">
        <v>15</v>
      </c>
      <c r="C34" s="24" t="s">
        <v>40</v>
      </c>
      <c r="D34" s="34"/>
      <c r="E34" s="26">
        <v>1612158000</v>
      </c>
      <c r="F34" s="26">
        <v>561416082</v>
      </c>
      <c r="G34" s="28">
        <f t="shared" si="3"/>
        <v>2173574082</v>
      </c>
    </row>
    <row r="35" spans="1:7" ht="13.5" customHeight="1" x14ac:dyDescent="0.15">
      <c r="A35" s="23"/>
      <c r="B35" s="23" t="s">
        <v>23</v>
      </c>
      <c r="C35" s="24" t="s">
        <v>63</v>
      </c>
      <c r="D35" s="34"/>
      <c r="E35" s="26">
        <v>1196639000</v>
      </c>
      <c r="F35" s="26">
        <v>521641298</v>
      </c>
      <c r="G35" s="28">
        <f t="shared" si="3"/>
        <v>1718280298</v>
      </c>
    </row>
    <row r="36" spans="1:7" ht="13.5" customHeight="1" x14ac:dyDescent="0.15">
      <c r="A36" s="23"/>
      <c r="B36" s="23" t="s">
        <v>42</v>
      </c>
      <c r="C36" s="24" t="s">
        <v>43</v>
      </c>
      <c r="D36" s="31"/>
      <c r="E36" s="26">
        <v>325097000</v>
      </c>
      <c r="F36" s="26">
        <v>103847115</v>
      </c>
      <c r="G36" s="28">
        <f t="shared" si="3"/>
        <v>428944115</v>
      </c>
    </row>
    <row r="37" spans="1:7" ht="13.5" customHeight="1" x14ac:dyDescent="0.15">
      <c r="A37" s="23"/>
      <c r="B37" s="23" t="s">
        <v>44</v>
      </c>
      <c r="C37" s="24" t="s">
        <v>45</v>
      </c>
      <c r="D37" s="31"/>
      <c r="E37" s="26">
        <v>14997000</v>
      </c>
      <c r="F37" s="26">
        <v>2564000</v>
      </c>
      <c r="G37" s="28">
        <f t="shared" si="3"/>
        <v>17561000</v>
      </c>
    </row>
    <row r="38" spans="1:7" ht="13.5" customHeight="1" x14ac:dyDescent="0.15">
      <c r="A38" s="23"/>
      <c r="B38" s="201" t="s">
        <v>46</v>
      </c>
      <c r="C38" s="201"/>
      <c r="D38" s="31"/>
      <c r="E38" s="26">
        <f>SUM(E30:E37)</f>
        <v>9171544000</v>
      </c>
      <c r="F38" s="26">
        <f>SUM(F30:F37)</f>
        <v>3688633118</v>
      </c>
      <c r="G38" s="28">
        <f t="shared" si="3"/>
        <v>12860177118</v>
      </c>
    </row>
    <row r="39" spans="1:7" ht="13.5" customHeight="1" x14ac:dyDescent="0.15">
      <c r="A39" s="23"/>
      <c r="B39" s="23" t="s">
        <v>47</v>
      </c>
      <c r="C39" s="24" t="s">
        <v>48</v>
      </c>
      <c r="D39" s="31"/>
      <c r="E39" s="26">
        <v>68215000</v>
      </c>
      <c r="F39" s="26">
        <v>1288013558</v>
      </c>
      <c r="G39" s="28">
        <f t="shared" si="3"/>
        <v>1356228558</v>
      </c>
    </row>
    <row r="40" spans="1:7" ht="13.5" customHeight="1" x14ac:dyDescent="0.15">
      <c r="A40" s="23"/>
      <c r="B40" s="200" t="s">
        <v>5</v>
      </c>
      <c r="C40" s="200"/>
      <c r="D40" s="31"/>
      <c r="E40" s="26">
        <f>SUM(E38:E39)</f>
        <v>9239759000</v>
      </c>
      <c r="F40" s="26">
        <f>SUM(F38:F39)</f>
        <v>4976646676</v>
      </c>
      <c r="G40" s="28">
        <f t="shared" si="3"/>
        <v>14216405676</v>
      </c>
    </row>
    <row r="41" spans="1:7" ht="13.5" customHeight="1" x14ac:dyDescent="0.15">
      <c r="A41" s="23"/>
      <c r="B41" s="200" t="s">
        <v>49</v>
      </c>
      <c r="C41" s="200"/>
      <c r="D41" s="31"/>
      <c r="E41" s="26">
        <v>1035114231</v>
      </c>
      <c r="F41" s="26">
        <v>-6860507</v>
      </c>
      <c r="G41" s="28">
        <f t="shared" si="3"/>
        <v>1028253724</v>
      </c>
    </row>
    <row r="42" spans="1:7" ht="13.5" customHeight="1" x14ac:dyDescent="0.15">
      <c r="A42" s="23"/>
      <c r="B42" s="200" t="s">
        <v>50</v>
      </c>
      <c r="C42" s="200"/>
      <c r="D42" s="31"/>
      <c r="E42" s="26">
        <v>185691026</v>
      </c>
      <c r="F42" s="26">
        <v>453571055</v>
      </c>
      <c r="G42" s="28">
        <f t="shared" si="3"/>
        <v>639262081</v>
      </c>
    </row>
    <row r="43" spans="1:7" ht="13.5" customHeight="1" x14ac:dyDescent="0.15">
      <c r="A43" s="23"/>
      <c r="B43" s="200" t="s">
        <v>51</v>
      </c>
      <c r="C43" s="200"/>
      <c r="D43" s="31"/>
      <c r="E43" s="26">
        <v>681861913</v>
      </c>
      <c r="F43" s="26">
        <v>30120597</v>
      </c>
      <c r="G43" s="28">
        <f t="shared" si="3"/>
        <v>711982510</v>
      </c>
    </row>
    <row r="44" spans="1:7" ht="13.5" customHeight="1" x14ac:dyDescent="0.15">
      <c r="A44" s="23"/>
      <c r="B44" s="200" t="s">
        <v>52</v>
      </c>
      <c r="C44" s="200"/>
      <c r="D44" s="36"/>
      <c r="E44" s="26">
        <v>272318140</v>
      </c>
      <c r="F44" s="26">
        <v>-58413</v>
      </c>
      <c r="G44" s="28">
        <f t="shared" si="3"/>
        <v>272259727</v>
      </c>
    </row>
    <row r="45" spans="1:7" ht="13.5" customHeight="1" x14ac:dyDescent="0.15">
      <c r="A45" s="23"/>
      <c r="B45" s="200" t="s">
        <v>58</v>
      </c>
      <c r="C45" s="200"/>
      <c r="D45" s="36"/>
      <c r="E45" s="26">
        <v>1281225820</v>
      </c>
      <c r="F45" s="26" t="s">
        <v>29</v>
      </c>
      <c r="G45" s="28">
        <f t="shared" si="3"/>
        <v>1281225820</v>
      </c>
    </row>
    <row r="46" spans="1:7" ht="13.5" customHeight="1" x14ac:dyDescent="0.15">
      <c r="A46" s="23"/>
      <c r="B46" s="200" t="s">
        <v>53</v>
      </c>
      <c r="C46" s="200"/>
      <c r="D46" s="36"/>
      <c r="E46" s="26">
        <v>5053419599</v>
      </c>
      <c r="F46" s="26">
        <v>1095835435</v>
      </c>
      <c r="G46" s="28">
        <f t="shared" si="3"/>
        <v>6149255034</v>
      </c>
    </row>
    <row r="47" spans="1:7" ht="13.5" customHeight="1" x14ac:dyDescent="0.15">
      <c r="A47" s="23"/>
      <c r="B47" s="200" t="s">
        <v>54</v>
      </c>
      <c r="C47" s="200"/>
      <c r="D47" s="36"/>
      <c r="E47" s="26">
        <v>350000000</v>
      </c>
      <c r="F47" s="26">
        <v>-150000000</v>
      </c>
      <c r="G47" s="28">
        <f t="shared" si="3"/>
        <v>200000000</v>
      </c>
    </row>
    <row r="48" spans="1:7" ht="5.0999999999999996" customHeight="1" x14ac:dyDescent="0.15">
      <c r="A48" s="23"/>
      <c r="B48" s="24"/>
      <c r="C48" s="24"/>
      <c r="D48" s="36"/>
      <c r="E48" s="26"/>
      <c r="F48" s="26"/>
      <c r="G48" s="28"/>
    </row>
    <row r="49" spans="1:7" ht="13.5" customHeight="1" x14ac:dyDescent="0.15">
      <c r="A49" s="23"/>
      <c r="B49" s="202" t="s">
        <v>55</v>
      </c>
      <c r="C49" s="202"/>
      <c r="D49" s="36"/>
      <c r="E49" s="28">
        <f>SUM(E11,E19,E20,E26:E28,E40:E47)</f>
        <v>70987120301</v>
      </c>
      <c r="F49" s="28">
        <f>SUM(F11,F19,F20,F26:F28,F40:F47)</f>
        <v>6480550667</v>
      </c>
      <c r="G49" s="28">
        <f>SUM(E49:F49)</f>
        <v>77467670968</v>
      </c>
    </row>
    <row r="50" spans="1:7" ht="13.5" customHeight="1" x14ac:dyDescent="0.15">
      <c r="A50" s="23"/>
      <c r="B50" s="200" t="s">
        <v>72</v>
      </c>
      <c r="C50" s="200"/>
      <c r="D50" s="36"/>
      <c r="E50" s="26" t="s">
        <v>29</v>
      </c>
      <c r="F50" s="26">
        <v>566334868</v>
      </c>
      <c r="G50" s="28">
        <f>SUM(E50:F50)</f>
        <v>566334868</v>
      </c>
    </row>
    <row r="51" spans="1:7" ht="12.75" customHeight="1" x14ac:dyDescent="0.15">
      <c r="A51" s="23"/>
      <c r="B51" s="202" t="s">
        <v>69</v>
      </c>
      <c r="C51" s="202"/>
      <c r="D51" s="36"/>
      <c r="E51" s="28">
        <f>SUM(E49:E50)</f>
        <v>70987120301</v>
      </c>
      <c r="F51" s="28">
        <f>SUM(F49:F50)</f>
        <v>7046885535</v>
      </c>
      <c r="G51" s="28">
        <f>SUM(E51:F51)</f>
        <v>78034005836</v>
      </c>
    </row>
    <row r="52" spans="1:7" ht="6" customHeight="1" x14ac:dyDescent="0.15">
      <c r="A52" s="38"/>
      <c r="B52" s="38"/>
      <c r="C52" s="39"/>
      <c r="D52" s="40"/>
      <c r="E52" s="41"/>
      <c r="F52" s="42"/>
      <c r="G52" s="42"/>
    </row>
    <row r="53" spans="1:7" ht="10.5" customHeight="1" x14ac:dyDescent="0.15">
      <c r="A53" s="195" t="s">
        <v>148</v>
      </c>
      <c r="B53" s="195"/>
      <c r="C53" s="195"/>
      <c r="D53" s="195"/>
      <c r="E53" s="195"/>
      <c r="F53" s="195"/>
      <c r="G53" s="195"/>
    </row>
    <row r="54" spans="1:7" ht="10.5" customHeight="1" x14ac:dyDescent="0.15">
      <c r="A54" s="196"/>
      <c r="B54" s="196"/>
      <c r="C54" s="196"/>
      <c r="D54" s="196"/>
      <c r="E54" s="196"/>
      <c r="F54" s="196"/>
      <c r="G54" s="196"/>
    </row>
  </sheetData>
  <mergeCells count="25">
    <mergeCell ref="B42:C42"/>
    <mergeCell ref="B43:C43"/>
    <mergeCell ref="B49:C49"/>
    <mergeCell ref="B50:C50"/>
    <mergeCell ref="B51:C51"/>
    <mergeCell ref="B44:C44"/>
    <mergeCell ref="B45:C45"/>
    <mergeCell ref="B46:C46"/>
    <mergeCell ref="B47:C47"/>
    <mergeCell ref="A53:G54"/>
    <mergeCell ref="A2:G2"/>
    <mergeCell ref="A3:D3"/>
    <mergeCell ref="B5:C5"/>
    <mergeCell ref="B11:C11"/>
    <mergeCell ref="B12:C12"/>
    <mergeCell ref="B19:C19"/>
    <mergeCell ref="B20:C20"/>
    <mergeCell ref="B21:C21"/>
    <mergeCell ref="B26:C26"/>
    <mergeCell ref="B27:C27"/>
    <mergeCell ref="B28:C28"/>
    <mergeCell ref="B29:C29"/>
    <mergeCell ref="B38:C38"/>
    <mergeCell ref="B40:C40"/>
    <mergeCell ref="B41:C41"/>
  </mergeCells>
  <phoneticPr fontId="7"/>
  <pageMargins left="0.78740157480314965" right="0.78740157480314965" top="0.86614173228346458" bottom="0.86614173228346458" header="0.62992125984251968" footer="0.39370078740157483"/>
  <pageSetup paperSize="9" scale="115" firstPageNumber="250"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53"/>
  <sheetViews>
    <sheetView view="pageBreakPreview" zoomScaleNormal="100" zoomScaleSheetLayoutView="100" workbookViewId="0"/>
  </sheetViews>
  <sheetFormatPr defaultColWidth="9.42578125" defaultRowHeight="10.5" customHeight="1" x14ac:dyDescent="0.15"/>
  <cols>
    <col min="1" max="1" width="0.42578125" style="30" customWidth="1"/>
    <col min="2" max="2" width="4.42578125" style="30" customWidth="1"/>
    <col min="3" max="3" width="33.42578125" style="30" customWidth="1"/>
    <col min="4" max="4" width="0.5703125" style="30" customWidth="1"/>
    <col min="5" max="7" width="20.140625" style="30" customWidth="1"/>
    <col min="8" max="12" width="12.140625" style="30" customWidth="1"/>
    <col min="13" max="18" width="12.42578125" style="30" customWidth="1"/>
    <col min="19" max="16384" width="9.42578125" style="30"/>
  </cols>
  <sheetData>
    <row r="1" spans="1:29" s="12" customFormat="1" ht="12" customHeight="1" x14ac:dyDescent="0.15">
      <c r="A1" s="8"/>
      <c r="B1" s="8"/>
      <c r="C1" s="8"/>
      <c r="D1" s="8"/>
      <c r="E1" s="8"/>
      <c r="F1" s="8"/>
      <c r="G1" s="9" t="s">
        <v>0</v>
      </c>
      <c r="H1" s="10"/>
      <c r="I1" s="10"/>
      <c r="J1" s="10"/>
      <c r="K1" s="10"/>
      <c r="L1" s="10"/>
      <c r="M1" s="10"/>
      <c r="N1" s="10"/>
      <c r="O1" s="10"/>
      <c r="P1" s="10"/>
      <c r="Q1" s="10"/>
      <c r="R1" s="11"/>
      <c r="S1" s="10"/>
      <c r="T1" s="10"/>
      <c r="U1" s="10"/>
      <c r="V1" s="10"/>
      <c r="W1" s="10"/>
      <c r="X1" s="10"/>
      <c r="Y1" s="10"/>
      <c r="Z1" s="10"/>
      <c r="AA1" s="10"/>
      <c r="AB1" s="10"/>
      <c r="AC1" s="10"/>
    </row>
    <row r="2" spans="1:29" ht="18" customHeight="1" x14ac:dyDescent="0.15">
      <c r="A2" s="197" t="s">
        <v>73</v>
      </c>
      <c r="B2" s="197"/>
      <c r="C2" s="197"/>
      <c r="D2" s="197"/>
      <c r="E2" s="197"/>
      <c r="F2" s="197"/>
      <c r="G2" s="197"/>
    </row>
    <row r="3" spans="1:29" ht="18" customHeight="1" x14ac:dyDescent="0.15">
      <c r="A3" s="198" t="s">
        <v>2</v>
      </c>
      <c r="B3" s="198"/>
      <c r="C3" s="198"/>
      <c r="D3" s="199"/>
      <c r="E3" s="15" t="s">
        <v>3</v>
      </c>
      <c r="F3" s="16" t="s">
        <v>4</v>
      </c>
      <c r="G3" s="17" t="s">
        <v>5</v>
      </c>
    </row>
    <row r="4" spans="1:29" ht="6" customHeight="1" x14ac:dyDescent="0.15">
      <c r="A4" s="20"/>
      <c r="B4" s="20"/>
      <c r="C4" s="20"/>
      <c r="D4" s="21"/>
      <c r="E4" s="22"/>
      <c r="F4" s="22"/>
      <c r="G4" s="22"/>
    </row>
    <row r="5" spans="1:29" ht="14.1" customHeight="1" x14ac:dyDescent="0.15">
      <c r="A5" s="23"/>
      <c r="B5" s="200" t="s">
        <v>6</v>
      </c>
      <c r="C5" s="200"/>
      <c r="D5" s="25"/>
      <c r="E5" s="26"/>
      <c r="F5" s="26"/>
      <c r="G5" s="26"/>
    </row>
    <row r="6" spans="1:29" ht="14.1" customHeight="1" x14ac:dyDescent="0.15">
      <c r="A6" s="23"/>
      <c r="B6" s="23" t="s">
        <v>7</v>
      </c>
      <c r="C6" s="24" t="s">
        <v>8</v>
      </c>
      <c r="D6" s="21"/>
      <c r="E6" s="26">
        <v>1059297450</v>
      </c>
      <c r="F6" s="26">
        <v>75254240</v>
      </c>
      <c r="G6" s="28">
        <f t="shared" ref="G6:G11" si="0">SUM(E6:F6)</f>
        <v>1134551690</v>
      </c>
    </row>
    <row r="7" spans="1:29" ht="14.1" customHeight="1" x14ac:dyDescent="0.15">
      <c r="A7" s="23"/>
      <c r="B7" s="23" t="s">
        <v>9</v>
      </c>
      <c r="C7" s="24" t="s">
        <v>10</v>
      </c>
      <c r="D7" s="21"/>
      <c r="E7" s="26">
        <v>3800812470</v>
      </c>
      <c r="F7" s="26">
        <v>276065573</v>
      </c>
      <c r="G7" s="28">
        <f t="shared" si="0"/>
        <v>4076878043</v>
      </c>
    </row>
    <row r="8" spans="1:29" ht="14.1" customHeight="1" x14ac:dyDescent="0.15">
      <c r="A8" s="23"/>
      <c r="B8" s="23" t="s">
        <v>11</v>
      </c>
      <c r="C8" s="24" t="s">
        <v>12</v>
      </c>
      <c r="D8" s="31"/>
      <c r="E8" s="26">
        <v>8487584561</v>
      </c>
      <c r="F8" s="26">
        <v>319691121</v>
      </c>
      <c r="G8" s="28">
        <f t="shared" si="0"/>
        <v>8807275682</v>
      </c>
    </row>
    <row r="9" spans="1:29" ht="14.1" customHeight="1" x14ac:dyDescent="0.15">
      <c r="A9" s="23"/>
      <c r="B9" s="23" t="s">
        <v>13</v>
      </c>
      <c r="C9" s="24" t="s">
        <v>14</v>
      </c>
      <c r="D9" s="31"/>
      <c r="E9" s="26">
        <v>612501671</v>
      </c>
      <c r="F9" s="26">
        <v>15691466</v>
      </c>
      <c r="G9" s="28">
        <f t="shared" si="0"/>
        <v>628193137</v>
      </c>
    </row>
    <row r="10" spans="1:29" ht="14.1" customHeight="1" x14ac:dyDescent="0.15">
      <c r="A10" s="23"/>
      <c r="B10" s="23" t="s">
        <v>15</v>
      </c>
      <c r="C10" s="24" t="s">
        <v>16</v>
      </c>
      <c r="D10" s="31"/>
      <c r="E10" s="26">
        <v>327747202</v>
      </c>
      <c r="F10" s="26">
        <v>25713815</v>
      </c>
      <c r="G10" s="28">
        <f t="shared" si="0"/>
        <v>353461017</v>
      </c>
    </row>
    <row r="11" spans="1:29" ht="14.1" customHeight="1" x14ac:dyDescent="0.15">
      <c r="A11" s="23"/>
      <c r="B11" s="200" t="s">
        <v>5</v>
      </c>
      <c r="C11" s="200"/>
      <c r="D11" s="34"/>
      <c r="E11" s="26">
        <f>SUM(E6:E10)</f>
        <v>14287943354</v>
      </c>
      <c r="F11" s="26">
        <f>SUM(F6:F10)</f>
        <v>712416215</v>
      </c>
      <c r="G11" s="28">
        <f t="shared" si="0"/>
        <v>15000359569</v>
      </c>
    </row>
    <row r="12" spans="1:29" ht="14.1" customHeight="1" x14ac:dyDescent="0.15">
      <c r="A12" s="23"/>
      <c r="B12" s="200" t="s">
        <v>17</v>
      </c>
      <c r="C12" s="200"/>
      <c r="D12" s="34"/>
      <c r="E12" s="26"/>
      <c r="F12" s="26"/>
      <c r="G12" s="28"/>
    </row>
    <row r="13" spans="1:29" ht="14.1" customHeight="1" x14ac:dyDescent="0.15">
      <c r="A13" s="23"/>
      <c r="B13" s="23" t="s">
        <v>7</v>
      </c>
      <c r="C13" s="24" t="s">
        <v>18</v>
      </c>
      <c r="D13" s="34"/>
      <c r="E13" s="26">
        <v>2839917000</v>
      </c>
      <c r="F13" s="26">
        <v>2373266</v>
      </c>
      <c r="G13" s="28">
        <f t="shared" ref="G13:G20" si="1">SUM(E13:F13)</f>
        <v>2842290266</v>
      </c>
    </row>
    <row r="14" spans="1:29" ht="14.1" customHeight="1" x14ac:dyDescent="0.15">
      <c r="A14" s="23"/>
      <c r="B14" s="23" t="s">
        <v>9</v>
      </c>
      <c r="C14" s="24" t="s">
        <v>19</v>
      </c>
      <c r="D14" s="34"/>
      <c r="E14" s="26">
        <v>1569821616</v>
      </c>
      <c r="F14" s="26">
        <v>35461681</v>
      </c>
      <c r="G14" s="28">
        <f t="shared" si="1"/>
        <v>1605283297</v>
      </c>
    </row>
    <row r="15" spans="1:29" ht="14.1" customHeight="1" x14ac:dyDescent="0.15">
      <c r="A15" s="23"/>
      <c r="B15" s="23" t="s">
        <v>11</v>
      </c>
      <c r="C15" s="24" t="s">
        <v>20</v>
      </c>
      <c r="D15" s="34"/>
      <c r="E15" s="26">
        <v>758835404</v>
      </c>
      <c r="F15" s="26">
        <v>31958017</v>
      </c>
      <c r="G15" s="28">
        <f t="shared" si="1"/>
        <v>790793421</v>
      </c>
    </row>
    <row r="16" spans="1:29" ht="14.1" customHeight="1" x14ac:dyDescent="0.15">
      <c r="A16" s="23"/>
      <c r="B16" s="23" t="s">
        <v>13</v>
      </c>
      <c r="C16" s="24" t="s">
        <v>21</v>
      </c>
      <c r="D16" s="34"/>
      <c r="E16" s="26">
        <v>230635583</v>
      </c>
      <c r="F16" s="26">
        <v>14997547</v>
      </c>
      <c r="G16" s="28">
        <f t="shared" si="1"/>
        <v>245633130</v>
      </c>
    </row>
    <row r="17" spans="1:7" ht="14.1" customHeight="1" x14ac:dyDescent="0.15">
      <c r="A17" s="23"/>
      <c r="B17" s="23" t="s">
        <v>15</v>
      </c>
      <c r="C17" s="24" t="s">
        <v>22</v>
      </c>
      <c r="D17" s="34"/>
      <c r="E17" s="26">
        <v>723402266</v>
      </c>
      <c r="F17" s="26">
        <v>-196435</v>
      </c>
      <c r="G17" s="28">
        <f t="shared" si="1"/>
        <v>723205831</v>
      </c>
    </row>
    <row r="18" spans="1:7" ht="14.1" customHeight="1" x14ac:dyDescent="0.15">
      <c r="A18" s="23"/>
      <c r="B18" s="23" t="s">
        <v>23</v>
      </c>
      <c r="C18" s="24" t="s">
        <v>24</v>
      </c>
      <c r="D18" s="34"/>
      <c r="E18" s="26">
        <v>104342881</v>
      </c>
      <c r="F18" s="26">
        <v>-206439</v>
      </c>
      <c r="G18" s="28">
        <f t="shared" si="1"/>
        <v>104136442</v>
      </c>
    </row>
    <row r="19" spans="1:7" ht="14.1" customHeight="1" x14ac:dyDescent="0.15">
      <c r="A19" s="23"/>
      <c r="B19" s="200" t="s">
        <v>5</v>
      </c>
      <c r="C19" s="200"/>
      <c r="D19" s="34"/>
      <c r="E19" s="26">
        <f>SUM(E13:E18)</f>
        <v>6226954750</v>
      </c>
      <c r="F19" s="26">
        <f>SUM(F13:F18)</f>
        <v>84387637</v>
      </c>
      <c r="G19" s="28">
        <f t="shared" si="1"/>
        <v>6311342387</v>
      </c>
    </row>
    <row r="20" spans="1:7" ht="14.1" customHeight="1" x14ac:dyDescent="0.15">
      <c r="A20" s="23"/>
      <c r="B20" s="200" t="s">
        <v>25</v>
      </c>
      <c r="C20" s="200"/>
      <c r="D20" s="34"/>
      <c r="E20" s="26">
        <v>16375197446</v>
      </c>
      <c r="F20" s="26">
        <v>-291346449</v>
      </c>
      <c r="G20" s="28">
        <f t="shared" si="1"/>
        <v>16083850997</v>
      </c>
    </row>
    <row r="21" spans="1:7" ht="14.1" customHeight="1" x14ac:dyDescent="0.15">
      <c r="A21" s="23"/>
      <c r="B21" s="200" t="s">
        <v>26</v>
      </c>
      <c r="C21" s="200"/>
      <c r="D21" s="34"/>
      <c r="E21" s="26"/>
      <c r="F21" s="26"/>
      <c r="G21" s="28"/>
    </row>
    <row r="22" spans="1:7" ht="14.1" customHeight="1" x14ac:dyDescent="0.15">
      <c r="A22" s="23"/>
      <c r="B22" s="23" t="s">
        <v>7</v>
      </c>
      <c r="C22" s="24" t="s">
        <v>27</v>
      </c>
      <c r="D22" s="34"/>
      <c r="E22" s="26">
        <v>81998836</v>
      </c>
      <c r="F22" s="26">
        <v>-7000</v>
      </c>
      <c r="G22" s="28">
        <f t="shared" ref="G22:G28" si="2">SUM(E22:F22)</f>
        <v>81991836</v>
      </c>
    </row>
    <row r="23" spans="1:7" ht="14.1" customHeight="1" x14ac:dyDescent="0.15">
      <c r="A23" s="23"/>
      <c r="B23" s="23" t="s">
        <v>9</v>
      </c>
      <c r="C23" s="24" t="s">
        <v>28</v>
      </c>
      <c r="D23" s="34"/>
      <c r="E23" s="26">
        <v>1456822771</v>
      </c>
      <c r="F23" s="26" t="s">
        <v>29</v>
      </c>
      <c r="G23" s="28">
        <f t="shared" si="2"/>
        <v>1456822771</v>
      </c>
    </row>
    <row r="24" spans="1:7" ht="14.1" customHeight="1" x14ac:dyDescent="0.15">
      <c r="A24" s="23"/>
      <c r="B24" s="23" t="s">
        <v>11</v>
      </c>
      <c r="C24" s="24" t="s">
        <v>30</v>
      </c>
      <c r="D24" s="34"/>
      <c r="E24" s="26">
        <v>5455302</v>
      </c>
      <c r="F24" s="26">
        <v>-212734</v>
      </c>
      <c r="G24" s="28">
        <f t="shared" si="2"/>
        <v>5242568</v>
      </c>
    </row>
    <row r="25" spans="1:7" ht="14.1" customHeight="1" x14ac:dyDescent="0.15">
      <c r="A25" s="23"/>
      <c r="B25" s="23" t="s">
        <v>13</v>
      </c>
      <c r="C25" s="35" t="s">
        <v>31</v>
      </c>
      <c r="D25" s="34"/>
      <c r="E25" s="26">
        <v>114745221</v>
      </c>
      <c r="F25" s="26">
        <v>-121565</v>
      </c>
      <c r="G25" s="28">
        <f t="shared" si="2"/>
        <v>114623656</v>
      </c>
    </row>
    <row r="26" spans="1:7" ht="14.1" customHeight="1" x14ac:dyDescent="0.15">
      <c r="A26" s="23"/>
      <c r="B26" s="200" t="s">
        <v>5</v>
      </c>
      <c r="C26" s="200"/>
      <c r="D26" s="34"/>
      <c r="E26" s="26">
        <f>SUM(E22:E25)</f>
        <v>1659022130</v>
      </c>
      <c r="F26" s="26">
        <f>SUM(F22:F25)</f>
        <v>-341299</v>
      </c>
      <c r="G26" s="28">
        <f t="shared" si="2"/>
        <v>1658680831</v>
      </c>
    </row>
    <row r="27" spans="1:7" ht="14.1" customHeight="1" x14ac:dyDescent="0.15">
      <c r="A27" s="23"/>
      <c r="B27" s="200" t="s">
        <v>33</v>
      </c>
      <c r="C27" s="200"/>
      <c r="D27" s="34"/>
      <c r="E27" s="26">
        <v>13603825569</v>
      </c>
      <c r="F27" s="26">
        <v>341167768</v>
      </c>
      <c r="G27" s="28">
        <f t="shared" si="2"/>
        <v>13944993337</v>
      </c>
    </row>
    <row r="28" spans="1:7" ht="14.1" customHeight="1" x14ac:dyDescent="0.15">
      <c r="A28" s="23"/>
      <c r="B28" s="200" t="s">
        <v>34</v>
      </c>
      <c r="C28" s="200"/>
      <c r="D28" s="34"/>
      <c r="E28" s="26">
        <v>4845479310</v>
      </c>
      <c r="F28" s="26">
        <v>3605521</v>
      </c>
      <c r="G28" s="28">
        <f t="shared" si="2"/>
        <v>4849084831</v>
      </c>
    </row>
    <row r="29" spans="1:7" ht="14.1" customHeight="1" x14ac:dyDescent="0.15">
      <c r="A29" s="23"/>
      <c r="B29" s="200" t="s">
        <v>35</v>
      </c>
      <c r="C29" s="200"/>
      <c r="D29" s="34"/>
      <c r="E29" s="26"/>
      <c r="F29" s="26"/>
      <c r="G29" s="28"/>
    </row>
    <row r="30" spans="1:7" ht="14.1" customHeight="1" x14ac:dyDescent="0.15">
      <c r="A30" s="23"/>
      <c r="B30" s="23" t="s">
        <v>7</v>
      </c>
      <c r="C30" s="24" t="s">
        <v>36</v>
      </c>
      <c r="D30" s="34"/>
      <c r="E30" s="26">
        <v>1626372000</v>
      </c>
      <c r="F30" s="26">
        <v>152524873</v>
      </c>
      <c r="G30" s="28">
        <f t="shared" ref="G30:G48" si="3">SUM(E30:F30)</f>
        <v>1778896873</v>
      </c>
    </row>
    <row r="31" spans="1:7" ht="14.1" customHeight="1" x14ac:dyDescent="0.15">
      <c r="A31" s="23"/>
      <c r="B31" s="23" t="s">
        <v>9</v>
      </c>
      <c r="C31" s="24" t="s">
        <v>37</v>
      </c>
      <c r="D31" s="34"/>
      <c r="E31" s="26">
        <v>2685023000</v>
      </c>
      <c r="F31" s="26">
        <v>259518486</v>
      </c>
      <c r="G31" s="28">
        <f t="shared" si="3"/>
        <v>2944541486</v>
      </c>
    </row>
    <row r="32" spans="1:7" ht="14.1" customHeight="1" x14ac:dyDescent="0.15">
      <c r="A32" s="23"/>
      <c r="B32" s="23" t="s">
        <v>11</v>
      </c>
      <c r="C32" s="35" t="s">
        <v>38</v>
      </c>
      <c r="D32" s="34"/>
      <c r="E32" s="26">
        <v>724729000</v>
      </c>
      <c r="F32" s="26">
        <v>47907417</v>
      </c>
      <c r="G32" s="28">
        <f t="shared" si="3"/>
        <v>772636417</v>
      </c>
    </row>
    <row r="33" spans="1:7" ht="14.1" customHeight="1" x14ac:dyDescent="0.15">
      <c r="A33" s="23"/>
      <c r="B33" s="23" t="s">
        <v>13</v>
      </c>
      <c r="C33" s="24" t="s">
        <v>39</v>
      </c>
      <c r="D33" s="34"/>
      <c r="E33" s="26">
        <v>1216967000</v>
      </c>
      <c r="F33" s="26">
        <v>447184114</v>
      </c>
      <c r="G33" s="28">
        <f t="shared" si="3"/>
        <v>1664151114</v>
      </c>
    </row>
    <row r="34" spans="1:7" ht="14.1" customHeight="1" x14ac:dyDescent="0.15">
      <c r="A34" s="23"/>
      <c r="B34" s="23" t="s">
        <v>15</v>
      </c>
      <c r="C34" s="24" t="s">
        <v>40</v>
      </c>
      <c r="D34" s="34"/>
      <c r="E34" s="26">
        <v>1710826000</v>
      </c>
      <c r="F34" s="26">
        <v>127591952</v>
      </c>
      <c r="G34" s="28">
        <f t="shared" si="3"/>
        <v>1838417952</v>
      </c>
    </row>
    <row r="35" spans="1:7" ht="14.1" customHeight="1" x14ac:dyDescent="0.15">
      <c r="A35" s="23"/>
      <c r="B35" s="23" t="s">
        <v>23</v>
      </c>
      <c r="C35" s="24" t="s">
        <v>63</v>
      </c>
      <c r="D35" s="34"/>
      <c r="E35" s="26">
        <v>1227910000</v>
      </c>
      <c r="F35" s="26">
        <v>317531542</v>
      </c>
      <c r="G35" s="28">
        <f t="shared" si="3"/>
        <v>1545441542</v>
      </c>
    </row>
    <row r="36" spans="1:7" ht="14.1" customHeight="1" x14ac:dyDescent="0.15">
      <c r="A36" s="23"/>
      <c r="B36" s="23" t="s">
        <v>42</v>
      </c>
      <c r="C36" s="24" t="s">
        <v>43</v>
      </c>
      <c r="D36" s="31"/>
      <c r="E36" s="26">
        <v>342700000</v>
      </c>
      <c r="F36" s="26">
        <v>23687076</v>
      </c>
      <c r="G36" s="28">
        <f t="shared" si="3"/>
        <v>366387076</v>
      </c>
    </row>
    <row r="37" spans="1:7" ht="14.1" customHeight="1" x14ac:dyDescent="0.15">
      <c r="A37" s="23"/>
      <c r="B37" s="23" t="s">
        <v>44</v>
      </c>
      <c r="C37" s="24" t="s">
        <v>45</v>
      </c>
      <c r="D37" s="31"/>
      <c r="E37" s="26">
        <v>15617000</v>
      </c>
      <c r="F37" s="26" t="s">
        <v>29</v>
      </c>
      <c r="G37" s="28">
        <f t="shared" si="3"/>
        <v>15617000</v>
      </c>
    </row>
    <row r="38" spans="1:7" ht="14.1" customHeight="1" x14ac:dyDescent="0.15">
      <c r="A38" s="23"/>
      <c r="B38" s="201" t="s">
        <v>46</v>
      </c>
      <c r="C38" s="201"/>
      <c r="D38" s="31"/>
      <c r="E38" s="26">
        <f>SUM(E30:E37)</f>
        <v>9550144000</v>
      </c>
      <c r="F38" s="26">
        <f>SUM(F30:F37)</f>
        <v>1375945460</v>
      </c>
      <c r="G38" s="28">
        <f t="shared" si="3"/>
        <v>10926089460</v>
      </c>
    </row>
    <row r="39" spans="1:7" ht="14.1" customHeight="1" x14ac:dyDescent="0.15">
      <c r="A39" s="23"/>
      <c r="B39" s="23" t="s">
        <v>47</v>
      </c>
      <c r="C39" s="24" t="s">
        <v>48</v>
      </c>
      <c r="D39" s="31"/>
      <c r="E39" s="26">
        <v>68215000</v>
      </c>
      <c r="F39" s="26">
        <v>223240000</v>
      </c>
      <c r="G39" s="28">
        <f t="shared" si="3"/>
        <v>291455000</v>
      </c>
    </row>
    <row r="40" spans="1:7" ht="14.1" customHeight="1" x14ac:dyDescent="0.15">
      <c r="A40" s="23"/>
      <c r="B40" s="200" t="s">
        <v>5</v>
      </c>
      <c r="C40" s="200"/>
      <c r="D40" s="31"/>
      <c r="E40" s="26">
        <f>SUM(E38:E39)</f>
        <v>9618359000</v>
      </c>
      <c r="F40" s="26">
        <f>SUM(F38:F39)</f>
        <v>1599185460</v>
      </c>
      <c r="G40" s="28">
        <f t="shared" si="3"/>
        <v>11217544460</v>
      </c>
    </row>
    <row r="41" spans="1:7" ht="14.1" customHeight="1" x14ac:dyDescent="0.15">
      <c r="A41" s="23"/>
      <c r="B41" s="200" t="s">
        <v>49</v>
      </c>
      <c r="C41" s="200"/>
      <c r="D41" s="31"/>
      <c r="E41" s="26">
        <v>1071486239</v>
      </c>
      <c r="F41" s="26">
        <v>7512861</v>
      </c>
      <c r="G41" s="28">
        <f t="shared" si="3"/>
        <v>1078999100</v>
      </c>
    </row>
    <row r="42" spans="1:7" ht="14.1" customHeight="1" x14ac:dyDescent="0.15">
      <c r="A42" s="23"/>
      <c r="B42" s="200" t="s">
        <v>50</v>
      </c>
      <c r="C42" s="200"/>
      <c r="D42" s="31"/>
      <c r="E42" s="26">
        <v>185522886</v>
      </c>
      <c r="F42" s="26">
        <v>18927303</v>
      </c>
      <c r="G42" s="28">
        <f t="shared" si="3"/>
        <v>204450189</v>
      </c>
    </row>
    <row r="43" spans="1:7" ht="14.1" customHeight="1" x14ac:dyDescent="0.15">
      <c r="A43" s="23"/>
      <c r="B43" s="200" t="s">
        <v>51</v>
      </c>
      <c r="C43" s="200"/>
      <c r="D43" s="31"/>
      <c r="E43" s="26">
        <v>692282547</v>
      </c>
      <c r="F43" s="26">
        <v>3923525</v>
      </c>
      <c r="G43" s="28">
        <f t="shared" si="3"/>
        <v>696206072</v>
      </c>
    </row>
    <row r="44" spans="1:7" ht="14.1" customHeight="1" x14ac:dyDescent="0.15">
      <c r="A44" s="23"/>
      <c r="B44" s="200" t="s">
        <v>74</v>
      </c>
      <c r="C44" s="200"/>
      <c r="D44" s="36"/>
      <c r="E44" s="26">
        <v>270483628</v>
      </c>
      <c r="F44" s="26">
        <v>39896527</v>
      </c>
      <c r="G44" s="28">
        <f t="shared" si="3"/>
        <v>310380155</v>
      </c>
    </row>
    <row r="45" spans="1:7" ht="14.1" customHeight="1" x14ac:dyDescent="0.15">
      <c r="A45" s="23"/>
      <c r="B45" s="200" t="s">
        <v>58</v>
      </c>
      <c r="C45" s="200"/>
      <c r="D45" s="36"/>
      <c r="E45" s="26">
        <v>171541000</v>
      </c>
      <c r="F45" s="26" t="s">
        <v>29</v>
      </c>
      <c r="G45" s="28">
        <f t="shared" si="3"/>
        <v>171541000</v>
      </c>
    </row>
    <row r="46" spans="1:7" ht="14.1" customHeight="1" x14ac:dyDescent="0.15">
      <c r="A46" s="23"/>
      <c r="B46" s="200" t="s">
        <v>75</v>
      </c>
      <c r="C46" s="200"/>
      <c r="D46" s="36"/>
      <c r="E46" s="26">
        <v>685000000</v>
      </c>
      <c r="F46" s="26" t="s">
        <v>29</v>
      </c>
      <c r="G46" s="28">
        <f t="shared" si="3"/>
        <v>685000000</v>
      </c>
    </row>
    <row r="47" spans="1:7" ht="14.1" customHeight="1" x14ac:dyDescent="0.15">
      <c r="A47" s="23"/>
      <c r="B47" s="200" t="s">
        <v>53</v>
      </c>
      <c r="C47" s="200"/>
      <c r="D47" s="36"/>
      <c r="E47" s="26">
        <v>5061825956</v>
      </c>
      <c r="F47" s="26">
        <v>296972103</v>
      </c>
      <c r="G47" s="28">
        <f t="shared" si="3"/>
        <v>5358798059</v>
      </c>
    </row>
    <row r="48" spans="1:7" ht="14.1" customHeight="1" x14ac:dyDescent="0.15">
      <c r="A48" s="23"/>
      <c r="B48" s="200" t="s">
        <v>54</v>
      </c>
      <c r="C48" s="200"/>
      <c r="D48" s="36"/>
      <c r="E48" s="26">
        <v>350000000</v>
      </c>
      <c r="F48" s="26">
        <v>-150000000</v>
      </c>
      <c r="G48" s="28">
        <f t="shared" si="3"/>
        <v>200000000</v>
      </c>
    </row>
    <row r="49" spans="1:7" ht="6" customHeight="1" x14ac:dyDescent="0.15">
      <c r="A49" s="23"/>
      <c r="B49" s="24"/>
      <c r="C49" s="24"/>
      <c r="D49" s="36"/>
      <c r="E49" s="26"/>
      <c r="F49" s="26"/>
      <c r="G49" s="28"/>
    </row>
    <row r="50" spans="1:7" ht="11.25" customHeight="1" x14ac:dyDescent="0.15">
      <c r="A50" s="23"/>
      <c r="B50" s="202" t="s">
        <v>55</v>
      </c>
      <c r="C50" s="202"/>
      <c r="D50" s="36"/>
      <c r="E50" s="28">
        <f>SUM(E11,E19:E20,E26:E28,E40:E48)</f>
        <v>75104923815</v>
      </c>
      <c r="F50" s="28">
        <f>SUM(F11,F19:F20,F26:F28,F40:F48)</f>
        <v>2666307172</v>
      </c>
      <c r="G50" s="28">
        <f>SUM(E50:F50)</f>
        <v>77771230987</v>
      </c>
    </row>
    <row r="51" spans="1:7" ht="6" customHeight="1" x14ac:dyDescent="0.15">
      <c r="A51" s="38"/>
      <c r="B51" s="38"/>
      <c r="C51" s="39"/>
      <c r="D51" s="40"/>
      <c r="E51" s="41"/>
      <c r="F51" s="42"/>
      <c r="G51" s="42"/>
    </row>
    <row r="52" spans="1:7" ht="10.5" customHeight="1" x14ac:dyDescent="0.15">
      <c r="A52" s="195" t="s">
        <v>148</v>
      </c>
      <c r="B52" s="195"/>
      <c r="C52" s="195"/>
      <c r="D52" s="195"/>
      <c r="E52" s="195"/>
      <c r="F52" s="195"/>
      <c r="G52" s="195"/>
    </row>
    <row r="53" spans="1:7" ht="10.5" customHeight="1" x14ac:dyDescent="0.15">
      <c r="A53" s="196"/>
      <c r="B53" s="196"/>
      <c r="C53" s="196"/>
      <c r="D53" s="196"/>
      <c r="E53" s="196"/>
      <c r="F53" s="196"/>
      <c r="G53" s="196"/>
    </row>
  </sheetData>
  <mergeCells count="24">
    <mergeCell ref="B42:C42"/>
    <mergeCell ref="B47:C47"/>
    <mergeCell ref="B48:C48"/>
    <mergeCell ref="B50:C50"/>
    <mergeCell ref="B43:C43"/>
    <mergeCell ref="B44:C44"/>
    <mergeCell ref="B45:C45"/>
    <mergeCell ref="B46:C46"/>
    <mergeCell ref="A52:G53"/>
    <mergeCell ref="A2:G2"/>
    <mergeCell ref="A3:D3"/>
    <mergeCell ref="B5:C5"/>
    <mergeCell ref="B11:C11"/>
    <mergeCell ref="B12:C12"/>
    <mergeCell ref="B19:C19"/>
    <mergeCell ref="B20:C20"/>
    <mergeCell ref="B21:C21"/>
    <mergeCell ref="B26:C26"/>
    <mergeCell ref="B27:C27"/>
    <mergeCell ref="B28:C28"/>
    <mergeCell ref="B29:C29"/>
    <mergeCell ref="B38:C38"/>
    <mergeCell ref="B40:C40"/>
    <mergeCell ref="B41:C41"/>
  </mergeCells>
  <phoneticPr fontId="7"/>
  <pageMargins left="0.78740157480314965" right="0.78740157480314965" top="0.86614173228346458" bottom="0.86614173228346458" header="0.62992125984251968" footer="0.39370078740157483"/>
  <pageSetup paperSize="9" scale="112" firstPageNumber="250"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52"/>
  <sheetViews>
    <sheetView view="pageBreakPreview" zoomScaleNormal="100" zoomScaleSheetLayoutView="100" workbookViewId="0"/>
  </sheetViews>
  <sheetFormatPr defaultColWidth="9.42578125" defaultRowHeight="10.5" customHeight="1" x14ac:dyDescent="0.15"/>
  <cols>
    <col min="1" max="1" width="0.42578125" style="30" customWidth="1"/>
    <col min="2" max="2" width="4.42578125" style="30" customWidth="1"/>
    <col min="3" max="3" width="33.42578125" style="30" customWidth="1"/>
    <col min="4" max="4" width="0.5703125" style="30" customWidth="1"/>
    <col min="5" max="7" width="20.140625" style="30" customWidth="1"/>
    <col min="8" max="12" width="12.140625" style="30" customWidth="1"/>
    <col min="13" max="18" width="12.42578125" style="30" customWidth="1"/>
    <col min="19" max="16384" width="9.42578125" style="30"/>
  </cols>
  <sheetData>
    <row r="1" spans="1:29" s="12" customFormat="1" ht="12" customHeight="1" x14ac:dyDescent="0.15">
      <c r="A1" s="8"/>
      <c r="B1" s="8"/>
      <c r="C1" s="8"/>
      <c r="D1" s="8"/>
      <c r="E1" s="8"/>
      <c r="F1" s="8"/>
      <c r="G1" s="9" t="s">
        <v>0</v>
      </c>
      <c r="H1" s="10"/>
      <c r="I1" s="10"/>
      <c r="J1" s="10"/>
      <c r="K1" s="10"/>
      <c r="L1" s="10"/>
      <c r="M1" s="10"/>
      <c r="N1" s="10"/>
      <c r="O1" s="10"/>
      <c r="P1" s="10"/>
      <c r="Q1" s="10"/>
      <c r="R1" s="11"/>
      <c r="S1" s="10"/>
      <c r="T1" s="10"/>
      <c r="U1" s="10"/>
      <c r="V1" s="10"/>
      <c r="W1" s="10"/>
      <c r="X1" s="10"/>
      <c r="Y1" s="10"/>
      <c r="Z1" s="10"/>
      <c r="AA1" s="10"/>
      <c r="AB1" s="10"/>
      <c r="AC1" s="10"/>
    </row>
    <row r="2" spans="1:29" ht="18" customHeight="1" x14ac:dyDescent="0.15">
      <c r="A2" s="197" t="s">
        <v>76</v>
      </c>
      <c r="B2" s="197"/>
      <c r="C2" s="197"/>
      <c r="D2" s="197"/>
      <c r="E2" s="197"/>
      <c r="F2" s="197"/>
      <c r="G2" s="197"/>
    </row>
    <row r="3" spans="1:29" ht="18" customHeight="1" x14ac:dyDescent="0.15">
      <c r="A3" s="198" t="s">
        <v>2</v>
      </c>
      <c r="B3" s="198"/>
      <c r="C3" s="198"/>
      <c r="D3" s="199"/>
      <c r="E3" s="15" t="s">
        <v>3</v>
      </c>
      <c r="F3" s="16" t="s">
        <v>4</v>
      </c>
      <c r="G3" s="17" t="s">
        <v>5</v>
      </c>
    </row>
    <row r="4" spans="1:29" ht="6" customHeight="1" x14ac:dyDescent="0.15">
      <c r="A4" s="20"/>
      <c r="B4" s="20"/>
      <c r="C4" s="20"/>
      <c r="D4" s="21"/>
      <c r="E4" s="22"/>
      <c r="F4" s="22"/>
      <c r="G4" s="22"/>
    </row>
    <row r="5" spans="1:29" ht="14.25" customHeight="1" x14ac:dyDescent="0.15">
      <c r="A5" s="23"/>
      <c r="B5" s="200" t="s">
        <v>6</v>
      </c>
      <c r="C5" s="200"/>
      <c r="D5" s="25"/>
      <c r="E5" s="26"/>
      <c r="F5" s="26"/>
      <c r="G5" s="26"/>
    </row>
    <row r="6" spans="1:29" ht="14.25" customHeight="1" x14ac:dyDescent="0.15">
      <c r="A6" s="23"/>
      <c r="B6" s="23" t="s">
        <v>7</v>
      </c>
      <c r="C6" s="24" t="s">
        <v>8</v>
      </c>
      <c r="D6" s="21"/>
      <c r="E6" s="26">
        <v>1075734604</v>
      </c>
      <c r="F6" s="26">
        <v>172953574</v>
      </c>
      <c r="G6" s="28">
        <f t="shared" ref="G6:G11" si="0">SUM(E6:F6)</f>
        <v>1248688178</v>
      </c>
    </row>
    <row r="7" spans="1:29" ht="14.25" customHeight="1" x14ac:dyDescent="0.15">
      <c r="A7" s="23"/>
      <c r="B7" s="23" t="s">
        <v>9</v>
      </c>
      <c r="C7" s="24" t="s">
        <v>10</v>
      </c>
      <c r="D7" s="21"/>
      <c r="E7" s="26">
        <v>4002067296</v>
      </c>
      <c r="F7" s="26">
        <v>344703503</v>
      </c>
      <c r="G7" s="28">
        <f t="shared" si="0"/>
        <v>4346770799</v>
      </c>
    </row>
    <row r="8" spans="1:29" ht="14.25" customHeight="1" x14ac:dyDescent="0.15">
      <c r="A8" s="23"/>
      <c r="B8" s="23" t="s">
        <v>11</v>
      </c>
      <c r="C8" s="24" t="s">
        <v>12</v>
      </c>
      <c r="D8" s="31"/>
      <c r="E8" s="26">
        <v>8547731270</v>
      </c>
      <c r="F8" s="26">
        <v>276188132</v>
      </c>
      <c r="G8" s="28">
        <f t="shared" si="0"/>
        <v>8823919402</v>
      </c>
    </row>
    <row r="9" spans="1:29" ht="14.25" customHeight="1" x14ac:dyDescent="0.15">
      <c r="A9" s="23"/>
      <c r="B9" s="23" t="s">
        <v>13</v>
      </c>
      <c r="C9" s="24" t="s">
        <v>14</v>
      </c>
      <c r="D9" s="31"/>
      <c r="E9" s="26">
        <v>597506787</v>
      </c>
      <c r="F9" s="26">
        <v>-12523294</v>
      </c>
      <c r="G9" s="28">
        <f t="shared" si="0"/>
        <v>584983493</v>
      </c>
    </row>
    <row r="10" spans="1:29" ht="14.25" customHeight="1" x14ac:dyDescent="0.15">
      <c r="A10" s="23"/>
      <c r="B10" s="23" t="s">
        <v>15</v>
      </c>
      <c r="C10" s="24" t="s">
        <v>16</v>
      </c>
      <c r="D10" s="31"/>
      <c r="E10" s="26">
        <v>327105288</v>
      </c>
      <c r="F10" s="26">
        <v>128671843</v>
      </c>
      <c r="G10" s="28">
        <f t="shared" si="0"/>
        <v>455777131</v>
      </c>
    </row>
    <row r="11" spans="1:29" ht="14.25" customHeight="1" x14ac:dyDescent="0.15">
      <c r="A11" s="23"/>
      <c r="B11" s="200" t="s">
        <v>5</v>
      </c>
      <c r="C11" s="200"/>
      <c r="D11" s="34"/>
      <c r="E11" s="26">
        <f>SUM(E6:E10)</f>
        <v>14550145245</v>
      </c>
      <c r="F11" s="26">
        <f>SUM(F6:F10)</f>
        <v>909993758</v>
      </c>
      <c r="G11" s="28">
        <f t="shared" si="0"/>
        <v>15460139003</v>
      </c>
    </row>
    <row r="12" spans="1:29" ht="14.25" customHeight="1" x14ac:dyDescent="0.15">
      <c r="A12" s="23"/>
      <c r="B12" s="200" t="s">
        <v>17</v>
      </c>
      <c r="C12" s="200"/>
      <c r="D12" s="34"/>
      <c r="E12" s="26"/>
      <c r="F12" s="26"/>
      <c r="G12" s="28"/>
    </row>
    <row r="13" spans="1:29" ht="14.25" customHeight="1" x14ac:dyDescent="0.15">
      <c r="A13" s="23"/>
      <c r="B13" s="23" t="s">
        <v>7</v>
      </c>
      <c r="C13" s="24" t="s">
        <v>18</v>
      </c>
      <c r="D13" s="34"/>
      <c r="E13" s="26">
        <v>2887347000</v>
      </c>
      <c r="F13" s="26">
        <v>2813445</v>
      </c>
      <c r="G13" s="28">
        <f t="shared" ref="G13:G20" si="1">SUM(E13:F13)</f>
        <v>2890160445</v>
      </c>
    </row>
    <row r="14" spans="1:29" ht="14.25" customHeight="1" x14ac:dyDescent="0.15">
      <c r="A14" s="23"/>
      <c r="B14" s="23" t="s">
        <v>9</v>
      </c>
      <c r="C14" s="24" t="s">
        <v>19</v>
      </c>
      <c r="D14" s="34"/>
      <c r="E14" s="26">
        <v>1554980761</v>
      </c>
      <c r="F14" s="26">
        <v>-19872891</v>
      </c>
      <c r="G14" s="28">
        <f t="shared" si="1"/>
        <v>1535107870</v>
      </c>
    </row>
    <row r="15" spans="1:29" ht="14.25" customHeight="1" x14ac:dyDescent="0.15">
      <c r="A15" s="23"/>
      <c r="B15" s="23" t="s">
        <v>11</v>
      </c>
      <c r="C15" s="24" t="s">
        <v>20</v>
      </c>
      <c r="D15" s="34"/>
      <c r="E15" s="26">
        <v>849264996</v>
      </c>
      <c r="F15" s="26">
        <v>-32854287</v>
      </c>
      <c r="G15" s="28">
        <f t="shared" si="1"/>
        <v>816410709</v>
      </c>
    </row>
    <row r="16" spans="1:29" ht="14.25" customHeight="1" x14ac:dyDescent="0.15">
      <c r="A16" s="23"/>
      <c r="B16" s="23" t="s">
        <v>13</v>
      </c>
      <c r="C16" s="24" t="s">
        <v>21</v>
      </c>
      <c r="D16" s="34"/>
      <c r="E16" s="26">
        <v>204632692</v>
      </c>
      <c r="F16" s="26">
        <v>3264196</v>
      </c>
      <c r="G16" s="28">
        <f t="shared" si="1"/>
        <v>207896888</v>
      </c>
    </row>
    <row r="17" spans="1:7" ht="14.25" customHeight="1" x14ac:dyDescent="0.15">
      <c r="A17" s="23"/>
      <c r="B17" s="23" t="s">
        <v>15</v>
      </c>
      <c r="C17" s="24" t="s">
        <v>22</v>
      </c>
      <c r="D17" s="34"/>
      <c r="E17" s="26">
        <v>742034621</v>
      </c>
      <c r="F17" s="26">
        <v>-8233680</v>
      </c>
      <c r="G17" s="28">
        <f t="shared" si="1"/>
        <v>733800941</v>
      </c>
    </row>
    <row r="18" spans="1:7" ht="14.25" customHeight="1" x14ac:dyDescent="0.15">
      <c r="A18" s="23"/>
      <c r="B18" s="23" t="s">
        <v>23</v>
      </c>
      <c r="C18" s="24" t="s">
        <v>24</v>
      </c>
      <c r="D18" s="34"/>
      <c r="E18" s="26">
        <v>105306083</v>
      </c>
      <c r="F18" s="26">
        <v>-324881</v>
      </c>
      <c r="G18" s="28">
        <f t="shared" si="1"/>
        <v>104981202</v>
      </c>
    </row>
    <row r="19" spans="1:7" ht="14.25" customHeight="1" x14ac:dyDescent="0.15">
      <c r="A19" s="23"/>
      <c r="B19" s="200" t="s">
        <v>5</v>
      </c>
      <c r="C19" s="200"/>
      <c r="D19" s="34"/>
      <c r="E19" s="26">
        <f>SUM(E13:E18)</f>
        <v>6343566153</v>
      </c>
      <c r="F19" s="26">
        <f>SUM(F13:F18)</f>
        <v>-55208098</v>
      </c>
      <c r="G19" s="28">
        <f t="shared" si="1"/>
        <v>6288358055</v>
      </c>
    </row>
    <row r="20" spans="1:7" ht="14.25" customHeight="1" x14ac:dyDescent="0.15">
      <c r="A20" s="23"/>
      <c r="B20" s="200" t="s">
        <v>25</v>
      </c>
      <c r="C20" s="200"/>
      <c r="D20" s="34"/>
      <c r="E20" s="26">
        <v>16802328590</v>
      </c>
      <c r="F20" s="26">
        <v>-534235294</v>
      </c>
      <c r="G20" s="28">
        <f t="shared" si="1"/>
        <v>16268093296</v>
      </c>
    </row>
    <row r="21" spans="1:7" ht="14.25" customHeight="1" x14ac:dyDescent="0.15">
      <c r="A21" s="23"/>
      <c r="B21" s="200" t="s">
        <v>26</v>
      </c>
      <c r="C21" s="200"/>
      <c r="D21" s="34"/>
      <c r="E21" s="26"/>
      <c r="F21" s="26"/>
      <c r="G21" s="28"/>
    </row>
    <row r="22" spans="1:7" ht="14.25" customHeight="1" x14ac:dyDescent="0.15">
      <c r="A22" s="23"/>
      <c r="B22" s="23" t="s">
        <v>7</v>
      </c>
      <c r="C22" s="24" t="s">
        <v>27</v>
      </c>
      <c r="D22" s="34"/>
      <c r="E22" s="26">
        <v>78435042</v>
      </c>
      <c r="F22" s="26">
        <v>-10500</v>
      </c>
      <c r="G22" s="28">
        <f t="shared" ref="G22:G28" si="2">SUM(E22:F22)</f>
        <v>78424542</v>
      </c>
    </row>
    <row r="23" spans="1:7" ht="14.25" customHeight="1" x14ac:dyDescent="0.15">
      <c r="A23" s="23"/>
      <c r="B23" s="23" t="s">
        <v>9</v>
      </c>
      <c r="C23" s="24" t="s">
        <v>28</v>
      </c>
      <c r="D23" s="34"/>
      <c r="E23" s="26">
        <v>1403080610</v>
      </c>
      <c r="F23" s="26" t="s">
        <v>101</v>
      </c>
      <c r="G23" s="28">
        <f t="shared" si="2"/>
        <v>1403080610</v>
      </c>
    </row>
    <row r="24" spans="1:7" ht="14.25" customHeight="1" x14ac:dyDescent="0.15">
      <c r="A24" s="23"/>
      <c r="B24" s="23" t="s">
        <v>11</v>
      </c>
      <c r="C24" s="24" t="s">
        <v>30</v>
      </c>
      <c r="D24" s="34"/>
      <c r="E24" s="26">
        <v>5193449</v>
      </c>
      <c r="F24" s="26">
        <v>-52275</v>
      </c>
      <c r="G24" s="28">
        <f t="shared" si="2"/>
        <v>5141174</v>
      </c>
    </row>
    <row r="25" spans="1:7" ht="14.25" customHeight="1" x14ac:dyDescent="0.15">
      <c r="A25" s="23"/>
      <c r="B25" s="23" t="s">
        <v>13</v>
      </c>
      <c r="C25" s="35" t="s">
        <v>31</v>
      </c>
      <c r="D25" s="34"/>
      <c r="E25" s="26">
        <v>110549786</v>
      </c>
      <c r="F25" s="26">
        <v>-150638</v>
      </c>
      <c r="G25" s="28">
        <f t="shared" si="2"/>
        <v>110399148</v>
      </c>
    </row>
    <row r="26" spans="1:7" ht="14.25" customHeight="1" x14ac:dyDescent="0.15">
      <c r="A26" s="23"/>
      <c r="B26" s="200" t="s">
        <v>5</v>
      </c>
      <c r="C26" s="200"/>
      <c r="D26" s="34"/>
      <c r="E26" s="26">
        <f>SUM(E22:E25)</f>
        <v>1597258887</v>
      </c>
      <c r="F26" s="26">
        <f>SUM(F22:F25)</f>
        <v>-213413</v>
      </c>
      <c r="G26" s="28">
        <f t="shared" si="2"/>
        <v>1597045474</v>
      </c>
    </row>
    <row r="27" spans="1:7" ht="14.25" customHeight="1" x14ac:dyDescent="0.15">
      <c r="A27" s="23"/>
      <c r="B27" s="200" t="s">
        <v>33</v>
      </c>
      <c r="C27" s="200"/>
      <c r="D27" s="34"/>
      <c r="E27" s="26">
        <v>15480975000</v>
      </c>
      <c r="F27" s="26" t="s">
        <v>101</v>
      </c>
      <c r="G27" s="28">
        <f t="shared" si="2"/>
        <v>15480975000</v>
      </c>
    </row>
    <row r="28" spans="1:7" ht="14.25" customHeight="1" x14ac:dyDescent="0.15">
      <c r="A28" s="23"/>
      <c r="B28" s="200" t="s">
        <v>34</v>
      </c>
      <c r="C28" s="200"/>
      <c r="D28" s="34"/>
      <c r="E28" s="26">
        <v>4947516955</v>
      </c>
      <c r="F28" s="26">
        <v>6047542</v>
      </c>
      <c r="G28" s="28">
        <f t="shared" si="2"/>
        <v>4953564497</v>
      </c>
    </row>
    <row r="29" spans="1:7" ht="14.25" customHeight="1" x14ac:dyDescent="0.15">
      <c r="A29" s="23"/>
      <c r="B29" s="200" t="s">
        <v>35</v>
      </c>
      <c r="C29" s="200"/>
      <c r="D29" s="34"/>
      <c r="E29" s="26"/>
      <c r="F29" s="26"/>
      <c r="G29" s="28"/>
    </row>
    <row r="30" spans="1:7" ht="14.25" customHeight="1" x14ac:dyDescent="0.15">
      <c r="A30" s="23"/>
      <c r="B30" s="23" t="s">
        <v>7</v>
      </c>
      <c r="C30" s="24" t="s">
        <v>36</v>
      </c>
      <c r="D30" s="34"/>
      <c r="E30" s="26">
        <v>1596483000</v>
      </c>
      <c r="F30" s="26">
        <v>10483342</v>
      </c>
      <c r="G30" s="28">
        <f t="shared" ref="G30:G47" si="3">SUM(E30:F30)</f>
        <v>1606966342</v>
      </c>
    </row>
    <row r="31" spans="1:7" ht="14.25" customHeight="1" x14ac:dyDescent="0.15">
      <c r="A31" s="23"/>
      <c r="B31" s="23" t="s">
        <v>9</v>
      </c>
      <c r="C31" s="24" t="s">
        <v>37</v>
      </c>
      <c r="D31" s="34"/>
      <c r="E31" s="26">
        <v>2706369000</v>
      </c>
      <c r="F31" s="26">
        <v>83952597</v>
      </c>
      <c r="G31" s="28">
        <f t="shared" si="3"/>
        <v>2790321597</v>
      </c>
    </row>
    <row r="32" spans="1:7" ht="14.25" customHeight="1" x14ac:dyDescent="0.15">
      <c r="A32" s="23"/>
      <c r="B32" s="23" t="s">
        <v>11</v>
      </c>
      <c r="C32" s="35" t="s">
        <v>38</v>
      </c>
      <c r="D32" s="34"/>
      <c r="E32" s="26">
        <v>734637000</v>
      </c>
      <c r="F32" s="26">
        <v>551652</v>
      </c>
      <c r="G32" s="28">
        <f t="shared" si="3"/>
        <v>735188652</v>
      </c>
    </row>
    <row r="33" spans="1:7" ht="14.25" customHeight="1" x14ac:dyDescent="0.15">
      <c r="A33" s="23"/>
      <c r="B33" s="23" t="s">
        <v>13</v>
      </c>
      <c r="C33" s="24" t="s">
        <v>39</v>
      </c>
      <c r="D33" s="34"/>
      <c r="E33" s="26">
        <v>1237461000</v>
      </c>
      <c r="F33" s="26">
        <v>201430666</v>
      </c>
      <c r="G33" s="28">
        <f t="shared" si="3"/>
        <v>1438891666</v>
      </c>
    </row>
    <row r="34" spans="1:7" ht="14.25" customHeight="1" x14ac:dyDescent="0.15">
      <c r="A34" s="23"/>
      <c r="B34" s="23" t="s">
        <v>15</v>
      </c>
      <c r="C34" s="24" t="s">
        <v>40</v>
      </c>
      <c r="D34" s="34"/>
      <c r="E34" s="26">
        <v>1751095000</v>
      </c>
      <c r="F34" s="26">
        <v>11253380</v>
      </c>
      <c r="G34" s="28">
        <f t="shared" si="3"/>
        <v>1762348380</v>
      </c>
    </row>
    <row r="35" spans="1:7" ht="14.25" customHeight="1" x14ac:dyDescent="0.15">
      <c r="A35" s="23"/>
      <c r="B35" s="23" t="s">
        <v>23</v>
      </c>
      <c r="C35" s="24" t="s">
        <v>63</v>
      </c>
      <c r="D35" s="34"/>
      <c r="E35" s="26">
        <v>1228156000</v>
      </c>
      <c r="F35" s="26">
        <v>120671780</v>
      </c>
      <c r="G35" s="28">
        <f t="shared" si="3"/>
        <v>1348827780</v>
      </c>
    </row>
    <row r="36" spans="1:7" ht="14.25" customHeight="1" x14ac:dyDescent="0.15">
      <c r="A36" s="23"/>
      <c r="B36" s="23" t="s">
        <v>42</v>
      </c>
      <c r="C36" s="24" t="s">
        <v>77</v>
      </c>
      <c r="D36" s="31"/>
      <c r="E36" s="26">
        <v>387867000</v>
      </c>
      <c r="F36" s="26">
        <v>-7191</v>
      </c>
      <c r="G36" s="28">
        <f t="shared" si="3"/>
        <v>387859809</v>
      </c>
    </row>
    <row r="37" spans="1:7" ht="14.25" customHeight="1" x14ac:dyDescent="0.15">
      <c r="A37" s="23"/>
      <c r="B37" s="23" t="s">
        <v>44</v>
      </c>
      <c r="C37" s="24" t="s">
        <v>45</v>
      </c>
      <c r="D37" s="31"/>
      <c r="E37" s="26">
        <v>34917000</v>
      </c>
      <c r="F37" s="26" t="s">
        <v>101</v>
      </c>
      <c r="G37" s="28">
        <f t="shared" si="3"/>
        <v>34917000</v>
      </c>
    </row>
    <row r="38" spans="1:7" ht="14.25" customHeight="1" x14ac:dyDescent="0.15">
      <c r="A38" s="23"/>
      <c r="B38" s="201" t="s">
        <v>46</v>
      </c>
      <c r="C38" s="201"/>
      <c r="D38" s="31"/>
      <c r="E38" s="26">
        <f>SUM(E30:E37)</f>
        <v>9676985000</v>
      </c>
      <c r="F38" s="26">
        <f>SUM(F30:F37)</f>
        <v>428336226</v>
      </c>
      <c r="G38" s="28">
        <f t="shared" si="3"/>
        <v>10105321226</v>
      </c>
    </row>
    <row r="39" spans="1:7" ht="14.25" customHeight="1" x14ac:dyDescent="0.15">
      <c r="A39" s="23"/>
      <c r="B39" s="23" t="s">
        <v>47</v>
      </c>
      <c r="C39" s="24" t="s">
        <v>48</v>
      </c>
      <c r="D39" s="31"/>
      <c r="E39" s="26">
        <v>67674000</v>
      </c>
      <c r="F39" s="26">
        <v>352260041</v>
      </c>
      <c r="G39" s="28">
        <f t="shared" si="3"/>
        <v>419934041</v>
      </c>
    </row>
    <row r="40" spans="1:7" ht="14.25" customHeight="1" x14ac:dyDescent="0.15">
      <c r="A40" s="23"/>
      <c r="B40" s="200" t="s">
        <v>5</v>
      </c>
      <c r="C40" s="200"/>
      <c r="D40" s="31"/>
      <c r="E40" s="26">
        <f>SUM(E38:E39)</f>
        <v>9744659000</v>
      </c>
      <c r="F40" s="26">
        <f>SUM(F38:F39)</f>
        <v>780596267</v>
      </c>
      <c r="G40" s="28">
        <f t="shared" si="3"/>
        <v>10525255267</v>
      </c>
    </row>
    <row r="41" spans="1:7" ht="14.25" customHeight="1" x14ac:dyDescent="0.15">
      <c r="A41" s="23"/>
      <c r="B41" s="200" t="s">
        <v>49</v>
      </c>
      <c r="C41" s="200"/>
      <c r="D41" s="31"/>
      <c r="E41" s="26">
        <v>1088486491</v>
      </c>
      <c r="F41" s="26">
        <v>5213952</v>
      </c>
      <c r="G41" s="28">
        <f t="shared" si="3"/>
        <v>1093700443</v>
      </c>
    </row>
    <row r="42" spans="1:7" ht="14.25" customHeight="1" x14ac:dyDescent="0.15">
      <c r="A42" s="23"/>
      <c r="B42" s="200" t="s">
        <v>50</v>
      </c>
      <c r="C42" s="200"/>
      <c r="D42" s="31"/>
      <c r="E42" s="26">
        <v>186517217</v>
      </c>
      <c r="F42" s="26">
        <v>69422525</v>
      </c>
      <c r="G42" s="28">
        <f t="shared" si="3"/>
        <v>255939742</v>
      </c>
    </row>
    <row r="43" spans="1:7" ht="14.25" customHeight="1" x14ac:dyDescent="0.15">
      <c r="A43" s="23"/>
      <c r="B43" s="200" t="s">
        <v>51</v>
      </c>
      <c r="C43" s="200"/>
      <c r="D43" s="31"/>
      <c r="E43" s="26">
        <v>686016791</v>
      </c>
      <c r="F43" s="26">
        <v>-5351981</v>
      </c>
      <c r="G43" s="28">
        <f t="shared" si="3"/>
        <v>680664810</v>
      </c>
    </row>
    <row r="44" spans="1:7" ht="14.25" customHeight="1" x14ac:dyDescent="0.15">
      <c r="A44" s="23"/>
      <c r="B44" s="200" t="s">
        <v>74</v>
      </c>
      <c r="C44" s="200"/>
      <c r="D44" s="36"/>
      <c r="E44" s="26">
        <v>269193628</v>
      </c>
      <c r="F44" s="26">
        <v>38773032</v>
      </c>
      <c r="G44" s="28">
        <f t="shared" si="3"/>
        <v>307966660</v>
      </c>
    </row>
    <row r="45" spans="1:7" ht="14.25" customHeight="1" x14ac:dyDescent="0.15">
      <c r="A45" s="23"/>
      <c r="B45" s="200" t="s">
        <v>58</v>
      </c>
      <c r="C45" s="200"/>
      <c r="D45" s="36"/>
      <c r="E45" s="26">
        <v>171541000</v>
      </c>
      <c r="F45" s="26" t="s">
        <v>101</v>
      </c>
      <c r="G45" s="28">
        <f t="shared" si="3"/>
        <v>171541000</v>
      </c>
    </row>
    <row r="46" spans="1:7" ht="14.25" customHeight="1" x14ac:dyDescent="0.15">
      <c r="A46" s="23"/>
      <c r="B46" s="200" t="s">
        <v>53</v>
      </c>
      <c r="C46" s="200"/>
      <c r="D46" s="36"/>
      <c r="E46" s="26">
        <v>5171798748</v>
      </c>
      <c r="F46" s="26">
        <v>128118002</v>
      </c>
      <c r="G46" s="28">
        <f t="shared" si="3"/>
        <v>5299916750</v>
      </c>
    </row>
    <row r="47" spans="1:7" ht="14.25" customHeight="1" x14ac:dyDescent="0.15">
      <c r="A47" s="23"/>
      <c r="B47" s="200" t="s">
        <v>54</v>
      </c>
      <c r="C47" s="200"/>
      <c r="D47" s="36"/>
      <c r="E47" s="26">
        <v>350000000</v>
      </c>
      <c r="F47" s="26">
        <v>-200000000</v>
      </c>
      <c r="G47" s="28">
        <f t="shared" si="3"/>
        <v>150000000</v>
      </c>
    </row>
    <row r="48" spans="1:7" ht="2.1" customHeight="1" x14ac:dyDescent="0.15">
      <c r="A48" s="23"/>
      <c r="B48" s="24"/>
      <c r="C48" s="24"/>
      <c r="D48" s="36"/>
      <c r="E48" s="26"/>
      <c r="F48" s="26"/>
      <c r="G48" s="28"/>
    </row>
    <row r="49" spans="1:7" ht="12" customHeight="1" x14ac:dyDescent="0.15">
      <c r="A49" s="23"/>
      <c r="B49" s="202" t="s">
        <v>55</v>
      </c>
      <c r="C49" s="202"/>
      <c r="D49" s="36"/>
      <c r="E49" s="28">
        <f>SUM(E11,E19,E20,E26:E28,E40:E47)</f>
        <v>77390003705</v>
      </c>
      <c r="F49" s="28">
        <f>SUM(F11,F19,F20,F26:F28,F40:F47)</f>
        <v>1143156292</v>
      </c>
      <c r="G49" s="28">
        <f>SUM(E49:F49)</f>
        <v>78533159997</v>
      </c>
    </row>
    <row r="50" spans="1:7" ht="6" customHeight="1" x14ac:dyDescent="0.15">
      <c r="A50" s="38"/>
      <c r="B50" s="38"/>
      <c r="C50" s="39"/>
      <c r="D50" s="40"/>
      <c r="E50" s="41"/>
      <c r="F50" s="42"/>
      <c r="G50" s="42"/>
    </row>
    <row r="51" spans="1:7" ht="10.5" customHeight="1" x14ac:dyDescent="0.15">
      <c r="A51" s="195" t="s">
        <v>148</v>
      </c>
      <c r="B51" s="195"/>
      <c r="C51" s="195"/>
      <c r="D51" s="195"/>
      <c r="E51" s="195"/>
      <c r="F51" s="195"/>
      <c r="G51" s="195"/>
    </row>
    <row r="52" spans="1:7" ht="10.5" customHeight="1" x14ac:dyDescent="0.15">
      <c r="A52" s="196"/>
      <c r="B52" s="196"/>
      <c r="C52" s="196"/>
      <c r="D52" s="196"/>
      <c r="E52" s="196"/>
      <c r="F52" s="196"/>
      <c r="G52" s="196"/>
    </row>
  </sheetData>
  <mergeCells count="23">
    <mergeCell ref="B42:C42"/>
    <mergeCell ref="B47:C47"/>
    <mergeCell ref="B49:C49"/>
    <mergeCell ref="B43:C43"/>
    <mergeCell ref="B44:C44"/>
    <mergeCell ref="B45:C45"/>
    <mergeCell ref="B46:C46"/>
    <mergeCell ref="A51:G52"/>
    <mergeCell ref="A2:G2"/>
    <mergeCell ref="A3:D3"/>
    <mergeCell ref="B5:C5"/>
    <mergeCell ref="B11:C11"/>
    <mergeCell ref="B12:C12"/>
    <mergeCell ref="B19:C19"/>
    <mergeCell ref="B20:C20"/>
    <mergeCell ref="B21:C21"/>
    <mergeCell ref="B26:C26"/>
    <mergeCell ref="B27:C27"/>
    <mergeCell ref="B28:C28"/>
    <mergeCell ref="B29:C29"/>
    <mergeCell ref="B38:C38"/>
    <mergeCell ref="B40:C40"/>
    <mergeCell ref="B41:C41"/>
  </mergeCells>
  <phoneticPr fontId="7"/>
  <pageMargins left="0.78740157480314965" right="0.78740157480314965" top="0.86614173228346458" bottom="0.86614173228346458" header="0.62992125984251968" footer="0.39370078740157483"/>
  <pageSetup paperSize="9" scale="115" firstPageNumber="250"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52"/>
  <sheetViews>
    <sheetView view="pageBreakPreview" zoomScaleNormal="100" zoomScaleSheetLayoutView="100" workbookViewId="0"/>
  </sheetViews>
  <sheetFormatPr defaultColWidth="9.42578125" defaultRowHeight="10.5" customHeight="1" x14ac:dyDescent="0.15"/>
  <cols>
    <col min="1" max="1" width="0.42578125" style="30" customWidth="1"/>
    <col min="2" max="2" width="4.42578125" style="30" customWidth="1"/>
    <col min="3" max="3" width="33.42578125" style="30" customWidth="1"/>
    <col min="4" max="4" width="0.5703125" style="30" customWidth="1"/>
    <col min="5" max="7" width="20.140625" style="30" customWidth="1"/>
    <col min="8" max="12" width="12.140625" style="30" customWidth="1"/>
    <col min="13" max="18" width="12.42578125" style="30" customWidth="1"/>
    <col min="19" max="16384" width="9.42578125" style="30"/>
  </cols>
  <sheetData>
    <row r="1" spans="1:29" s="12" customFormat="1" ht="12" customHeight="1" x14ac:dyDescent="0.15">
      <c r="A1" s="8"/>
      <c r="B1" s="8"/>
      <c r="C1" s="8"/>
      <c r="D1" s="8"/>
      <c r="E1" s="8"/>
      <c r="F1" s="8"/>
      <c r="G1" s="9" t="s">
        <v>0</v>
      </c>
      <c r="H1" s="10"/>
      <c r="I1" s="10"/>
      <c r="J1" s="10"/>
      <c r="K1" s="10"/>
      <c r="L1" s="10"/>
      <c r="M1" s="10"/>
      <c r="N1" s="10"/>
      <c r="O1" s="10"/>
      <c r="P1" s="10"/>
      <c r="Q1" s="10"/>
      <c r="R1" s="11"/>
      <c r="S1" s="10"/>
      <c r="T1" s="10"/>
      <c r="U1" s="10"/>
      <c r="V1" s="10"/>
      <c r="W1" s="10"/>
      <c r="X1" s="10"/>
      <c r="Y1" s="10"/>
      <c r="Z1" s="10"/>
      <c r="AA1" s="10"/>
      <c r="AB1" s="10"/>
      <c r="AC1" s="10"/>
    </row>
    <row r="2" spans="1:29" ht="18" customHeight="1" x14ac:dyDescent="0.15">
      <c r="A2" s="197" t="s">
        <v>78</v>
      </c>
      <c r="B2" s="197"/>
      <c r="C2" s="197"/>
      <c r="D2" s="197"/>
      <c r="E2" s="197"/>
      <c r="F2" s="197"/>
      <c r="G2" s="197"/>
    </row>
    <row r="3" spans="1:29" ht="18" customHeight="1" x14ac:dyDescent="0.15">
      <c r="A3" s="198" t="s">
        <v>2</v>
      </c>
      <c r="B3" s="198"/>
      <c r="C3" s="198"/>
      <c r="D3" s="199"/>
      <c r="E3" s="15" t="s">
        <v>3</v>
      </c>
      <c r="F3" s="16" t="s">
        <v>4</v>
      </c>
      <c r="G3" s="17" t="s">
        <v>5</v>
      </c>
    </row>
    <row r="4" spans="1:29" ht="6" customHeight="1" x14ac:dyDescent="0.15">
      <c r="A4" s="20"/>
      <c r="B4" s="20"/>
      <c r="C4" s="20"/>
      <c r="D4" s="21"/>
      <c r="E4" s="22"/>
      <c r="F4" s="22"/>
      <c r="G4" s="22"/>
    </row>
    <row r="5" spans="1:29" ht="14.25" customHeight="1" x14ac:dyDescent="0.15">
      <c r="A5" s="23"/>
      <c r="B5" s="200" t="s">
        <v>6</v>
      </c>
      <c r="C5" s="200"/>
      <c r="D5" s="25"/>
      <c r="E5" s="26"/>
      <c r="F5" s="26"/>
      <c r="G5" s="26"/>
    </row>
    <row r="6" spans="1:29" ht="14.25" customHeight="1" x14ac:dyDescent="0.15">
      <c r="A6" s="23"/>
      <c r="B6" s="23" t="s">
        <v>7</v>
      </c>
      <c r="C6" s="24" t="s">
        <v>8</v>
      </c>
      <c r="D6" s="21"/>
      <c r="E6" s="26">
        <v>1110625833</v>
      </c>
      <c r="F6" s="26">
        <v>187965368</v>
      </c>
      <c r="G6" s="28">
        <f t="shared" ref="G6:G11" si="0">SUM(E6:F6)</f>
        <v>1298591201</v>
      </c>
    </row>
    <row r="7" spans="1:29" ht="14.25" customHeight="1" x14ac:dyDescent="0.15">
      <c r="A7" s="23"/>
      <c r="B7" s="23" t="s">
        <v>9</v>
      </c>
      <c r="C7" s="24" t="s">
        <v>10</v>
      </c>
      <c r="D7" s="21"/>
      <c r="E7" s="26">
        <v>4257837862</v>
      </c>
      <c r="F7" s="26">
        <v>644286109</v>
      </c>
      <c r="G7" s="28">
        <f t="shared" si="0"/>
        <v>4902123971</v>
      </c>
    </row>
    <row r="8" spans="1:29" ht="14.25" customHeight="1" x14ac:dyDescent="0.15">
      <c r="A8" s="23"/>
      <c r="B8" s="23" t="s">
        <v>11</v>
      </c>
      <c r="C8" s="24" t="s">
        <v>12</v>
      </c>
      <c r="D8" s="31"/>
      <c r="E8" s="26">
        <v>8611823779</v>
      </c>
      <c r="F8" s="26">
        <v>96103249</v>
      </c>
      <c r="G8" s="28">
        <f t="shared" si="0"/>
        <v>8707927028</v>
      </c>
    </row>
    <row r="9" spans="1:29" ht="14.25" customHeight="1" x14ac:dyDescent="0.15">
      <c r="A9" s="23"/>
      <c r="B9" s="23" t="s">
        <v>13</v>
      </c>
      <c r="C9" s="24" t="s">
        <v>14</v>
      </c>
      <c r="D9" s="31"/>
      <c r="E9" s="26">
        <v>535944972</v>
      </c>
      <c r="F9" s="26">
        <v>122368070</v>
      </c>
      <c r="G9" s="28">
        <f t="shared" si="0"/>
        <v>658313042</v>
      </c>
    </row>
    <row r="10" spans="1:29" ht="14.25" customHeight="1" x14ac:dyDescent="0.15">
      <c r="A10" s="23"/>
      <c r="B10" s="23" t="s">
        <v>15</v>
      </c>
      <c r="C10" s="24" t="s">
        <v>16</v>
      </c>
      <c r="D10" s="31"/>
      <c r="E10" s="26">
        <v>326857816</v>
      </c>
      <c r="F10" s="26">
        <v>113871523</v>
      </c>
      <c r="G10" s="28">
        <f t="shared" si="0"/>
        <v>440729339</v>
      </c>
    </row>
    <row r="11" spans="1:29" ht="14.25" customHeight="1" x14ac:dyDescent="0.15">
      <c r="A11" s="23"/>
      <c r="B11" s="200" t="s">
        <v>5</v>
      </c>
      <c r="C11" s="200"/>
      <c r="D11" s="34"/>
      <c r="E11" s="26">
        <f>SUM(E6:E10)</f>
        <v>14843090262</v>
      </c>
      <c r="F11" s="26">
        <f>SUM(F6:F10)</f>
        <v>1164594319</v>
      </c>
      <c r="G11" s="28">
        <f t="shared" si="0"/>
        <v>16007684581</v>
      </c>
    </row>
    <row r="12" spans="1:29" ht="14.25" customHeight="1" x14ac:dyDescent="0.15">
      <c r="A12" s="23"/>
      <c r="B12" s="200" t="s">
        <v>17</v>
      </c>
      <c r="C12" s="200"/>
      <c r="D12" s="34"/>
      <c r="E12" s="26"/>
      <c r="F12" s="26"/>
      <c r="G12" s="28"/>
    </row>
    <row r="13" spans="1:29" ht="14.25" customHeight="1" x14ac:dyDescent="0.15">
      <c r="A13" s="23"/>
      <c r="B13" s="23" t="s">
        <v>7</v>
      </c>
      <c r="C13" s="24" t="s">
        <v>18</v>
      </c>
      <c r="D13" s="34"/>
      <c r="E13" s="26">
        <v>2887589000</v>
      </c>
      <c r="F13" s="26">
        <v>5969057</v>
      </c>
      <c r="G13" s="28">
        <f t="shared" ref="G13:G20" si="1">SUM(E13:F13)</f>
        <v>2893558057</v>
      </c>
    </row>
    <row r="14" spans="1:29" ht="14.25" customHeight="1" x14ac:dyDescent="0.15">
      <c r="A14" s="23"/>
      <c r="B14" s="23" t="s">
        <v>9</v>
      </c>
      <c r="C14" s="24" t="s">
        <v>19</v>
      </c>
      <c r="D14" s="34"/>
      <c r="E14" s="26">
        <v>1533502580</v>
      </c>
      <c r="F14" s="26">
        <v>460650586</v>
      </c>
      <c r="G14" s="28">
        <f t="shared" si="1"/>
        <v>1994153166</v>
      </c>
    </row>
    <row r="15" spans="1:29" ht="14.25" customHeight="1" x14ac:dyDescent="0.15">
      <c r="A15" s="23"/>
      <c r="B15" s="23" t="s">
        <v>11</v>
      </c>
      <c r="C15" s="24" t="s">
        <v>20</v>
      </c>
      <c r="D15" s="34"/>
      <c r="E15" s="26">
        <v>890698598</v>
      </c>
      <c r="F15" s="26">
        <v>352018042</v>
      </c>
      <c r="G15" s="28">
        <f t="shared" si="1"/>
        <v>1242716640</v>
      </c>
    </row>
    <row r="16" spans="1:29" ht="14.25" customHeight="1" x14ac:dyDescent="0.15">
      <c r="A16" s="23"/>
      <c r="B16" s="23" t="s">
        <v>13</v>
      </c>
      <c r="C16" s="24" t="s">
        <v>21</v>
      </c>
      <c r="D16" s="34"/>
      <c r="E16" s="26">
        <v>187500370</v>
      </c>
      <c r="F16" s="26">
        <v>92552943</v>
      </c>
      <c r="G16" s="28">
        <f t="shared" si="1"/>
        <v>280053313</v>
      </c>
    </row>
    <row r="17" spans="1:7" ht="14.25" customHeight="1" x14ac:dyDescent="0.15">
      <c r="A17" s="23"/>
      <c r="B17" s="23" t="s">
        <v>15</v>
      </c>
      <c r="C17" s="24" t="s">
        <v>22</v>
      </c>
      <c r="D17" s="34"/>
      <c r="E17" s="26">
        <v>739998483</v>
      </c>
      <c r="F17" s="26">
        <v>38706680</v>
      </c>
      <c r="G17" s="28">
        <f t="shared" si="1"/>
        <v>778705163</v>
      </c>
    </row>
    <row r="18" spans="1:7" ht="14.25" customHeight="1" x14ac:dyDescent="0.15">
      <c r="A18" s="23"/>
      <c r="B18" s="23" t="s">
        <v>23</v>
      </c>
      <c r="C18" s="24" t="s">
        <v>24</v>
      </c>
      <c r="D18" s="34"/>
      <c r="E18" s="26">
        <v>106427520</v>
      </c>
      <c r="F18" s="26">
        <v>82830</v>
      </c>
      <c r="G18" s="28">
        <f t="shared" si="1"/>
        <v>106510350</v>
      </c>
    </row>
    <row r="19" spans="1:7" ht="14.25" customHeight="1" x14ac:dyDescent="0.15">
      <c r="A19" s="23"/>
      <c r="B19" s="200" t="s">
        <v>5</v>
      </c>
      <c r="C19" s="200"/>
      <c r="D19" s="34"/>
      <c r="E19" s="26">
        <f>SUM(E13:E18)</f>
        <v>6345716551</v>
      </c>
      <c r="F19" s="26">
        <f>SUM(F13:F18)</f>
        <v>949980138</v>
      </c>
      <c r="G19" s="28">
        <f t="shared" si="1"/>
        <v>7295696689</v>
      </c>
    </row>
    <row r="20" spans="1:7" ht="14.25" customHeight="1" x14ac:dyDescent="0.15">
      <c r="A20" s="23"/>
      <c r="B20" s="200" t="s">
        <v>25</v>
      </c>
      <c r="C20" s="200"/>
      <c r="D20" s="34"/>
      <c r="E20" s="26">
        <v>17262816059</v>
      </c>
      <c r="F20" s="26">
        <v>887197006</v>
      </c>
      <c r="G20" s="28">
        <f t="shared" si="1"/>
        <v>18150013065</v>
      </c>
    </row>
    <row r="21" spans="1:7" ht="14.25" customHeight="1" x14ac:dyDescent="0.15">
      <c r="A21" s="23"/>
      <c r="B21" s="200" t="s">
        <v>26</v>
      </c>
      <c r="C21" s="200"/>
      <c r="D21" s="34"/>
      <c r="E21" s="26"/>
      <c r="F21" s="26"/>
      <c r="G21" s="28"/>
    </row>
    <row r="22" spans="1:7" ht="14.25" customHeight="1" x14ac:dyDescent="0.15">
      <c r="A22" s="23"/>
      <c r="B22" s="23" t="s">
        <v>7</v>
      </c>
      <c r="C22" s="24" t="s">
        <v>27</v>
      </c>
      <c r="D22" s="34"/>
      <c r="E22" s="26">
        <v>72270861</v>
      </c>
      <c r="F22" s="26">
        <v>-17500</v>
      </c>
      <c r="G22" s="28">
        <f t="shared" ref="G22:G28" si="2">SUM(E22:F22)</f>
        <v>72253361</v>
      </c>
    </row>
    <row r="23" spans="1:7" ht="14.25" customHeight="1" x14ac:dyDescent="0.15">
      <c r="A23" s="23"/>
      <c r="B23" s="23" t="s">
        <v>9</v>
      </c>
      <c r="C23" s="24" t="s">
        <v>28</v>
      </c>
      <c r="D23" s="34"/>
      <c r="E23" s="26">
        <v>1354155130</v>
      </c>
      <c r="F23" s="26" t="s">
        <v>101</v>
      </c>
      <c r="G23" s="28">
        <f t="shared" si="2"/>
        <v>1354155130</v>
      </c>
    </row>
    <row r="24" spans="1:7" ht="14.25" customHeight="1" x14ac:dyDescent="0.15">
      <c r="A24" s="23"/>
      <c r="B24" s="23" t="s">
        <v>11</v>
      </c>
      <c r="C24" s="24" t="s">
        <v>30</v>
      </c>
      <c r="D24" s="34"/>
      <c r="E24" s="26">
        <v>5018700</v>
      </c>
      <c r="F24" s="26">
        <v>-47699</v>
      </c>
      <c r="G24" s="28">
        <f t="shared" si="2"/>
        <v>4971001</v>
      </c>
    </row>
    <row r="25" spans="1:7" ht="14.25" customHeight="1" x14ac:dyDescent="0.15">
      <c r="A25" s="23"/>
      <c r="B25" s="23" t="s">
        <v>13</v>
      </c>
      <c r="C25" s="35" t="s">
        <v>31</v>
      </c>
      <c r="D25" s="34"/>
      <c r="E25" s="26">
        <v>99553529</v>
      </c>
      <c r="F25" s="26">
        <v>-110994</v>
      </c>
      <c r="G25" s="28">
        <f t="shared" si="2"/>
        <v>99442535</v>
      </c>
    </row>
    <row r="26" spans="1:7" ht="14.25" customHeight="1" x14ac:dyDescent="0.15">
      <c r="A26" s="23"/>
      <c r="B26" s="200" t="s">
        <v>5</v>
      </c>
      <c r="C26" s="200"/>
      <c r="D26" s="34"/>
      <c r="E26" s="26">
        <f>SUM(E22:E25)</f>
        <v>1530998220</v>
      </c>
      <c r="F26" s="26">
        <f>SUM(F22:F25)</f>
        <v>-176193</v>
      </c>
      <c r="G26" s="28">
        <f t="shared" si="2"/>
        <v>1530822027</v>
      </c>
    </row>
    <row r="27" spans="1:7" ht="14.25" customHeight="1" x14ac:dyDescent="0.15">
      <c r="A27" s="23"/>
      <c r="B27" s="200" t="s">
        <v>33</v>
      </c>
      <c r="C27" s="200"/>
      <c r="D27" s="34"/>
      <c r="E27" s="26">
        <v>15870150000</v>
      </c>
      <c r="F27" s="26">
        <v>-1565570000</v>
      </c>
      <c r="G27" s="28">
        <f t="shared" si="2"/>
        <v>14304580000</v>
      </c>
    </row>
    <row r="28" spans="1:7" ht="14.25" customHeight="1" x14ac:dyDescent="0.15">
      <c r="A28" s="23"/>
      <c r="B28" s="200" t="s">
        <v>34</v>
      </c>
      <c r="C28" s="200"/>
      <c r="D28" s="34"/>
      <c r="E28" s="26">
        <v>4939672063</v>
      </c>
      <c r="F28" s="26">
        <v>21018698</v>
      </c>
      <c r="G28" s="28">
        <f t="shared" si="2"/>
        <v>4960690761</v>
      </c>
    </row>
    <row r="29" spans="1:7" ht="14.25" customHeight="1" x14ac:dyDescent="0.15">
      <c r="A29" s="23"/>
      <c r="B29" s="200" t="s">
        <v>35</v>
      </c>
      <c r="C29" s="200"/>
      <c r="D29" s="34"/>
      <c r="E29" s="26"/>
      <c r="F29" s="26"/>
      <c r="G29" s="28"/>
    </row>
    <row r="30" spans="1:7" ht="14.25" customHeight="1" x14ac:dyDescent="0.15">
      <c r="A30" s="23"/>
      <c r="B30" s="23" t="s">
        <v>7</v>
      </c>
      <c r="C30" s="24" t="s">
        <v>36</v>
      </c>
      <c r="D30" s="34"/>
      <c r="E30" s="26">
        <v>1399169000</v>
      </c>
      <c r="F30" s="26">
        <v>817233152</v>
      </c>
      <c r="G30" s="28">
        <f t="shared" ref="G30:G47" si="3">SUM(E30:F30)</f>
        <v>2216402152</v>
      </c>
    </row>
    <row r="31" spans="1:7" ht="14.25" customHeight="1" x14ac:dyDescent="0.15">
      <c r="A31" s="23"/>
      <c r="B31" s="23" t="s">
        <v>9</v>
      </c>
      <c r="C31" s="24" t="s">
        <v>37</v>
      </c>
      <c r="D31" s="34"/>
      <c r="E31" s="26">
        <v>2684337000</v>
      </c>
      <c r="F31" s="26">
        <v>1478552121</v>
      </c>
      <c r="G31" s="28">
        <f t="shared" si="3"/>
        <v>4162889121</v>
      </c>
    </row>
    <row r="32" spans="1:7" ht="14.25" customHeight="1" x14ac:dyDescent="0.15">
      <c r="A32" s="23"/>
      <c r="B32" s="23" t="s">
        <v>11</v>
      </c>
      <c r="C32" s="35" t="s">
        <v>38</v>
      </c>
      <c r="D32" s="34"/>
      <c r="E32" s="26">
        <v>679864000</v>
      </c>
      <c r="F32" s="26">
        <v>348319202</v>
      </c>
      <c r="G32" s="28">
        <f t="shared" si="3"/>
        <v>1028183202</v>
      </c>
    </row>
    <row r="33" spans="1:7" ht="14.25" customHeight="1" x14ac:dyDescent="0.15">
      <c r="A33" s="23"/>
      <c r="B33" s="23" t="s">
        <v>13</v>
      </c>
      <c r="C33" s="24" t="s">
        <v>39</v>
      </c>
      <c r="D33" s="34"/>
      <c r="E33" s="26">
        <v>1068312000</v>
      </c>
      <c r="F33" s="26">
        <v>957117677</v>
      </c>
      <c r="G33" s="28">
        <f t="shared" si="3"/>
        <v>2025429677</v>
      </c>
    </row>
    <row r="34" spans="1:7" ht="14.25" customHeight="1" x14ac:dyDescent="0.15">
      <c r="A34" s="23"/>
      <c r="B34" s="23" t="s">
        <v>15</v>
      </c>
      <c r="C34" s="24" t="s">
        <v>40</v>
      </c>
      <c r="D34" s="34"/>
      <c r="E34" s="26">
        <v>1628422000</v>
      </c>
      <c r="F34" s="26">
        <v>986632181</v>
      </c>
      <c r="G34" s="28">
        <f t="shared" si="3"/>
        <v>2615054181</v>
      </c>
    </row>
    <row r="35" spans="1:7" ht="14.25" customHeight="1" x14ac:dyDescent="0.15">
      <c r="A35" s="23"/>
      <c r="B35" s="23" t="s">
        <v>23</v>
      </c>
      <c r="C35" s="24" t="s">
        <v>63</v>
      </c>
      <c r="D35" s="34"/>
      <c r="E35" s="26">
        <v>1083653000</v>
      </c>
      <c r="F35" s="26">
        <v>495084078</v>
      </c>
      <c r="G35" s="28">
        <f t="shared" si="3"/>
        <v>1578737078</v>
      </c>
    </row>
    <row r="36" spans="1:7" ht="14.25" customHeight="1" x14ac:dyDescent="0.15">
      <c r="A36" s="23"/>
      <c r="B36" s="23" t="s">
        <v>42</v>
      </c>
      <c r="C36" s="24" t="s">
        <v>77</v>
      </c>
      <c r="D36" s="31"/>
      <c r="E36" s="26">
        <v>339948000</v>
      </c>
      <c r="F36" s="26">
        <v>154931234</v>
      </c>
      <c r="G36" s="28">
        <f t="shared" si="3"/>
        <v>494879234</v>
      </c>
    </row>
    <row r="37" spans="1:7" ht="14.25" customHeight="1" x14ac:dyDescent="0.15">
      <c r="A37" s="23"/>
      <c r="B37" s="23" t="s">
        <v>44</v>
      </c>
      <c r="C37" s="24" t="s">
        <v>45</v>
      </c>
      <c r="D37" s="31"/>
      <c r="E37" s="26">
        <v>33953000</v>
      </c>
      <c r="F37" s="26">
        <v>2000000</v>
      </c>
      <c r="G37" s="28">
        <f t="shared" si="3"/>
        <v>35953000</v>
      </c>
    </row>
    <row r="38" spans="1:7" ht="14.25" customHeight="1" x14ac:dyDescent="0.15">
      <c r="A38" s="23"/>
      <c r="B38" s="201" t="s">
        <v>46</v>
      </c>
      <c r="C38" s="201"/>
      <c r="D38" s="31"/>
      <c r="E38" s="26">
        <f>SUM(E30:E37)</f>
        <v>8917658000</v>
      </c>
      <c r="F38" s="26">
        <f>SUM(F30:F37)</f>
        <v>5239869645</v>
      </c>
      <c r="G38" s="28">
        <f t="shared" si="3"/>
        <v>14157527645</v>
      </c>
    </row>
    <row r="39" spans="1:7" ht="14.25" customHeight="1" x14ac:dyDescent="0.15">
      <c r="A39" s="23"/>
      <c r="B39" s="23" t="s">
        <v>47</v>
      </c>
      <c r="C39" s="24" t="s">
        <v>48</v>
      </c>
      <c r="D39" s="31"/>
      <c r="E39" s="26">
        <v>67674000</v>
      </c>
      <c r="F39" s="26">
        <v>630283198</v>
      </c>
      <c r="G39" s="28">
        <f t="shared" si="3"/>
        <v>697957198</v>
      </c>
    </row>
    <row r="40" spans="1:7" ht="14.25" customHeight="1" x14ac:dyDescent="0.15">
      <c r="A40" s="23"/>
      <c r="B40" s="200" t="s">
        <v>5</v>
      </c>
      <c r="C40" s="200"/>
      <c r="D40" s="31"/>
      <c r="E40" s="26">
        <f>SUM(E38:E39)</f>
        <v>8985332000</v>
      </c>
      <c r="F40" s="26">
        <f>SUM(F38:F39)</f>
        <v>5870152843</v>
      </c>
      <c r="G40" s="28">
        <f t="shared" si="3"/>
        <v>14855484843</v>
      </c>
    </row>
    <row r="41" spans="1:7" ht="14.25" customHeight="1" x14ac:dyDescent="0.15">
      <c r="A41" s="23"/>
      <c r="B41" s="200" t="s">
        <v>49</v>
      </c>
      <c r="C41" s="200"/>
      <c r="D41" s="31"/>
      <c r="E41" s="26">
        <v>980265456</v>
      </c>
      <c r="F41" s="26">
        <v>134193075</v>
      </c>
      <c r="G41" s="28">
        <f t="shared" si="3"/>
        <v>1114458531</v>
      </c>
    </row>
    <row r="42" spans="1:7" ht="14.25" customHeight="1" x14ac:dyDescent="0.15">
      <c r="A42" s="23"/>
      <c r="B42" s="200" t="s">
        <v>50</v>
      </c>
      <c r="C42" s="200"/>
      <c r="D42" s="31"/>
      <c r="E42" s="26">
        <v>185817584</v>
      </c>
      <c r="F42" s="26">
        <v>829170002</v>
      </c>
      <c r="G42" s="28">
        <f t="shared" si="3"/>
        <v>1014987586</v>
      </c>
    </row>
    <row r="43" spans="1:7" ht="14.25" customHeight="1" x14ac:dyDescent="0.15">
      <c r="A43" s="23"/>
      <c r="B43" s="200" t="s">
        <v>51</v>
      </c>
      <c r="C43" s="200"/>
      <c r="D43" s="31"/>
      <c r="E43" s="26">
        <v>668230273</v>
      </c>
      <c r="F43" s="26">
        <v>54858455</v>
      </c>
      <c r="G43" s="28">
        <f t="shared" si="3"/>
        <v>723088728</v>
      </c>
    </row>
    <row r="44" spans="1:7" ht="14.25" customHeight="1" x14ac:dyDescent="0.15">
      <c r="A44" s="23"/>
      <c r="B44" s="200" t="s">
        <v>74</v>
      </c>
      <c r="C44" s="200"/>
      <c r="D44" s="36"/>
      <c r="E44" s="26">
        <v>269050150</v>
      </c>
      <c r="F44" s="26">
        <v>-1398355</v>
      </c>
      <c r="G44" s="28">
        <f t="shared" si="3"/>
        <v>267651795</v>
      </c>
    </row>
    <row r="45" spans="1:7" ht="14.25" customHeight="1" x14ac:dyDescent="0.15">
      <c r="A45" s="23"/>
      <c r="B45" s="200" t="s">
        <v>58</v>
      </c>
      <c r="C45" s="200"/>
      <c r="D45" s="36"/>
      <c r="E45" s="26">
        <v>159533000</v>
      </c>
      <c r="F45" s="26" t="s">
        <v>101</v>
      </c>
      <c r="G45" s="28">
        <f t="shared" si="3"/>
        <v>159533000</v>
      </c>
    </row>
    <row r="46" spans="1:7" ht="14.25" customHeight="1" x14ac:dyDescent="0.15">
      <c r="A46" s="23"/>
      <c r="B46" s="200" t="s">
        <v>53</v>
      </c>
      <c r="C46" s="200"/>
      <c r="D46" s="36"/>
      <c r="E46" s="26">
        <v>5278507473</v>
      </c>
      <c r="F46" s="26">
        <v>2178285501</v>
      </c>
      <c r="G46" s="28">
        <f t="shared" si="3"/>
        <v>7456792974</v>
      </c>
    </row>
    <row r="47" spans="1:7" ht="14.25" customHeight="1" x14ac:dyDescent="0.15">
      <c r="A47" s="23"/>
      <c r="B47" s="200" t="s">
        <v>54</v>
      </c>
      <c r="C47" s="200"/>
      <c r="D47" s="36"/>
      <c r="E47" s="26">
        <v>350000000</v>
      </c>
      <c r="F47" s="26">
        <v>-200000000</v>
      </c>
      <c r="G47" s="28">
        <f t="shared" si="3"/>
        <v>150000000</v>
      </c>
    </row>
    <row r="48" spans="1:7" ht="2.1" customHeight="1" x14ac:dyDescent="0.15">
      <c r="A48" s="23"/>
      <c r="B48" s="24"/>
      <c r="C48" s="24"/>
      <c r="D48" s="36"/>
      <c r="E48" s="26"/>
      <c r="F48" s="26"/>
      <c r="G48" s="28"/>
    </row>
    <row r="49" spans="1:7" ht="12.75" customHeight="1" x14ac:dyDescent="0.15">
      <c r="A49" s="23"/>
      <c r="B49" s="202" t="s">
        <v>55</v>
      </c>
      <c r="C49" s="202"/>
      <c r="D49" s="36"/>
      <c r="E49" s="28">
        <f>SUM(E11,E19,E20,E26:E28,E40:E47)</f>
        <v>77669179091</v>
      </c>
      <c r="F49" s="28">
        <f>SUM(F11,F19,F20,F26:F28,F40:F47)</f>
        <v>10322305489</v>
      </c>
      <c r="G49" s="28">
        <f>SUM(E49:F49)</f>
        <v>87991484580</v>
      </c>
    </row>
    <row r="50" spans="1:7" ht="6" customHeight="1" x14ac:dyDescent="0.15">
      <c r="A50" s="38"/>
      <c r="B50" s="38"/>
      <c r="C50" s="39"/>
      <c r="D50" s="40"/>
      <c r="E50" s="41"/>
      <c r="F50" s="42"/>
      <c r="G50" s="42"/>
    </row>
    <row r="51" spans="1:7" ht="10.5" customHeight="1" x14ac:dyDescent="0.15">
      <c r="A51" s="195" t="s">
        <v>148</v>
      </c>
      <c r="B51" s="195"/>
      <c r="C51" s="195"/>
      <c r="D51" s="195"/>
      <c r="E51" s="195"/>
      <c r="F51" s="195"/>
      <c r="G51" s="195"/>
    </row>
    <row r="52" spans="1:7" ht="10.5" customHeight="1" x14ac:dyDescent="0.15">
      <c r="A52" s="196"/>
      <c r="B52" s="196"/>
      <c r="C52" s="196"/>
      <c r="D52" s="196"/>
      <c r="E52" s="196"/>
      <c r="F52" s="196"/>
      <c r="G52" s="196"/>
    </row>
  </sheetData>
  <mergeCells count="23">
    <mergeCell ref="B42:C42"/>
    <mergeCell ref="B47:C47"/>
    <mergeCell ref="B49:C49"/>
    <mergeCell ref="B43:C43"/>
    <mergeCell ref="B44:C44"/>
    <mergeCell ref="B45:C45"/>
    <mergeCell ref="B46:C46"/>
    <mergeCell ref="A51:G52"/>
    <mergeCell ref="A2:G2"/>
    <mergeCell ref="A3:D3"/>
    <mergeCell ref="B5:C5"/>
    <mergeCell ref="B11:C11"/>
    <mergeCell ref="B12:C12"/>
    <mergeCell ref="B19:C19"/>
    <mergeCell ref="B20:C20"/>
    <mergeCell ref="B21:C21"/>
    <mergeCell ref="B26:C26"/>
    <mergeCell ref="B27:C27"/>
    <mergeCell ref="B28:C28"/>
    <mergeCell ref="B29:C29"/>
    <mergeCell ref="B38:C38"/>
    <mergeCell ref="B40:C40"/>
    <mergeCell ref="B41:C41"/>
  </mergeCells>
  <phoneticPr fontId="7"/>
  <pageMargins left="0.78740157480314965" right="0.78740157480314965" top="0.86614173228346458" bottom="0.86614173228346458" header="0.62992125984251968" footer="0.39370078740157483"/>
  <pageSetup paperSize="9" scale="113" firstPageNumber="250"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C56"/>
  <sheetViews>
    <sheetView view="pageBreakPreview" zoomScaleNormal="100" zoomScaleSheetLayoutView="100" workbookViewId="0"/>
  </sheetViews>
  <sheetFormatPr defaultColWidth="9.42578125" defaultRowHeight="10.5" customHeight="1" x14ac:dyDescent="0.15"/>
  <cols>
    <col min="1" max="1" width="0.42578125" style="30" customWidth="1"/>
    <col min="2" max="2" width="4.42578125" style="30" customWidth="1"/>
    <col min="3" max="3" width="33.42578125" style="30" customWidth="1"/>
    <col min="4" max="4" width="0.5703125" style="30" customWidth="1"/>
    <col min="5" max="7" width="20.140625" style="30" customWidth="1"/>
    <col min="8" max="12" width="12.140625" style="30" customWidth="1"/>
    <col min="13" max="18" width="12.42578125" style="30" customWidth="1"/>
    <col min="19" max="16384" width="9.42578125" style="30"/>
  </cols>
  <sheetData>
    <row r="1" spans="1:29" s="12" customFormat="1" ht="12" customHeight="1" x14ac:dyDescent="0.15">
      <c r="A1" s="8"/>
      <c r="B1" s="8"/>
      <c r="C1" s="8"/>
      <c r="D1" s="8"/>
      <c r="E1" s="8"/>
      <c r="F1" s="8"/>
      <c r="G1" s="9" t="s">
        <v>0</v>
      </c>
      <c r="H1" s="10"/>
      <c r="I1" s="10"/>
      <c r="J1" s="10"/>
      <c r="K1" s="10"/>
      <c r="L1" s="10"/>
      <c r="M1" s="10"/>
      <c r="N1" s="10"/>
      <c r="O1" s="10"/>
      <c r="P1" s="10"/>
      <c r="Q1" s="10"/>
      <c r="R1" s="11"/>
      <c r="S1" s="10"/>
      <c r="T1" s="10"/>
      <c r="U1" s="10"/>
      <c r="V1" s="10"/>
      <c r="W1" s="10"/>
      <c r="X1" s="10"/>
      <c r="Y1" s="10"/>
      <c r="Z1" s="10"/>
      <c r="AA1" s="10"/>
      <c r="AB1" s="10"/>
      <c r="AC1" s="10"/>
    </row>
    <row r="2" spans="1:29" ht="18" customHeight="1" x14ac:dyDescent="0.15">
      <c r="A2" s="197" t="s">
        <v>79</v>
      </c>
      <c r="B2" s="197"/>
      <c r="C2" s="197"/>
      <c r="D2" s="197"/>
      <c r="E2" s="197"/>
      <c r="F2" s="197"/>
      <c r="G2" s="197"/>
    </row>
    <row r="3" spans="1:29" ht="18" customHeight="1" x14ac:dyDescent="0.15">
      <c r="A3" s="198" t="s">
        <v>2</v>
      </c>
      <c r="B3" s="198"/>
      <c r="C3" s="198"/>
      <c r="D3" s="199"/>
      <c r="E3" s="15" t="s">
        <v>3</v>
      </c>
      <c r="F3" s="16" t="s">
        <v>4</v>
      </c>
      <c r="G3" s="17" t="s">
        <v>5</v>
      </c>
    </row>
    <row r="4" spans="1:29" ht="6" customHeight="1" x14ac:dyDescent="0.15">
      <c r="A4" s="20"/>
      <c r="B4" s="20"/>
      <c r="C4" s="20"/>
      <c r="D4" s="21"/>
      <c r="E4" s="22"/>
      <c r="F4" s="22"/>
      <c r="G4" s="22"/>
    </row>
    <row r="5" spans="1:29" ht="13.05" customHeight="1" x14ac:dyDescent="0.15">
      <c r="A5" s="23"/>
      <c r="B5" s="200" t="s">
        <v>6</v>
      </c>
      <c r="C5" s="200"/>
      <c r="D5" s="25"/>
      <c r="E5" s="26"/>
      <c r="F5" s="26"/>
      <c r="G5" s="26"/>
    </row>
    <row r="6" spans="1:29" ht="13.05" customHeight="1" x14ac:dyDescent="0.15">
      <c r="A6" s="23"/>
      <c r="B6" s="23" t="s">
        <v>7</v>
      </c>
      <c r="C6" s="24" t="s">
        <v>8</v>
      </c>
      <c r="D6" s="21"/>
      <c r="E6" s="26">
        <v>1152370001</v>
      </c>
      <c r="F6" s="26">
        <v>244674039</v>
      </c>
      <c r="G6" s="28">
        <f t="shared" ref="G6:G11" si="0">SUM(E6:F6)</f>
        <v>1397044040</v>
      </c>
    </row>
    <row r="7" spans="1:29" ht="13.05" customHeight="1" x14ac:dyDescent="0.15">
      <c r="A7" s="23"/>
      <c r="B7" s="23" t="s">
        <v>9</v>
      </c>
      <c r="C7" s="24" t="s">
        <v>10</v>
      </c>
      <c r="D7" s="21"/>
      <c r="E7" s="26">
        <v>4580476717</v>
      </c>
      <c r="F7" s="26">
        <v>1261644209</v>
      </c>
      <c r="G7" s="28">
        <f t="shared" si="0"/>
        <v>5842120926</v>
      </c>
    </row>
    <row r="8" spans="1:29" ht="13.05" customHeight="1" x14ac:dyDescent="0.15">
      <c r="A8" s="23"/>
      <c r="B8" s="23" t="s">
        <v>11</v>
      </c>
      <c r="C8" s="24" t="s">
        <v>12</v>
      </c>
      <c r="D8" s="31"/>
      <c r="E8" s="26">
        <v>9490952653</v>
      </c>
      <c r="F8" s="26">
        <v>951907521</v>
      </c>
      <c r="G8" s="28">
        <f t="shared" si="0"/>
        <v>10442860174</v>
      </c>
    </row>
    <row r="9" spans="1:29" ht="13.05" customHeight="1" x14ac:dyDescent="0.15">
      <c r="A9" s="23"/>
      <c r="B9" s="23" t="s">
        <v>13</v>
      </c>
      <c r="C9" s="24" t="s">
        <v>14</v>
      </c>
      <c r="D9" s="31"/>
      <c r="E9" s="26">
        <v>527340806</v>
      </c>
      <c r="F9" s="26">
        <v>59295028</v>
      </c>
      <c r="G9" s="28">
        <f t="shared" si="0"/>
        <v>586635834</v>
      </c>
    </row>
    <row r="10" spans="1:29" ht="13.05" customHeight="1" x14ac:dyDescent="0.15">
      <c r="A10" s="23"/>
      <c r="B10" s="23" t="s">
        <v>15</v>
      </c>
      <c r="C10" s="24" t="s">
        <v>16</v>
      </c>
      <c r="D10" s="31"/>
      <c r="E10" s="26">
        <v>343815611</v>
      </c>
      <c r="F10" s="26">
        <v>499940930</v>
      </c>
      <c r="G10" s="28">
        <f t="shared" si="0"/>
        <v>843756541</v>
      </c>
    </row>
    <row r="11" spans="1:29" ht="13.05" customHeight="1" x14ac:dyDescent="0.15">
      <c r="A11" s="23"/>
      <c r="B11" s="200" t="s">
        <v>5</v>
      </c>
      <c r="C11" s="200"/>
      <c r="D11" s="34"/>
      <c r="E11" s="26">
        <f>SUM(E6:E10)</f>
        <v>16094955788</v>
      </c>
      <c r="F11" s="26">
        <f>SUM(F6:F10)</f>
        <v>3017461727</v>
      </c>
      <c r="G11" s="28">
        <f t="shared" si="0"/>
        <v>19112417515</v>
      </c>
    </row>
    <row r="12" spans="1:29" ht="13.05" customHeight="1" x14ac:dyDescent="0.15">
      <c r="A12" s="23"/>
      <c r="B12" s="200" t="s">
        <v>17</v>
      </c>
      <c r="C12" s="200"/>
      <c r="D12" s="34"/>
      <c r="E12" s="26"/>
      <c r="F12" s="26"/>
      <c r="G12" s="28"/>
    </row>
    <row r="13" spans="1:29" ht="13.05" customHeight="1" x14ac:dyDescent="0.15">
      <c r="A13" s="23"/>
      <c r="B13" s="23" t="s">
        <v>7</v>
      </c>
      <c r="C13" s="24" t="s">
        <v>18</v>
      </c>
      <c r="D13" s="34"/>
      <c r="E13" s="26">
        <v>2902971000</v>
      </c>
      <c r="F13" s="26">
        <v>95618669</v>
      </c>
      <c r="G13" s="28">
        <f t="shared" ref="G13:G20" si="1">SUM(E13:F13)</f>
        <v>2998589669</v>
      </c>
    </row>
    <row r="14" spans="1:29" ht="13.05" customHeight="1" x14ac:dyDescent="0.15">
      <c r="A14" s="23"/>
      <c r="B14" s="23" t="s">
        <v>9</v>
      </c>
      <c r="C14" s="24" t="s">
        <v>19</v>
      </c>
      <c r="D14" s="34"/>
      <c r="E14" s="26">
        <v>1553705122</v>
      </c>
      <c r="F14" s="26">
        <v>154617238</v>
      </c>
      <c r="G14" s="28">
        <f t="shared" si="1"/>
        <v>1708322360</v>
      </c>
    </row>
    <row r="15" spans="1:29" ht="13.05" customHeight="1" x14ac:dyDescent="0.15">
      <c r="A15" s="23"/>
      <c r="B15" s="23" t="s">
        <v>11</v>
      </c>
      <c r="C15" s="24" t="s">
        <v>20</v>
      </c>
      <c r="D15" s="34"/>
      <c r="E15" s="26">
        <v>962994968</v>
      </c>
      <c r="F15" s="26">
        <v>138993112</v>
      </c>
      <c r="G15" s="28">
        <f t="shared" si="1"/>
        <v>1101988080</v>
      </c>
    </row>
    <row r="16" spans="1:29" ht="13.05" customHeight="1" x14ac:dyDescent="0.15">
      <c r="A16" s="23"/>
      <c r="B16" s="23" t="s">
        <v>13</v>
      </c>
      <c r="C16" s="24" t="s">
        <v>21</v>
      </c>
      <c r="D16" s="34"/>
      <c r="E16" s="26">
        <v>178015336</v>
      </c>
      <c r="F16" s="26">
        <v>21949817</v>
      </c>
      <c r="G16" s="28">
        <f t="shared" si="1"/>
        <v>199965153</v>
      </c>
    </row>
    <row r="17" spans="1:7" ht="13.05" customHeight="1" x14ac:dyDescent="0.15">
      <c r="A17" s="23"/>
      <c r="B17" s="23" t="s">
        <v>15</v>
      </c>
      <c r="C17" s="24" t="s">
        <v>22</v>
      </c>
      <c r="D17" s="34"/>
      <c r="E17" s="26">
        <v>758198336</v>
      </c>
      <c r="F17" s="26">
        <v>-135622548</v>
      </c>
      <c r="G17" s="28">
        <f t="shared" si="1"/>
        <v>622575788</v>
      </c>
    </row>
    <row r="18" spans="1:7" ht="13.05" customHeight="1" x14ac:dyDescent="0.15">
      <c r="A18" s="23"/>
      <c r="B18" s="23" t="s">
        <v>23</v>
      </c>
      <c r="C18" s="24" t="s">
        <v>24</v>
      </c>
      <c r="D18" s="34"/>
      <c r="E18" s="26">
        <v>117183139</v>
      </c>
      <c r="F18" s="26">
        <v>4155252</v>
      </c>
      <c r="G18" s="28">
        <f t="shared" si="1"/>
        <v>121338391</v>
      </c>
    </row>
    <row r="19" spans="1:7" ht="13.05" customHeight="1" x14ac:dyDescent="0.15">
      <c r="A19" s="23"/>
      <c r="B19" s="200" t="s">
        <v>5</v>
      </c>
      <c r="C19" s="200"/>
      <c r="D19" s="34"/>
      <c r="E19" s="26">
        <f>SUM(E13:E18)</f>
        <v>6473067901</v>
      </c>
      <c r="F19" s="26">
        <f>SUM(F13:F18)</f>
        <v>279711540</v>
      </c>
      <c r="G19" s="28">
        <f t="shared" si="1"/>
        <v>6752779441</v>
      </c>
    </row>
    <row r="20" spans="1:7" ht="13.05" customHeight="1" x14ac:dyDescent="0.15">
      <c r="A20" s="23"/>
      <c r="B20" s="200" t="s">
        <v>25</v>
      </c>
      <c r="C20" s="200"/>
      <c r="D20" s="34"/>
      <c r="E20" s="26">
        <v>19831923038</v>
      </c>
      <c r="F20" s="26">
        <v>440001359</v>
      </c>
      <c r="G20" s="28">
        <f t="shared" si="1"/>
        <v>20271924397</v>
      </c>
    </row>
    <row r="21" spans="1:7" ht="13.05" customHeight="1" x14ac:dyDescent="0.15">
      <c r="A21" s="23"/>
      <c r="B21" s="200" t="s">
        <v>26</v>
      </c>
      <c r="C21" s="200"/>
      <c r="D21" s="34"/>
      <c r="E21" s="26"/>
      <c r="F21" s="26"/>
      <c r="G21" s="28"/>
    </row>
    <row r="22" spans="1:7" ht="13.05" customHeight="1" x14ac:dyDescent="0.15">
      <c r="A22" s="23"/>
      <c r="B22" s="23" t="s">
        <v>7</v>
      </c>
      <c r="C22" s="24" t="s">
        <v>27</v>
      </c>
      <c r="D22" s="34"/>
      <c r="E22" s="26">
        <v>66562056</v>
      </c>
      <c r="F22" s="26" t="s">
        <v>101</v>
      </c>
      <c r="G22" s="28">
        <f t="shared" ref="G22:G29" si="2">SUM(E22:F22)</f>
        <v>66562056</v>
      </c>
    </row>
    <row r="23" spans="1:7" ht="13.05" customHeight="1" x14ac:dyDescent="0.15">
      <c r="A23" s="23"/>
      <c r="B23" s="23" t="s">
        <v>9</v>
      </c>
      <c r="C23" s="24" t="s">
        <v>28</v>
      </c>
      <c r="D23" s="34"/>
      <c r="E23" s="26">
        <v>1314099494</v>
      </c>
      <c r="F23" s="26" t="s">
        <v>101</v>
      </c>
      <c r="G23" s="28">
        <f t="shared" si="2"/>
        <v>1314099494</v>
      </c>
    </row>
    <row r="24" spans="1:7" ht="13.05" customHeight="1" x14ac:dyDescent="0.15">
      <c r="A24" s="23"/>
      <c r="B24" s="23" t="s">
        <v>11</v>
      </c>
      <c r="C24" s="24" t="s">
        <v>30</v>
      </c>
      <c r="D24" s="34"/>
      <c r="E24" s="26">
        <v>4775820</v>
      </c>
      <c r="F24" s="26">
        <v>-126343</v>
      </c>
      <c r="G24" s="28">
        <f t="shared" si="2"/>
        <v>4649477</v>
      </c>
    </row>
    <row r="25" spans="1:7" ht="13.05" customHeight="1" x14ac:dyDescent="0.15">
      <c r="A25" s="23"/>
      <c r="B25" s="23" t="s">
        <v>13</v>
      </c>
      <c r="C25" s="35" t="s">
        <v>31</v>
      </c>
      <c r="D25" s="34"/>
      <c r="E25" s="26">
        <v>92895486</v>
      </c>
      <c r="F25" s="26">
        <v>-127280</v>
      </c>
      <c r="G25" s="28">
        <f t="shared" si="2"/>
        <v>92768206</v>
      </c>
    </row>
    <row r="26" spans="1:7" ht="13.05" customHeight="1" x14ac:dyDescent="0.15">
      <c r="A26" s="23"/>
      <c r="B26" s="200" t="s">
        <v>5</v>
      </c>
      <c r="C26" s="200"/>
      <c r="D26" s="34"/>
      <c r="E26" s="26">
        <f>SUM(E22:E25)</f>
        <v>1478332856</v>
      </c>
      <c r="F26" s="26">
        <f>SUM(F22:F25)</f>
        <v>-253623</v>
      </c>
      <c r="G26" s="28">
        <f t="shared" si="2"/>
        <v>1478079233</v>
      </c>
    </row>
    <row r="27" spans="1:7" ht="13.05" customHeight="1" x14ac:dyDescent="0.15">
      <c r="A27" s="23"/>
      <c r="B27" s="200" t="s">
        <v>33</v>
      </c>
      <c r="C27" s="200"/>
      <c r="D27" s="34"/>
      <c r="E27" s="26">
        <v>12883140000</v>
      </c>
      <c r="F27" s="26">
        <v>-438665000</v>
      </c>
      <c r="G27" s="28">
        <f t="shared" si="2"/>
        <v>12444475000</v>
      </c>
    </row>
    <row r="28" spans="1:7" ht="13.05" customHeight="1" x14ac:dyDescent="0.15">
      <c r="A28" s="23"/>
      <c r="B28" s="200" t="s">
        <v>80</v>
      </c>
      <c r="C28" s="200"/>
      <c r="D28" s="34"/>
      <c r="E28" s="26">
        <v>639860000</v>
      </c>
      <c r="F28" s="26" t="s">
        <v>101</v>
      </c>
      <c r="G28" s="28">
        <f t="shared" si="2"/>
        <v>639860000</v>
      </c>
    </row>
    <row r="29" spans="1:7" ht="13.05" customHeight="1" x14ac:dyDescent="0.15">
      <c r="A29" s="23"/>
      <c r="B29" s="200" t="s">
        <v>34</v>
      </c>
      <c r="C29" s="200"/>
      <c r="D29" s="34"/>
      <c r="E29" s="26">
        <v>4932206534</v>
      </c>
      <c r="F29" s="26">
        <v>-16784563</v>
      </c>
      <c r="G29" s="28">
        <f t="shared" si="2"/>
        <v>4915421971</v>
      </c>
    </row>
    <row r="30" spans="1:7" ht="13.05" customHeight="1" x14ac:dyDescent="0.15">
      <c r="A30" s="23"/>
      <c r="B30" s="200" t="s">
        <v>35</v>
      </c>
      <c r="C30" s="200"/>
      <c r="D30" s="34"/>
      <c r="E30" s="26"/>
      <c r="F30" s="26"/>
      <c r="G30" s="28"/>
    </row>
    <row r="31" spans="1:7" ht="13.05" customHeight="1" x14ac:dyDescent="0.15">
      <c r="A31" s="23"/>
      <c r="B31" s="23" t="s">
        <v>7</v>
      </c>
      <c r="C31" s="24" t="s">
        <v>36</v>
      </c>
      <c r="D31" s="34"/>
      <c r="E31" s="26">
        <v>1472348000</v>
      </c>
      <c r="F31" s="26">
        <v>344289587</v>
      </c>
      <c r="G31" s="28">
        <f t="shared" ref="G31:G49" si="3">SUM(E31:F31)</f>
        <v>1816637587</v>
      </c>
    </row>
    <row r="32" spans="1:7" ht="13.05" customHeight="1" x14ac:dyDescent="0.15">
      <c r="A32" s="23"/>
      <c r="B32" s="23" t="s">
        <v>9</v>
      </c>
      <c r="C32" s="24" t="s">
        <v>37</v>
      </c>
      <c r="D32" s="34"/>
      <c r="E32" s="26">
        <v>2702522000</v>
      </c>
      <c r="F32" s="26">
        <v>652226257</v>
      </c>
      <c r="G32" s="28">
        <f t="shared" si="3"/>
        <v>3354748257</v>
      </c>
    </row>
    <row r="33" spans="1:7" ht="13.05" customHeight="1" x14ac:dyDescent="0.15">
      <c r="A33" s="23"/>
      <c r="B33" s="23" t="s">
        <v>11</v>
      </c>
      <c r="C33" s="35" t="s">
        <v>38</v>
      </c>
      <c r="D33" s="34"/>
      <c r="E33" s="26">
        <v>704739000</v>
      </c>
      <c r="F33" s="26">
        <v>135518163</v>
      </c>
      <c r="G33" s="28">
        <f t="shared" si="3"/>
        <v>840257163</v>
      </c>
    </row>
    <row r="34" spans="1:7" ht="13.05" customHeight="1" x14ac:dyDescent="0.15">
      <c r="A34" s="23"/>
      <c r="B34" s="23" t="s">
        <v>13</v>
      </c>
      <c r="C34" s="24" t="s">
        <v>71</v>
      </c>
      <c r="D34" s="34"/>
      <c r="E34" s="26">
        <v>1136586000</v>
      </c>
      <c r="F34" s="26">
        <v>571431708</v>
      </c>
      <c r="G34" s="28">
        <f t="shared" si="3"/>
        <v>1708017708</v>
      </c>
    </row>
    <row r="35" spans="1:7" ht="13.05" customHeight="1" x14ac:dyDescent="0.15">
      <c r="A35" s="23"/>
      <c r="B35" s="23" t="s">
        <v>15</v>
      </c>
      <c r="C35" s="24" t="s">
        <v>40</v>
      </c>
      <c r="D35" s="34"/>
      <c r="E35" s="26">
        <v>1667049000</v>
      </c>
      <c r="F35" s="26">
        <v>251856370</v>
      </c>
      <c r="G35" s="28">
        <f t="shared" si="3"/>
        <v>1918905370</v>
      </c>
    </row>
    <row r="36" spans="1:7" ht="13.05" customHeight="1" x14ac:dyDescent="0.15">
      <c r="A36" s="23"/>
      <c r="B36" s="23" t="s">
        <v>23</v>
      </c>
      <c r="C36" s="24" t="s">
        <v>63</v>
      </c>
      <c r="D36" s="34"/>
      <c r="E36" s="26">
        <v>1090925000</v>
      </c>
      <c r="F36" s="26">
        <v>249397194</v>
      </c>
      <c r="G36" s="28">
        <f t="shared" si="3"/>
        <v>1340322194</v>
      </c>
    </row>
    <row r="37" spans="1:7" ht="13.05" customHeight="1" x14ac:dyDescent="0.15">
      <c r="A37" s="23"/>
      <c r="B37" s="23" t="s">
        <v>42</v>
      </c>
      <c r="C37" s="24" t="s">
        <v>77</v>
      </c>
      <c r="D37" s="31"/>
      <c r="E37" s="26">
        <v>350858000</v>
      </c>
      <c r="F37" s="26">
        <v>90200484</v>
      </c>
      <c r="G37" s="28">
        <f t="shared" si="3"/>
        <v>441058484</v>
      </c>
    </row>
    <row r="38" spans="1:7" ht="13.05" customHeight="1" x14ac:dyDescent="0.15">
      <c r="A38" s="23"/>
      <c r="B38" s="23" t="s">
        <v>44</v>
      </c>
      <c r="C38" s="24" t="s">
        <v>45</v>
      </c>
      <c r="D38" s="31"/>
      <c r="E38" s="26">
        <v>238001000</v>
      </c>
      <c r="F38" s="26">
        <v>-7177407</v>
      </c>
      <c r="G38" s="28">
        <f t="shared" si="3"/>
        <v>230823593</v>
      </c>
    </row>
    <row r="39" spans="1:7" ht="13.05" customHeight="1" x14ac:dyDescent="0.15">
      <c r="A39" s="23"/>
      <c r="B39" s="201" t="s">
        <v>46</v>
      </c>
      <c r="C39" s="201"/>
      <c r="D39" s="31"/>
      <c r="E39" s="26">
        <f>SUM(E31:E38)</f>
        <v>9363028000</v>
      </c>
      <c r="F39" s="26">
        <f>SUM(F31:F38)</f>
        <v>2287742356</v>
      </c>
      <c r="G39" s="28">
        <f t="shared" si="3"/>
        <v>11650770356</v>
      </c>
    </row>
    <row r="40" spans="1:7" ht="13.05" customHeight="1" x14ac:dyDescent="0.15">
      <c r="A40" s="23"/>
      <c r="B40" s="23" t="s">
        <v>47</v>
      </c>
      <c r="C40" s="24" t="s">
        <v>48</v>
      </c>
      <c r="D40" s="31"/>
      <c r="E40" s="26">
        <v>67674000</v>
      </c>
      <c r="F40" s="26">
        <v>516647116</v>
      </c>
      <c r="G40" s="28">
        <f t="shared" si="3"/>
        <v>584321116</v>
      </c>
    </row>
    <row r="41" spans="1:7" ht="13.05" customHeight="1" x14ac:dyDescent="0.15">
      <c r="A41" s="23"/>
      <c r="B41" s="200" t="s">
        <v>5</v>
      </c>
      <c r="C41" s="200"/>
      <c r="D41" s="31"/>
      <c r="E41" s="26">
        <f>SUM(E39:E40)</f>
        <v>9430702000</v>
      </c>
      <c r="F41" s="26">
        <f>SUM(F39:F40)</f>
        <v>2804389472</v>
      </c>
      <c r="G41" s="28">
        <f t="shared" si="3"/>
        <v>12235091472</v>
      </c>
    </row>
    <row r="42" spans="1:7" ht="13.05" customHeight="1" x14ac:dyDescent="0.15">
      <c r="A42" s="23"/>
      <c r="B42" s="200" t="s">
        <v>49</v>
      </c>
      <c r="C42" s="200"/>
      <c r="D42" s="31"/>
      <c r="E42" s="26">
        <v>987732074</v>
      </c>
      <c r="F42" s="26">
        <v>10025293</v>
      </c>
      <c r="G42" s="28">
        <f t="shared" si="3"/>
        <v>997757367</v>
      </c>
    </row>
    <row r="43" spans="1:7" ht="13.05" customHeight="1" x14ac:dyDescent="0.15">
      <c r="A43" s="23"/>
      <c r="B43" s="200" t="s">
        <v>50</v>
      </c>
      <c r="C43" s="200"/>
      <c r="D43" s="31"/>
      <c r="E43" s="26">
        <v>192319722</v>
      </c>
      <c r="F43" s="26">
        <v>663332280</v>
      </c>
      <c r="G43" s="28">
        <f t="shared" si="3"/>
        <v>855652002</v>
      </c>
    </row>
    <row r="44" spans="1:7" ht="13.05" customHeight="1" x14ac:dyDescent="0.15">
      <c r="A44" s="23"/>
      <c r="B44" s="200" t="s">
        <v>51</v>
      </c>
      <c r="C44" s="200"/>
      <c r="D44" s="31"/>
      <c r="E44" s="26">
        <v>653123236</v>
      </c>
      <c r="F44" s="26">
        <v>86591975</v>
      </c>
      <c r="G44" s="28">
        <f t="shared" si="3"/>
        <v>739715211</v>
      </c>
    </row>
    <row r="45" spans="1:7" ht="13.05" customHeight="1" x14ac:dyDescent="0.15">
      <c r="A45" s="23"/>
      <c r="B45" s="200" t="s">
        <v>74</v>
      </c>
      <c r="C45" s="200"/>
      <c r="D45" s="36"/>
      <c r="E45" s="26">
        <v>268688384</v>
      </c>
      <c r="F45" s="26">
        <v>-6927</v>
      </c>
      <c r="G45" s="28">
        <f t="shared" si="3"/>
        <v>268681457</v>
      </c>
    </row>
    <row r="46" spans="1:7" ht="13.05" customHeight="1" x14ac:dyDescent="0.15">
      <c r="A46" s="23"/>
      <c r="B46" s="200" t="s">
        <v>58</v>
      </c>
      <c r="C46" s="200"/>
      <c r="D46" s="36"/>
      <c r="E46" s="26">
        <v>159533000</v>
      </c>
      <c r="F46" s="26" t="s">
        <v>101</v>
      </c>
      <c r="G46" s="28">
        <f t="shared" si="3"/>
        <v>159533000</v>
      </c>
    </row>
    <row r="47" spans="1:7" ht="13.05" customHeight="1" x14ac:dyDescent="0.15">
      <c r="A47" s="23"/>
      <c r="B47" s="200" t="s">
        <v>53</v>
      </c>
      <c r="C47" s="200"/>
      <c r="D47" s="36"/>
      <c r="E47" s="26">
        <v>5367124623</v>
      </c>
      <c r="F47" s="26">
        <v>462970733</v>
      </c>
      <c r="G47" s="28">
        <f t="shared" si="3"/>
        <v>5830095356</v>
      </c>
    </row>
    <row r="48" spans="1:7" ht="13.05" customHeight="1" x14ac:dyDescent="0.15">
      <c r="A48" s="23"/>
      <c r="B48" s="200" t="s">
        <v>81</v>
      </c>
      <c r="C48" s="200"/>
      <c r="D48" s="36"/>
      <c r="E48" s="26">
        <v>500000000</v>
      </c>
      <c r="F48" s="26" t="s">
        <v>101</v>
      </c>
      <c r="G48" s="28">
        <f t="shared" si="3"/>
        <v>500000000</v>
      </c>
    </row>
    <row r="49" spans="1:7" ht="13.05" customHeight="1" x14ac:dyDescent="0.15">
      <c r="A49" s="23"/>
      <c r="B49" s="200" t="s">
        <v>54</v>
      </c>
      <c r="C49" s="200"/>
      <c r="D49" s="36"/>
      <c r="E49" s="26">
        <v>350000000</v>
      </c>
      <c r="F49" s="26">
        <v>-150000000</v>
      </c>
      <c r="G49" s="28">
        <f t="shared" si="3"/>
        <v>200000000</v>
      </c>
    </row>
    <row r="50" spans="1:7" ht="4.05" customHeight="1" x14ac:dyDescent="0.15">
      <c r="A50" s="23"/>
      <c r="B50" s="24"/>
      <c r="C50" s="24"/>
      <c r="D50" s="36"/>
      <c r="E50" s="26"/>
      <c r="F50" s="26"/>
      <c r="G50" s="28"/>
    </row>
    <row r="51" spans="1:7" ht="13.05" customHeight="1" x14ac:dyDescent="0.15">
      <c r="A51" s="23"/>
      <c r="B51" s="202" t="s">
        <v>55</v>
      </c>
      <c r="C51" s="202"/>
      <c r="D51" s="36"/>
      <c r="E51" s="28">
        <f>SUM(E11,E19:E20,E26:E29,E41:E49)</f>
        <v>80242709156</v>
      </c>
      <c r="F51" s="28">
        <f>SUM(F11,F19:F20,F26:F29,F41:F49)</f>
        <v>7158774266</v>
      </c>
      <c r="G51" s="28">
        <f>SUM(E51:F51)</f>
        <v>87401483422</v>
      </c>
    </row>
    <row r="52" spans="1:7" ht="13.05" customHeight="1" x14ac:dyDescent="0.15">
      <c r="A52" s="23"/>
      <c r="B52" s="200" t="s">
        <v>82</v>
      </c>
      <c r="C52" s="200"/>
      <c r="D52" s="36"/>
      <c r="E52" s="26">
        <v>1617413246</v>
      </c>
      <c r="F52" s="26" t="s">
        <v>101</v>
      </c>
      <c r="G52" s="28">
        <f>SUM(E52:F52)</f>
        <v>1617413246</v>
      </c>
    </row>
    <row r="53" spans="1:7" ht="10.5" customHeight="1" x14ac:dyDescent="0.15">
      <c r="A53" s="23"/>
      <c r="B53" s="202" t="s">
        <v>69</v>
      </c>
      <c r="C53" s="202"/>
      <c r="D53" s="36"/>
      <c r="E53" s="28">
        <f>SUM(E51:E52)</f>
        <v>81860122402</v>
      </c>
      <c r="F53" s="28">
        <f>SUM(F51:F52)</f>
        <v>7158774266</v>
      </c>
      <c r="G53" s="28">
        <f>SUM(E53:F53)</f>
        <v>89018896668</v>
      </c>
    </row>
    <row r="54" spans="1:7" ht="6" customHeight="1" x14ac:dyDescent="0.15">
      <c r="A54" s="38"/>
      <c r="B54" s="38"/>
      <c r="C54" s="39"/>
      <c r="D54" s="40"/>
      <c r="E54" s="41"/>
      <c r="F54" s="42"/>
      <c r="G54" s="42"/>
    </row>
    <row r="55" spans="1:7" ht="10.5" customHeight="1" x14ac:dyDescent="0.15">
      <c r="A55" s="195" t="s">
        <v>148</v>
      </c>
      <c r="B55" s="195"/>
      <c r="C55" s="195"/>
      <c r="D55" s="195"/>
      <c r="E55" s="195"/>
      <c r="F55" s="195"/>
      <c r="G55" s="195"/>
    </row>
    <row r="56" spans="1:7" ht="10.5" customHeight="1" x14ac:dyDescent="0.15">
      <c r="A56" s="196"/>
      <c r="B56" s="196"/>
      <c r="C56" s="196"/>
      <c r="D56" s="196"/>
      <c r="E56" s="196"/>
      <c r="F56" s="196"/>
      <c r="G56" s="196"/>
    </row>
  </sheetData>
  <mergeCells count="27">
    <mergeCell ref="B41:C41"/>
    <mergeCell ref="B53:C53"/>
    <mergeCell ref="B47:C47"/>
    <mergeCell ref="B48:C48"/>
    <mergeCell ref="B49:C49"/>
    <mergeCell ref="B51:C51"/>
    <mergeCell ref="B42:C42"/>
    <mergeCell ref="B43:C43"/>
    <mergeCell ref="B44:C44"/>
    <mergeCell ref="B45:C45"/>
    <mergeCell ref="B46:C46"/>
    <mergeCell ref="A55:G56"/>
    <mergeCell ref="A2:G2"/>
    <mergeCell ref="A3:D3"/>
    <mergeCell ref="B5:C5"/>
    <mergeCell ref="B11:C11"/>
    <mergeCell ref="B12:C12"/>
    <mergeCell ref="B19:C19"/>
    <mergeCell ref="B20:C20"/>
    <mergeCell ref="B21:C21"/>
    <mergeCell ref="B26:C26"/>
    <mergeCell ref="B52:C52"/>
    <mergeCell ref="B27:C27"/>
    <mergeCell ref="B28:C28"/>
    <mergeCell ref="B29:C29"/>
    <mergeCell ref="B30:C30"/>
    <mergeCell ref="B39:C39"/>
  </mergeCells>
  <phoneticPr fontId="7"/>
  <pageMargins left="0.78740157480314965" right="0.78740157480314965" top="0.86614173228346458" bottom="0.86614173228346458" header="0.62992125984251968" footer="0.39370078740157483"/>
  <pageSetup paperSize="9" scale="115" firstPageNumber="250"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C54"/>
  <sheetViews>
    <sheetView view="pageBreakPreview" zoomScaleNormal="100" zoomScaleSheetLayoutView="100" workbookViewId="0"/>
  </sheetViews>
  <sheetFormatPr defaultColWidth="9.42578125" defaultRowHeight="10.5" customHeight="1" x14ac:dyDescent="0.15"/>
  <cols>
    <col min="1" max="1" width="0.42578125" style="30" customWidth="1"/>
    <col min="2" max="2" width="4.42578125" style="30" customWidth="1"/>
    <col min="3" max="3" width="33.42578125" style="30" customWidth="1"/>
    <col min="4" max="4" width="0.5703125" style="30" customWidth="1"/>
    <col min="5" max="7" width="20.140625" style="30" customWidth="1"/>
    <col min="8" max="12" width="12.140625" style="30" customWidth="1"/>
    <col min="13" max="18" width="12.42578125" style="30" customWidth="1"/>
    <col min="19" max="16384" width="9.42578125" style="30"/>
  </cols>
  <sheetData>
    <row r="1" spans="1:29" s="12" customFormat="1" ht="12" customHeight="1" x14ac:dyDescent="0.15">
      <c r="A1" s="8"/>
      <c r="B1" s="8"/>
      <c r="C1" s="8"/>
      <c r="D1" s="8"/>
      <c r="E1" s="8"/>
      <c r="F1" s="8"/>
      <c r="G1" s="9" t="s">
        <v>0</v>
      </c>
      <c r="H1" s="10"/>
      <c r="I1" s="10"/>
      <c r="J1" s="10"/>
      <c r="K1" s="10"/>
      <c r="L1" s="10"/>
      <c r="M1" s="10"/>
      <c r="N1" s="10"/>
      <c r="O1" s="10"/>
      <c r="P1" s="10"/>
      <c r="Q1" s="10"/>
      <c r="R1" s="11"/>
      <c r="S1" s="10"/>
      <c r="T1" s="10"/>
      <c r="U1" s="10"/>
      <c r="V1" s="10"/>
      <c r="W1" s="10"/>
      <c r="X1" s="10"/>
      <c r="Y1" s="10"/>
      <c r="Z1" s="10"/>
      <c r="AA1" s="10"/>
      <c r="AB1" s="10"/>
      <c r="AC1" s="10"/>
    </row>
    <row r="2" spans="1:29" ht="18" customHeight="1" x14ac:dyDescent="0.15">
      <c r="A2" s="197" t="s">
        <v>83</v>
      </c>
      <c r="B2" s="197"/>
      <c r="C2" s="197"/>
      <c r="D2" s="197"/>
      <c r="E2" s="197"/>
      <c r="F2" s="197"/>
      <c r="G2" s="197"/>
    </row>
    <row r="3" spans="1:29" ht="18" customHeight="1" x14ac:dyDescent="0.15">
      <c r="A3" s="198" t="s">
        <v>2</v>
      </c>
      <c r="B3" s="198"/>
      <c r="C3" s="198"/>
      <c r="D3" s="199"/>
      <c r="E3" s="15" t="s">
        <v>3</v>
      </c>
      <c r="F3" s="16" t="s">
        <v>4</v>
      </c>
      <c r="G3" s="17" t="s">
        <v>5</v>
      </c>
    </row>
    <row r="4" spans="1:29" ht="6" customHeight="1" x14ac:dyDescent="0.15">
      <c r="A4" s="20"/>
      <c r="B4" s="20"/>
      <c r="C4" s="20"/>
      <c r="D4" s="21"/>
      <c r="E4" s="22"/>
      <c r="F4" s="22"/>
      <c r="G4" s="22"/>
    </row>
    <row r="5" spans="1:29" ht="13.5" customHeight="1" x14ac:dyDescent="0.15">
      <c r="A5" s="23"/>
      <c r="B5" s="200" t="s">
        <v>6</v>
      </c>
      <c r="C5" s="200"/>
      <c r="D5" s="25"/>
      <c r="E5" s="26"/>
      <c r="F5" s="26"/>
      <c r="G5" s="26"/>
    </row>
    <row r="6" spans="1:29" ht="13.5" customHeight="1" x14ac:dyDescent="0.15">
      <c r="A6" s="23"/>
      <c r="B6" s="23" t="s">
        <v>7</v>
      </c>
      <c r="C6" s="24" t="s">
        <v>8</v>
      </c>
      <c r="D6" s="21"/>
      <c r="E6" s="26">
        <v>1230557537</v>
      </c>
      <c r="F6" s="26">
        <v>253098751</v>
      </c>
      <c r="G6" s="28">
        <f t="shared" ref="G6:G11" si="0">SUM(E6:F6)</f>
        <v>1483656288</v>
      </c>
    </row>
    <row r="7" spans="1:29" ht="13.5" customHeight="1" x14ac:dyDescent="0.15">
      <c r="A7" s="23"/>
      <c r="B7" s="23" t="s">
        <v>9</v>
      </c>
      <c r="C7" s="24" t="s">
        <v>10</v>
      </c>
      <c r="D7" s="21"/>
      <c r="E7" s="26">
        <v>3657990583</v>
      </c>
      <c r="F7" s="26">
        <v>378232572</v>
      </c>
      <c r="G7" s="28">
        <f t="shared" si="0"/>
        <v>4036223155</v>
      </c>
    </row>
    <row r="8" spans="1:29" ht="13.5" customHeight="1" x14ac:dyDescent="0.15">
      <c r="A8" s="23"/>
      <c r="B8" s="23" t="s">
        <v>11</v>
      </c>
      <c r="C8" s="24" t="s">
        <v>12</v>
      </c>
      <c r="D8" s="31"/>
      <c r="E8" s="26">
        <v>10955090589</v>
      </c>
      <c r="F8" s="26">
        <v>285698891</v>
      </c>
      <c r="G8" s="28">
        <f t="shared" si="0"/>
        <v>11240789480</v>
      </c>
    </row>
    <row r="9" spans="1:29" ht="13.5" customHeight="1" x14ac:dyDescent="0.15">
      <c r="A9" s="23"/>
      <c r="B9" s="23" t="s">
        <v>13</v>
      </c>
      <c r="C9" s="24" t="s">
        <v>14</v>
      </c>
      <c r="D9" s="31"/>
      <c r="E9" s="26">
        <v>543407661</v>
      </c>
      <c r="F9" s="26">
        <v>41261187</v>
      </c>
      <c r="G9" s="28">
        <f t="shared" si="0"/>
        <v>584668848</v>
      </c>
    </row>
    <row r="10" spans="1:29" ht="13.5" customHeight="1" x14ac:dyDescent="0.15">
      <c r="A10" s="23"/>
      <c r="B10" s="23" t="s">
        <v>15</v>
      </c>
      <c r="C10" s="24" t="s">
        <v>16</v>
      </c>
      <c r="D10" s="31"/>
      <c r="E10" s="26">
        <v>379546319</v>
      </c>
      <c r="F10" s="26">
        <v>36413369</v>
      </c>
      <c r="G10" s="28">
        <f t="shared" si="0"/>
        <v>415959688</v>
      </c>
    </row>
    <row r="11" spans="1:29" ht="13.5" customHeight="1" x14ac:dyDescent="0.15">
      <c r="A11" s="23"/>
      <c r="B11" s="200" t="s">
        <v>5</v>
      </c>
      <c r="C11" s="200"/>
      <c r="D11" s="34"/>
      <c r="E11" s="26">
        <f>SUM(E6:E10)</f>
        <v>16766592689</v>
      </c>
      <c r="F11" s="26">
        <f>SUM(F6:F10)</f>
        <v>994704770</v>
      </c>
      <c r="G11" s="28">
        <f t="shared" si="0"/>
        <v>17761297459</v>
      </c>
    </row>
    <row r="12" spans="1:29" ht="13.5" customHeight="1" x14ac:dyDescent="0.15">
      <c r="A12" s="23"/>
      <c r="B12" s="200" t="s">
        <v>17</v>
      </c>
      <c r="C12" s="200"/>
      <c r="D12" s="34"/>
      <c r="E12" s="26"/>
      <c r="F12" s="26"/>
      <c r="G12" s="28"/>
    </row>
    <row r="13" spans="1:29" ht="13.5" customHeight="1" x14ac:dyDescent="0.15">
      <c r="A13" s="23"/>
      <c r="B13" s="23" t="s">
        <v>7</v>
      </c>
      <c r="C13" s="24" t="s">
        <v>18</v>
      </c>
      <c r="D13" s="34"/>
      <c r="E13" s="26">
        <v>3023320729</v>
      </c>
      <c r="F13" s="26">
        <v>-43144573</v>
      </c>
      <c r="G13" s="28">
        <f t="shared" ref="G13:G20" si="1">SUM(E13:F13)</f>
        <v>2980176156</v>
      </c>
    </row>
    <row r="14" spans="1:29" ht="13.5" customHeight="1" x14ac:dyDescent="0.15">
      <c r="A14" s="23"/>
      <c r="B14" s="23" t="s">
        <v>9</v>
      </c>
      <c r="C14" s="24" t="s">
        <v>19</v>
      </c>
      <c r="D14" s="34"/>
      <c r="E14" s="26">
        <v>1553027504</v>
      </c>
      <c r="F14" s="26">
        <v>159979701</v>
      </c>
      <c r="G14" s="28">
        <f t="shared" si="1"/>
        <v>1713007205</v>
      </c>
    </row>
    <row r="15" spans="1:29" ht="13.5" customHeight="1" x14ac:dyDescent="0.15">
      <c r="A15" s="23"/>
      <c r="B15" s="23" t="s">
        <v>11</v>
      </c>
      <c r="C15" s="24" t="s">
        <v>20</v>
      </c>
      <c r="D15" s="34"/>
      <c r="E15" s="26">
        <v>1018299659</v>
      </c>
      <c r="F15" s="26">
        <v>127877324</v>
      </c>
      <c r="G15" s="28">
        <f t="shared" si="1"/>
        <v>1146176983</v>
      </c>
    </row>
    <row r="16" spans="1:29" ht="13.5" customHeight="1" x14ac:dyDescent="0.15">
      <c r="A16" s="23"/>
      <c r="B16" s="23" t="s">
        <v>13</v>
      </c>
      <c r="C16" s="24" t="s">
        <v>21</v>
      </c>
      <c r="D16" s="34"/>
      <c r="E16" s="26">
        <v>173302890</v>
      </c>
      <c r="F16" s="26">
        <v>22360143</v>
      </c>
      <c r="G16" s="28">
        <f t="shared" si="1"/>
        <v>195663033</v>
      </c>
    </row>
    <row r="17" spans="1:7" ht="13.5" customHeight="1" x14ac:dyDescent="0.15">
      <c r="A17" s="23"/>
      <c r="B17" s="23" t="s">
        <v>15</v>
      </c>
      <c r="C17" s="24" t="s">
        <v>22</v>
      </c>
      <c r="D17" s="34"/>
      <c r="E17" s="26">
        <v>632911440</v>
      </c>
      <c r="F17" s="26">
        <v>17523110</v>
      </c>
      <c r="G17" s="28">
        <f t="shared" si="1"/>
        <v>650434550</v>
      </c>
    </row>
    <row r="18" spans="1:7" ht="13.5" customHeight="1" x14ac:dyDescent="0.15">
      <c r="A18" s="23"/>
      <c r="B18" s="23" t="s">
        <v>23</v>
      </c>
      <c r="C18" s="24" t="s">
        <v>24</v>
      </c>
      <c r="D18" s="34"/>
      <c r="E18" s="26">
        <v>121366735</v>
      </c>
      <c r="F18" s="26">
        <v>5111056</v>
      </c>
      <c r="G18" s="28">
        <f t="shared" si="1"/>
        <v>126477791</v>
      </c>
    </row>
    <row r="19" spans="1:7" ht="13.5" customHeight="1" x14ac:dyDescent="0.15">
      <c r="A19" s="23"/>
      <c r="B19" s="200" t="s">
        <v>5</v>
      </c>
      <c r="C19" s="200"/>
      <c r="D19" s="34"/>
      <c r="E19" s="26">
        <f>SUM(E13:E18)</f>
        <v>6522228957</v>
      </c>
      <c r="F19" s="26">
        <f>SUM(F13:F18)</f>
        <v>289706761</v>
      </c>
      <c r="G19" s="28">
        <f t="shared" si="1"/>
        <v>6811935718</v>
      </c>
    </row>
    <row r="20" spans="1:7" ht="13.5" customHeight="1" x14ac:dyDescent="0.15">
      <c r="A20" s="23"/>
      <c r="B20" s="200" t="s">
        <v>25</v>
      </c>
      <c r="C20" s="200"/>
      <c r="D20" s="34"/>
      <c r="E20" s="26">
        <v>21965341311</v>
      </c>
      <c r="F20" s="26">
        <v>-519259004</v>
      </c>
      <c r="G20" s="28">
        <f t="shared" si="1"/>
        <v>21446082307</v>
      </c>
    </row>
    <row r="21" spans="1:7" ht="13.5" customHeight="1" x14ac:dyDescent="0.15">
      <c r="A21" s="23"/>
      <c r="B21" s="200" t="s">
        <v>26</v>
      </c>
      <c r="C21" s="200"/>
      <c r="D21" s="34"/>
      <c r="E21" s="26"/>
      <c r="F21" s="26"/>
      <c r="G21" s="28"/>
    </row>
    <row r="22" spans="1:7" ht="13.5" customHeight="1" x14ac:dyDescent="0.15">
      <c r="A22" s="23"/>
      <c r="B22" s="23" t="s">
        <v>7</v>
      </c>
      <c r="C22" s="24" t="s">
        <v>27</v>
      </c>
      <c r="D22" s="34"/>
      <c r="E22" s="26">
        <v>61376661</v>
      </c>
      <c r="F22" s="26">
        <v>-3500</v>
      </c>
      <c r="G22" s="28">
        <f t="shared" ref="G22:G29" si="2">SUM(E22:F22)</f>
        <v>61373161</v>
      </c>
    </row>
    <row r="23" spans="1:7" ht="13.5" customHeight="1" x14ac:dyDescent="0.15">
      <c r="A23" s="23"/>
      <c r="B23" s="23" t="s">
        <v>9</v>
      </c>
      <c r="C23" s="24" t="s">
        <v>28</v>
      </c>
      <c r="D23" s="34"/>
      <c r="E23" s="26">
        <v>1275319726</v>
      </c>
      <c r="F23" s="26" t="s">
        <v>101</v>
      </c>
      <c r="G23" s="28">
        <f t="shared" si="2"/>
        <v>1275319726</v>
      </c>
    </row>
    <row r="24" spans="1:7" ht="13.5" customHeight="1" x14ac:dyDescent="0.15">
      <c r="A24" s="23"/>
      <c r="B24" s="23" t="s">
        <v>11</v>
      </c>
      <c r="C24" s="24" t="s">
        <v>30</v>
      </c>
      <c r="D24" s="34"/>
      <c r="E24" s="26">
        <v>4500426</v>
      </c>
      <c r="F24" s="26">
        <v>-145899</v>
      </c>
      <c r="G24" s="28">
        <f t="shared" si="2"/>
        <v>4354527</v>
      </c>
    </row>
    <row r="25" spans="1:7" ht="13.5" customHeight="1" x14ac:dyDescent="0.15">
      <c r="A25" s="23"/>
      <c r="B25" s="23" t="s">
        <v>13</v>
      </c>
      <c r="C25" s="35" t="s">
        <v>31</v>
      </c>
      <c r="D25" s="34"/>
      <c r="E25" s="26">
        <v>84397573</v>
      </c>
      <c r="F25" s="26">
        <v>-122388</v>
      </c>
      <c r="G25" s="28">
        <f t="shared" si="2"/>
        <v>84275185</v>
      </c>
    </row>
    <row r="26" spans="1:7" ht="13.5" customHeight="1" x14ac:dyDescent="0.15">
      <c r="A26" s="23"/>
      <c r="B26" s="200" t="s">
        <v>5</v>
      </c>
      <c r="C26" s="200"/>
      <c r="D26" s="34"/>
      <c r="E26" s="26">
        <f>SUM(E22:E25)</f>
        <v>1425594386</v>
      </c>
      <c r="F26" s="26">
        <f>SUM(F22:F25)</f>
        <v>-271787</v>
      </c>
      <c r="G26" s="28">
        <f t="shared" si="2"/>
        <v>1425322599</v>
      </c>
    </row>
    <row r="27" spans="1:7" ht="13.5" customHeight="1" x14ac:dyDescent="0.15">
      <c r="A27" s="23"/>
      <c r="B27" s="200" t="s">
        <v>33</v>
      </c>
      <c r="C27" s="200"/>
      <c r="D27" s="34"/>
      <c r="E27" s="26">
        <v>14016346000</v>
      </c>
      <c r="F27" s="26">
        <v>898548673</v>
      </c>
      <c r="G27" s="28">
        <f t="shared" si="2"/>
        <v>14914894673</v>
      </c>
    </row>
    <row r="28" spans="1:7" ht="13.5" customHeight="1" x14ac:dyDescent="0.15">
      <c r="A28" s="23"/>
      <c r="B28" s="200" t="s">
        <v>80</v>
      </c>
      <c r="C28" s="200"/>
      <c r="D28" s="34"/>
      <c r="E28" s="26">
        <v>914014000</v>
      </c>
      <c r="F28" s="26" t="s">
        <v>101</v>
      </c>
      <c r="G28" s="28">
        <f t="shared" si="2"/>
        <v>914014000</v>
      </c>
    </row>
    <row r="29" spans="1:7" ht="13.5" customHeight="1" x14ac:dyDescent="0.15">
      <c r="A29" s="23"/>
      <c r="B29" s="200" t="s">
        <v>34</v>
      </c>
      <c r="C29" s="200"/>
      <c r="D29" s="34"/>
      <c r="E29" s="26">
        <v>4935800753</v>
      </c>
      <c r="F29" s="26">
        <v>-2068580</v>
      </c>
      <c r="G29" s="28">
        <f t="shared" si="2"/>
        <v>4933732173</v>
      </c>
    </row>
    <row r="30" spans="1:7" ht="13.5" customHeight="1" x14ac:dyDescent="0.15">
      <c r="A30" s="23"/>
      <c r="B30" s="200" t="s">
        <v>35</v>
      </c>
      <c r="C30" s="200"/>
      <c r="D30" s="34"/>
      <c r="E30" s="26"/>
      <c r="F30" s="26"/>
      <c r="G30" s="28"/>
    </row>
    <row r="31" spans="1:7" ht="13.5" customHeight="1" x14ac:dyDescent="0.15">
      <c r="A31" s="23"/>
      <c r="B31" s="23" t="s">
        <v>7</v>
      </c>
      <c r="C31" s="24" t="s">
        <v>36</v>
      </c>
      <c r="D31" s="34"/>
      <c r="E31" s="26">
        <v>1491958000</v>
      </c>
      <c r="F31" s="26">
        <v>320114975</v>
      </c>
      <c r="G31" s="28">
        <f t="shared" ref="G31:G49" si="3">SUM(E31:F31)</f>
        <v>1812072975</v>
      </c>
    </row>
    <row r="32" spans="1:7" ht="13.5" customHeight="1" x14ac:dyDescent="0.15">
      <c r="A32" s="23"/>
      <c r="B32" s="23" t="s">
        <v>9</v>
      </c>
      <c r="C32" s="24" t="s">
        <v>37</v>
      </c>
      <c r="D32" s="34"/>
      <c r="E32" s="26">
        <v>2776674000</v>
      </c>
      <c r="F32" s="26">
        <v>524248494</v>
      </c>
      <c r="G32" s="28">
        <f t="shared" si="3"/>
        <v>3300922494</v>
      </c>
    </row>
    <row r="33" spans="1:7" ht="13.5" customHeight="1" x14ac:dyDescent="0.15">
      <c r="A33" s="23"/>
      <c r="B33" s="23" t="s">
        <v>11</v>
      </c>
      <c r="C33" s="35" t="s">
        <v>38</v>
      </c>
      <c r="D33" s="34"/>
      <c r="E33" s="26">
        <v>724819000</v>
      </c>
      <c r="F33" s="26">
        <v>103517093</v>
      </c>
      <c r="G33" s="28">
        <f t="shared" si="3"/>
        <v>828336093</v>
      </c>
    </row>
    <row r="34" spans="1:7" ht="13.5" customHeight="1" x14ac:dyDescent="0.15">
      <c r="A34" s="23"/>
      <c r="B34" s="23" t="s">
        <v>13</v>
      </c>
      <c r="C34" s="24" t="s">
        <v>71</v>
      </c>
      <c r="D34" s="34"/>
      <c r="E34" s="26">
        <v>1181699000</v>
      </c>
      <c r="F34" s="26">
        <v>282496552</v>
      </c>
      <c r="G34" s="28">
        <f t="shared" si="3"/>
        <v>1464195552</v>
      </c>
    </row>
    <row r="35" spans="1:7" ht="13.5" customHeight="1" x14ac:dyDescent="0.15">
      <c r="A35" s="23"/>
      <c r="B35" s="23" t="s">
        <v>15</v>
      </c>
      <c r="C35" s="24" t="s">
        <v>40</v>
      </c>
      <c r="D35" s="34"/>
      <c r="E35" s="26">
        <v>1681553000</v>
      </c>
      <c r="F35" s="26">
        <v>217895571</v>
      </c>
      <c r="G35" s="28">
        <f t="shared" si="3"/>
        <v>1899448571</v>
      </c>
    </row>
    <row r="36" spans="1:7" ht="13.5" customHeight="1" x14ac:dyDescent="0.15">
      <c r="A36" s="23"/>
      <c r="B36" s="23" t="s">
        <v>23</v>
      </c>
      <c r="C36" s="24" t="s">
        <v>63</v>
      </c>
      <c r="D36" s="34"/>
      <c r="E36" s="26">
        <v>1092607000</v>
      </c>
      <c r="F36" s="26">
        <v>175700200</v>
      </c>
      <c r="G36" s="28">
        <f t="shared" si="3"/>
        <v>1268307200</v>
      </c>
    </row>
    <row r="37" spans="1:7" ht="13.5" customHeight="1" x14ac:dyDescent="0.15">
      <c r="A37" s="23"/>
      <c r="B37" s="23" t="s">
        <v>42</v>
      </c>
      <c r="C37" s="24" t="s">
        <v>77</v>
      </c>
      <c r="D37" s="31"/>
      <c r="E37" s="26">
        <v>370717000</v>
      </c>
      <c r="F37" s="26">
        <v>54437057</v>
      </c>
      <c r="G37" s="28">
        <f t="shared" si="3"/>
        <v>425154057</v>
      </c>
    </row>
    <row r="38" spans="1:7" ht="13.5" customHeight="1" x14ac:dyDescent="0.15">
      <c r="A38" s="23"/>
      <c r="B38" s="23" t="s">
        <v>44</v>
      </c>
      <c r="C38" s="24" t="s">
        <v>45</v>
      </c>
      <c r="D38" s="31"/>
      <c r="E38" s="26">
        <v>38001000</v>
      </c>
      <c r="F38" s="26" t="s">
        <v>101</v>
      </c>
      <c r="G38" s="28">
        <f t="shared" si="3"/>
        <v>38001000</v>
      </c>
    </row>
    <row r="39" spans="1:7" ht="13.5" customHeight="1" x14ac:dyDescent="0.15">
      <c r="A39" s="23"/>
      <c r="B39" s="201" t="s">
        <v>46</v>
      </c>
      <c r="C39" s="201"/>
      <c r="D39" s="31"/>
      <c r="E39" s="26">
        <f>SUM(E31:E38)</f>
        <v>9358028000</v>
      </c>
      <c r="F39" s="26">
        <f>SUM(F31:F38)</f>
        <v>1678409942</v>
      </c>
      <c r="G39" s="28">
        <f t="shared" si="3"/>
        <v>11036437942</v>
      </c>
    </row>
    <row r="40" spans="1:7" ht="13.5" customHeight="1" x14ac:dyDescent="0.15">
      <c r="A40" s="23"/>
      <c r="B40" s="23" t="s">
        <v>47</v>
      </c>
      <c r="C40" s="24" t="s">
        <v>48</v>
      </c>
      <c r="D40" s="31"/>
      <c r="E40" s="26">
        <v>72674000</v>
      </c>
      <c r="F40" s="26">
        <v>364613480</v>
      </c>
      <c r="G40" s="28">
        <f t="shared" si="3"/>
        <v>437287480</v>
      </c>
    </row>
    <row r="41" spans="1:7" ht="13.5" customHeight="1" x14ac:dyDescent="0.15">
      <c r="A41" s="23"/>
      <c r="B41" s="200" t="s">
        <v>5</v>
      </c>
      <c r="C41" s="200"/>
      <c r="D41" s="31"/>
      <c r="E41" s="26">
        <f>SUM(E39:E40)</f>
        <v>9430702000</v>
      </c>
      <c r="F41" s="26">
        <f>SUM(F39:F40)</f>
        <v>2043023422</v>
      </c>
      <c r="G41" s="28">
        <f t="shared" si="3"/>
        <v>11473725422</v>
      </c>
    </row>
    <row r="42" spans="1:7" ht="13.5" customHeight="1" x14ac:dyDescent="0.15">
      <c r="A42" s="23"/>
      <c r="B42" s="200" t="s">
        <v>49</v>
      </c>
      <c r="C42" s="200"/>
      <c r="D42" s="31"/>
      <c r="E42" s="26">
        <v>984153565</v>
      </c>
      <c r="F42" s="26">
        <v>10358397</v>
      </c>
      <c r="G42" s="28">
        <f t="shared" si="3"/>
        <v>994511962</v>
      </c>
    </row>
    <row r="43" spans="1:7" ht="13.5" customHeight="1" x14ac:dyDescent="0.15">
      <c r="A43" s="23"/>
      <c r="B43" s="200" t="s">
        <v>50</v>
      </c>
      <c r="C43" s="200"/>
      <c r="D43" s="31"/>
      <c r="E43" s="26">
        <v>194327763</v>
      </c>
      <c r="F43" s="26">
        <v>741033405</v>
      </c>
      <c r="G43" s="28">
        <f t="shared" si="3"/>
        <v>935361168</v>
      </c>
    </row>
    <row r="44" spans="1:7" ht="13.5" customHeight="1" x14ac:dyDescent="0.15">
      <c r="A44" s="23"/>
      <c r="B44" s="200" t="s">
        <v>51</v>
      </c>
      <c r="C44" s="200"/>
      <c r="D44" s="31"/>
      <c r="E44" s="26">
        <v>635134568</v>
      </c>
      <c r="F44" s="26">
        <v>11708206</v>
      </c>
      <c r="G44" s="28">
        <f t="shared" si="3"/>
        <v>646842774</v>
      </c>
    </row>
    <row r="45" spans="1:7" ht="13.5" customHeight="1" x14ac:dyDescent="0.15">
      <c r="A45" s="23"/>
      <c r="B45" s="200" t="s">
        <v>74</v>
      </c>
      <c r="C45" s="200"/>
      <c r="D45" s="36"/>
      <c r="E45" s="26">
        <v>223879136</v>
      </c>
      <c r="F45" s="26">
        <v>22858393</v>
      </c>
      <c r="G45" s="28">
        <f t="shared" si="3"/>
        <v>246737529</v>
      </c>
    </row>
    <row r="46" spans="1:7" ht="13.5" customHeight="1" x14ac:dyDescent="0.15">
      <c r="A46" s="23"/>
      <c r="B46" s="200" t="s">
        <v>58</v>
      </c>
      <c r="C46" s="200"/>
      <c r="D46" s="36"/>
      <c r="E46" s="26">
        <v>159533000</v>
      </c>
      <c r="F46" s="26" t="s">
        <v>101</v>
      </c>
      <c r="G46" s="28">
        <f t="shared" si="3"/>
        <v>159533000</v>
      </c>
    </row>
    <row r="47" spans="1:7" ht="13.5" customHeight="1" x14ac:dyDescent="0.15">
      <c r="A47" s="23"/>
      <c r="B47" s="200" t="s">
        <v>53</v>
      </c>
      <c r="C47" s="200"/>
      <c r="D47" s="36"/>
      <c r="E47" s="26">
        <v>5963405131</v>
      </c>
      <c r="F47" s="26">
        <v>442830986</v>
      </c>
      <c r="G47" s="28">
        <f t="shared" si="3"/>
        <v>6406236117</v>
      </c>
    </row>
    <row r="48" spans="1:7" ht="13.5" customHeight="1" x14ac:dyDescent="0.15">
      <c r="A48" s="23"/>
      <c r="B48" s="200" t="s">
        <v>81</v>
      </c>
      <c r="C48" s="200"/>
      <c r="D48" s="36"/>
      <c r="E48" s="26">
        <v>500000000</v>
      </c>
      <c r="F48" s="26" t="s">
        <v>101</v>
      </c>
      <c r="G48" s="28">
        <f t="shared" si="3"/>
        <v>500000000</v>
      </c>
    </row>
    <row r="49" spans="1:7" ht="13.5" customHeight="1" x14ac:dyDescent="0.15">
      <c r="A49" s="23"/>
      <c r="B49" s="200" t="s">
        <v>54</v>
      </c>
      <c r="C49" s="200"/>
      <c r="D49" s="36"/>
      <c r="E49" s="26">
        <v>350000000</v>
      </c>
      <c r="F49" s="26">
        <v>-150000000</v>
      </c>
      <c r="G49" s="28">
        <f t="shared" si="3"/>
        <v>200000000</v>
      </c>
    </row>
    <row r="50" spans="1:7" ht="5.0999999999999996" customHeight="1" x14ac:dyDescent="0.15">
      <c r="A50" s="23"/>
      <c r="B50" s="24"/>
      <c r="C50" s="24"/>
      <c r="D50" s="36"/>
      <c r="E50" s="26"/>
      <c r="F50" s="26"/>
      <c r="G50" s="28"/>
    </row>
    <row r="51" spans="1:7" ht="11.25" customHeight="1" x14ac:dyDescent="0.15">
      <c r="A51" s="23"/>
      <c r="B51" s="202" t="s">
        <v>55</v>
      </c>
      <c r="C51" s="202"/>
      <c r="D51" s="36"/>
      <c r="E51" s="28">
        <f>SUM(E11,E19:E20,E26:E29,E41:E49)</f>
        <v>84987053259</v>
      </c>
      <c r="F51" s="28">
        <f>SUM(F11,F19:F20,F26:F29,F41:F49)</f>
        <v>4783173642</v>
      </c>
      <c r="G51" s="28">
        <f>SUM(E51:F51)</f>
        <v>89770226901</v>
      </c>
    </row>
    <row r="52" spans="1:7" ht="6" customHeight="1" x14ac:dyDescent="0.15">
      <c r="A52" s="38"/>
      <c r="B52" s="38"/>
      <c r="C52" s="39"/>
      <c r="D52" s="40"/>
      <c r="E52" s="41"/>
      <c r="F52" s="42"/>
      <c r="G52" s="42"/>
    </row>
    <row r="53" spans="1:7" ht="10.5" customHeight="1" x14ac:dyDescent="0.15">
      <c r="A53" s="195" t="s">
        <v>148</v>
      </c>
      <c r="B53" s="195"/>
      <c r="C53" s="195"/>
      <c r="D53" s="195"/>
      <c r="E53" s="195"/>
      <c r="F53" s="195"/>
      <c r="G53" s="195"/>
    </row>
    <row r="54" spans="1:7" ht="10.5" customHeight="1" x14ac:dyDescent="0.15">
      <c r="A54" s="196"/>
      <c r="B54" s="196"/>
      <c r="C54" s="196"/>
      <c r="D54" s="196"/>
      <c r="E54" s="196"/>
      <c r="F54" s="196"/>
      <c r="G54" s="196"/>
    </row>
  </sheetData>
  <mergeCells count="25">
    <mergeCell ref="B42:C42"/>
    <mergeCell ref="B43:C43"/>
    <mergeCell ref="B48:C48"/>
    <mergeCell ref="B49:C49"/>
    <mergeCell ref="B51:C51"/>
    <mergeCell ref="B44:C44"/>
    <mergeCell ref="B45:C45"/>
    <mergeCell ref="B46:C46"/>
    <mergeCell ref="B47:C47"/>
    <mergeCell ref="A53:G54"/>
    <mergeCell ref="A2:G2"/>
    <mergeCell ref="A3:D3"/>
    <mergeCell ref="B5:C5"/>
    <mergeCell ref="B11:C11"/>
    <mergeCell ref="B12:C12"/>
    <mergeCell ref="B19:C19"/>
    <mergeCell ref="B20:C20"/>
    <mergeCell ref="B21:C21"/>
    <mergeCell ref="B26:C26"/>
    <mergeCell ref="B27:C27"/>
    <mergeCell ref="B28:C28"/>
    <mergeCell ref="B29:C29"/>
    <mergeCell ref="B30:C30"/>
    <mergeCell ref="B39:C39"/>
    <mergeCell ref="B41:C41"/>
  </mergeCells>
  <phoneticPr fontId="7"/>
  <pageMargins left="0.78740157480314965" right="0.78740157480314965" top="0.86614173228346458" bottom="0.86614173228346458" header="0.62992125984251968" footer="0.39370078740157483"/>
  <pageSetup paperSize="9" scale="115" firstPageNumber="250"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54"/>
  <sheetViews>
    <sheetView view="pageBreakPreview" zoomScaleNormal="100" zoomScaleSheetLayoutView="100" workbookViewId="0"/>
  </sheetViews>
  <sheetFormatPr defaultRowHeight="10.5" customHeight="1" x14ac:dyDescent="0.15"/>
  <cols>
    <col min="1" max="1" width="0.42578125" style="30" customWidth="1"/>
    <col min="2" max="2" width="4.42578125" style="30" customWidth="1"/>
    <col min="3" max="3" width="33.42578125" style="30" customWidth="1"/>
    <col min="4" max="4" width="0.5703125" style="30" customWidth="1"/>
    <col min="5" max="7" width="20.140625" style="30" customWidth="1"/>
    <col min="8" max="12" width="12.140625" customWidth="1"/>
    <col min="13" max="18" width="12.42578125" customWidth="1"/>
  </cols>
  <sheetData>
    <row r="1" spans="1:29" s="1" customFormat="1" ht="12" customHeight="1" x14ac:dyDescent="0.15">
      <c r="A1" s="8"/>
      <c r="B1" s="8"/>
      <c r="C1" s="8"/>
      <c r="D1" s="8"/>
      <c r="E1" s="8"/>
      <c r="F1" s="8"/>
      <c r="G1" s="9" t="s">
        <v>0</v>
      </c>
      <c r="H1" s="3"/>
      <c r="I1" s="3"/>
      <c r="J1" s="3"/>
      <c r="K1" s="3"/>
      <c r="L1" s="3"/>
      <c r="M1" s="3"/>
      <c r="N1" s="3"/>
      <c r="O1" s="3"/>
      <c r="P1" s="3"/>
      <c r="Q1" s="3"/>
      <c r="R1" s="4"/>
      <c r="S1" s="3"/>
      <c r="T1" s="3"/>
      <c r="U1" s="3"/>
      <c r="V1" s="3"/>
      <c r="W1" s="3"/>
      <c r="X1" s="3"/>
      <c r="Y1" s="3"/>
      <c r="Z1" s="3"/>
      <c r="AA1" s="3"/>
      <c r="AB1" s="3"/>
      <c r="AC1" s="3"/>
    </row>
    <row r="2" spans="1:29" ht="18" customHeight="1" x14ac:dyDescent="0.15">
      <c r="A2" s="197" t="s">
        <v>84</v>
      </c>
      <c r="B2" s="197"/>
      <c r="C2" s="197"/>
      <c r="D2" s="197"/>
      <c r="E2" s="197"/>
      <c r="F2" s="197"/>
      <c r="G2" s="197"/>
    </row>
    <row r="3" spans="1:29" ht="18" customHeight="1" x14ac:dyDescent="0.15">
      <c r="A3" s="198" t="s">
        <v>2</v>
      </c>
      <c r="B3" s="198"/>
      <c r="C3" s="198"/>
      <c r="D3" s="199"/>
      <c r="E3" s="15" t="s">
        <v>3</v>
      </c>
      <c r="F3" s="16" t="s">
        <v>4</v>
      </c>
      <c r="G3" s="17" t="s">
        <v>5</v>
      </c>
    </row>
    <row r="4" spans="1:29" ht="6" customHeight="1" x14ac:dyDescent="0.15">
      <c r="A4" s="20"/>
      <c r="B4" s="20"/>
      <c r="C4" s="20"/>
      <c r="D4" s="21"/>
      <c r="E4" s="22"/>
      <c r="F4" s="22"/>
      <c r="G4" s="22"/>
    </row>
    <row r="5" spans="1:29" ht="13.5" customHeight="1" x14ac:dyDescent="0.15">
      <c r="A5" s="23"/>
      <c r="B5" s="200" t="s">
        <v>6</v>
      </c>
      <c r="C5" s="200"/>
      <c r="D5" s="25"/>
      <c r="E5" s="26"/>
      <c r="F5" s="26"/>
      <c r="G5" s="26"/>
    </row>
    <row r="6" spans="1:29" ht="13.5" customHeight="1" x14ac:dyDescent="0.15">
      <c r="A6" s="23"/>
      <c r="B6" s="23" t="s">
        <v>7</v>
      </c>
      <c r="C6" s="24" t="s">
        <v>8</v>
      </c>
      <c r="D6" s="21"/>
      <c r="E6" s="26">
        <v>1309112836</v>
      </c>
      <c r="F6" s="26">
        <v>272864432</v>
      </c>
      <c r="G6" s="28">
        <f t="shared" ref="G6:G11" si="0">SUM(E6:F6)</f>
        <v>1581977268</v>
      </c>
    </row>
    <row r="7" spans="1:29" ht="13.5" customHeight="1" x14ac:dyDescent="0.15">
      <c r="A7" s="23"/>
      <c r="B7" s="23" t="s">
        <v>9</v>
      </c>
      <c r="C7" s="24" t="s">
        <v>10</v>
      </c>
      <c r="D7" s="21"/>
      <c r="E7" s="26">
        <v>1694409953</v>
      </c>
      <c r="F7" s="26">
        <v>133035295</v>
      </c>
      <c r="G7" s="28">
        <f t="shared" si="0"/>
        <v>1827445248</v>
      </c>
    </row>
    <row r="8" spans="1:29" ht="13.5" customHeight="1" x14ac:dyDescent="0.15">
      <c r="A8" s="23"/>
      <c r="B8" s="23" t="s">
        <v>11</v>
      </c>
      <c r="C8" s="24" t="s">
        <v>12</v>
      </c>
      <c r="D8" s="31"/>
      <c r="E8" s="26">
        <v>13589607608</v>
      </c>
      <c r="F8" s="26">
        <v>745264161</v>
      </c>
      <c r="G8" s="28">
        <f t="shared" si="0"/>
        <v>14334871769</v>
      </c>
    </row>
    <row r="9" spans="1:29" ht="13.5" customHeight="1" x14ac:dyDescent="0.15">
      <c r="A9" s="23"/>
      <c r="B9" s="23" t="s">
        <v>13</v>
      </c>
      <c r="C9" s="24" t="s">
        <v>14</v>
      </c>
      <c r="D9" s="31"/>
      <c r="E9" s="26">
        <v>532266907</v>
      </c>
      <c r="F9" s="26">
        <v>1146842</v>
      </c>
      <c r="G9" s="28">
        <f t="shared" si="0"/>
        <v>533413749</v>
      </c>
    </row>
    <row r="10" spans="1:29" ht="13.5" customHeight="1" x14ac:dyDescent="0.15">
      <c r="A10" s="23"/>
      <c r="B10" s="23" t="s">
        <v>15</v>
      </c>
      <c r="C10" s="24" t="s">
        <v>16</v>
      </c>
      <c r="D10" s="31"/>
      <c r="E10" s="26">
        <v>429760747</v>
      </c>
      <c r="F10" s="26">
        <v>470449272</v>
      </c>
      <c r="G10" s="28">
        <f t="shared" si="0"/>
        <v>900210019</v>
      </c>
    </row>
    <row r="11" spans="1:29" ht="13.5" customHeight="1" x14ac:dyDescent="0.15">
      <c r="A11" s="23"/>
      <c r="B11" s="200" t="s">
        <v>5</v>
      </c>
      <c r="C11" s="200"/>
      <c r="D11" s="34"/>
      <c r="E11" s="26">
        <f>SUM(E6:E10)</f>
        <v>17555158051</v>
      </c>
      <c r="F11" s="26">
        <f>SUM(F6:F10)</f>
        <v>1622760002</v>
      </c>
      <c r="G11" s="28">
        <f t="shared" si="0"/>
        <v>19177918053</v>
      </c>
    </row>
    <row r="12" spans="1:29" ht="13.5" customHeight="1" x14ac:dyDescent="0.15">
      <c r="A12" s="23"/>
      <c r="B12" s="200" t="s">
        <v>17</v>
      </c>
      <c r="C12" s="200"/>
      <c r="D12" s="34"/>
      <c r="E12" s="26"/>
      <c r="F12" s="26"/>
      <c r="G12" s="28"/>
    </row>
    <row r="13" spans="1:29" ht="13.5" customHeight="1" x14ac:dyDescent="0.15">
      <c r="A13" s="23"/>
      <c r="B13" s="23" t="s">
        <v>7</v>
      </c>
      <c r="C13" s="24" t="s">
        <v>18</v>
      </c>
      <c r="D13" s="34"/>
      <c r="E13" s="26">
        <v>3015268807</v>
      </c>
      <c r="F13" s="26">
        <v>-3004027</v>
      </c>
      <c r="G13" s="28">
        <f t="shared" ref="G13:G20" si="1">SUM(E13:F13)</f>
        <v>3012264780</v>
      </c>
    </row>
    <row r="14" spans="1:29" ht="13.5" customHeight="1" x14ac:dyDescent="0.15">
      <c r="A14" s="23"/>
      <c r="B14" s="23" t="s">
        <v>9</v>
      </c>
      <c r="C14" s="24" t="s">
        <v>19</v>
      </c>
      <c r="D14" s="34"/>
      <c r="E14" s="26">
        <v>1572730194</v>
      </c>
      <c r="F14" s="26">
        <v>-5825452</v>
      </c>
      <c r="G14" s="28">
        <f t="shared" si="1"/>
        <v>1566904742</v>
      </c>
    </row>
    <row r="15" spans="1:29" ht="13.5" customHeight="1" x14ac:dyDescent="0.15">
      <c r="A15" s="23"/>
      <c r="B15" s="23" t="s">
        <v>11</v>
      </c>
      <c r="C15" s="24" t="s">
        <v>20</v>
      </c>
      <c r="D15" s="34"/>
      <c r="E15" s="26">
        <v>1112417570</v>
      </c>
      <c r="F15" s="26">
        <v>-8091590</v>
      </c>
      <c r="G15" s="28">
        <f t="shared" si="1"/>
        <v>1104325980</v>
      </c>
    </row>
    <row r="16" spans="1:29" ht="13.5" customHeight="1" x14ac:dyDescent="0.15">
      <c r="A16" s="23"/>
      <c r="B16" s="23" t="s">
        <v>13</v>
      </c>
      <c r="C16" s="24" t="s">
        <v>21</v>
      </c>
      <c r="D16" s="34"/>
      <c r="E16" s="26">
        <v>173447810</v>
      </c>
      <c r="F16" s="26">
        <v>22234445</v>
      </c>
      <c r="G16" s="28">
        <f t="shared" si="1"/>
        <v>195682255</v>
      </c>
    </row>
    <row r="17" spans="1:7" ht="13.5" customHeight="1" x14ac:dyDescent="0.15">
      <c r="A17" s="23"/>
      <c r="B17" s="23" t="s">
        <v>15</v>
      </c>
      <c r="C17" s="24" t="s">
        <v>22</v>
      </c>
      <c r="D17" s="34"/>
      <c r="E17" s="26">
        <v>648362017</v>
      </c>
      <c r="F17" s="26">
        <v>-3611481</v>
      </c>
      <c r="G17" s="28">
        <f t="shared" si="1"/>
        <v>644750536</v>
      </c>
    </row>
    <row r="18" spans="1:7" ht="13.5" customHeight="1" x14ac:dyDescent="0.15">
      <c r="A18" s="23"/>
      <c r="B18" s="23" t="s">
        <v>23</v>
      </c>
      <c r="C18" s="24" t="s">
        <v>24</v>
      </c>
      <c r="D18" s="34"/>
      <c r="E18" s="26">
        <v>125006064</v>
      </c>
      <c r="F18" s="26">
        <v>-87175</v>
      </c>
      <c r="G18" s="28">
        <f t="shared" si="1"/>
        <v>124918889</v>
      </c>
    </row>
    <row r="19" spans="1:7" ht="13.5" customHeight="1" x14ac:dyDescent="0.15">
      <c r="A19" s="23"/>
      <c r="B19" s="200" t="s">
        <v>5</v>
      </c>
      <c r="C19" s="200"/>
      <c r="D19" s="34"/>
      <c r="E19" s="26">
        <f>SUM(E13:E18)</f>
        <v>6647232462</v>
      </c>
      <c r="F19" s="26">
        <f>SUM(F13:F18)</f>
        <v>1614720</v>
      </c>
      <c r="G19" s="28">
        <f t="shared" si="1"/>
        <v>6648847182</v>
      </c>
    </row>
    <row r="20" spans="1:7" ht="13.5" customHeight="1" x14ac:dyDescent="0.15">
      <c r="A20" s="23"/>
      <c r="B20" s="200" t="s">
        <v>25</v>
      </c>
      <c r="C20" s="200"/>
      <c r="D20" s="34"/>
      <c r="E20" s="26">
        <v>17170533506</v>
      </c>
      <c r="F20" s="26">
        <v>-886532329</v>
      </c>
      <c r="G20" s="28">
        <f t="shared" si="1"/>
        <v>16284001177</v>
      </c>
    </row>
    <row r="21" spans="1:7" ht="13.5" customHeight="1" x14ac:dyDescent="0.15">
      <c r="A21" s="23"/>
      <c r="B21" s="200" t="s">
        <v>26</v>
      </c>
      <c r="C21" s="200"/>
      <c r="D21" s="34"/>
      <c r="E21" s="26"/>
      <c r="F21" s="26"/>
      <c r="G21" s="28"/>
    </row>
    <row r="22" spans="1:7" ht="13.5" customHeight="1" x14ac:dyDescent="0.15">
      <c r="A22" s="23"/>
      <c r="B22" s="23" t="s">
        <v>7</v>
      </c>
      <c r="C22" s="24" t="s">
        <v>27</v>
      </c>
      <c r="D22" s="34"/>
      <c r="E22" s="26">
        <v>56912011</v>
      </c>
      <c r="F22" s="26">
        <v>-21000</v>
      </c>
      <c r="G22" s="28">
        <f t="shared" ref="G22:G29" si="2">SUM(E22:F22)</f>
        <v>56891011</v>
      </c>
    </row>
    <row r="23" spans="1:7" ht="13.5" customHeight="1" x14ac:dyDescent="0.15">
      <c r="A23" s="23"/>
      <c r="B23" s="23" t="s">
        <v>9</v>
      </c>
      <c r="C23" s="24" t="s">
        <v>28</v>
      </c>
      <c r="D23" s="34"/>
      <c r="E23" s="26">
        <v>1217960194</v>
      </c>
      <c r="F23" s="26" t="s">
        <v>29</v>
      </c>
      <c r="G23" s="28">
        <f t="shared" si="2"/>
        <v>1217960194</v>
      </c>
    </row>
    <row r="24" spans="1:7" ht="13.5" customHeight="1" x14ac:dyDescent="0.15">
      <c r="A24" s="23"/>
      <c r="B24" s="23" t="s">
        <v>11</v>
      </c>
      <c r="C24" s="24" t="s">
        <v>30</v>
      </c>
      <c r="D24" s="34"/>
      <c r="E24" s="26">
        <v>4161595</v>
      </c>
      <c r="F24" s="26">
        <v>-124787</v>
      </c>
      <c r="G24" s="28">
        <f t="shared" si="2"/>
        <v>4036808</v>
      </c>
    </row>
    <row r="25" spans="1:7" ht="13.5" customHeight="1" x14ac:dyDescent="0.15">
      <c r="A25" s="23"/>
      <c r="B25" s="23" t="s">
        <v>13</v>
      </c>
      <c r="C25" s="35" t="s">
        <v>31</v>
      </c>
      <c r="D25" s="34"/>
      <c r="E25" s="26">
        <v>77127114</v>
      </c>
      <c r="F25" s="26">
        <v>-270756</v>
      </c>
      <c r="G25" s="28">
        <f t="shared" si="2"/>
        <v>76856358</v>
      </c>
    </row>
    <row r="26" spans="1:7" ht="13.5" customHeight="1" x14ac:dyDescent="0.15">
      <c r="A26" s="23"/>
      <c r="B26" s="200" t="s">
        <v>5</v>
      </c>
      <c r="C26" s="200"/>
      <c r="D26" s="34"/>
      <c r="E26" s="26">
        <f>SUM(E22:E25)</f>
        <v>1356160914</v>
      </c>
      <c r="F26" s="26">
        <f>SUM(F22:F25)</f>
        <v>-416543</v>
      </c>
      <c r="G26" s="28">
        <f t="shared" si="2"/>
        <v>1355744371</v>
      </c>
    </row>
    <row r="27" spans="1:7" ht="13.5" customHeight="1" x14ac:dyDescent="0.15">
      <c r="A27" s="23"/>
      <c r="B27" s="200" t="s">
        <v>33</v>
      </c>
      <c r="C27" s="200"/>
      <c r="D27" s="34"/>
      <c r="E27" s="26">
        <v>15921147000</v>
      </c>
      <c r="F27" s="26">
        <v>-117361158</v>
      </c>
      <c r="G27" s="28">
        <f t="shared" si="2"/>
        <v>15803785842</v>
      </c>
    </row>
    <row r="28" spans="1:7" ht="13.5" customHeight="1" x14ac:dyDescent="0.15">
      <c r="A28" s="23"/>
      <c r="B28" s="200" t="s">
        <v>80</v>
      </c>
      <c r="C28" s="200"/>
      <c r="D28" s="34"/>
      <c r="E28" s="26">
        <v>901818000</v>
      </c>
      <c r="F28" s="26" t="s">
        <v>29</v>
      </c>
      <c r="G28" s="28">
        <f t="shared" si="2"/>
        <v>901818000</v>
      </c>
    </row>
    <row r="29" spans="1:7" ht="13.5" customHeight="1" x14ac:dyDescent="0.15">
      <c r="A29" s="23"/>
      <c r="B29" s="200" t="s">
        <v>34</v>
      </c>
      <c r="C29" s="200"/>
      <c r="D29" s="34"/>
      <c r="E29" s="26">
        <v>4955299950</v>
      </c>
      <c r="F29" s="26">
        <v>19772913</v>
      </c>
      <c r="G29" s="28">
        <f t="shared" si="2"/>
        <v>4975072863</v>
      </c>
    </row>
    <row r="30" spans="1:7" ht="13.5" customHeight="1" x14ac:dyDescent="0.15">
      <c r="A30" s="23"/>
      <c r="B30" s="200" t="s">
        <v>35</v>
      </c>
      <c r="C30" s="200"/>
      <c r="D30" s="34"/>
      <c r="E30" s="26"/>
      <c r="F30" s="26"/>
      <c r="G30" s="28"/>
    </row>
    <row r="31" spans="1:7" ht="13.5" customHeight="1" x14ac:dyDescent="0.15">
      <c r="A31" s="23"/>
      <c r="B31" s="23" t="s">
        <v>7</v>
      </c>
      <c r="C31" s="24" t="s">
        <v>36</v>
      </c>
      <c r="D31" s="34"/>
      <c r="E31" s="26">
        <v>1461808000</v>
      </c>
      <c r="F31" s="26">
        <v>11227567</v>
      </c>
      <c r="G31" s="28">
        <f t="shared" ref="G31:G47" si="3">SUM(E31:F31)</f>
        <v>1473035567</v>
      </c>
    </row>
    <row r="32" spans="1:7" ht="13.5" customHeight="1" x14ac:dyDescent="0.15">
      <c r="A32" s="23"/>
      <c r="B32" s="23" t="s">
        <v>9</v>
      </c>
      <c r="C32" s="24" t="s">
        <v>37</v>
      </c>
      <c r="D32" s="34"/>
      <c r="E32" s="26">
        <v>2505961000</v>
      </c>
      <c r="F32" s="26">
        <v>-1596942</v>
      </c>
      <c r="G32" s="28">
        <f t="shared" si="3"/>
        <v>2504364058</v>
      </c>
    </row>
    <row r="33" spans="1:7" ht="13.5" customHeight="1" x14ac:dyDescent="0.15">
      <c r="A33" s="23"/>
      <c r="B33" s="23" t="s">
        <v>11</v>
      </c>
      <c r="C33" s="35" t="s">
        <v>85</v>
      </c>
      <c r="D33" s="34"/>
      <c r="E33" s="26">
        <v>659055000</v>
      </c>
      <c r="F33" s="26">
        <v>5977082</v>
      </c>
      <c r="G33" s="28">
        <f t="shared" si="3"/>
        <v>665032082</v>
      </c>
    </row>
    <row r="34" spans="1:7" ht="13.5" customHeight="1" x14ac:dyDescent="0.15">
      <c r="A34" s="23"/>
      <c r="B34" s="23" t="s">
        <v>13</v>
      </c>
      <c r="C34" s="24" t="s">
        <v>86</v>
      </c>
      <c r="D34" s="34"/>
      <c r="E34" s="26">
        <v>1504842000</v>
      </c>
      <c r="F34" s="26">
        <v>98037077</v>
      </c>
      <c r="G34" s="28">
        <f t="shared" si="3"/>
        <v>1602879077</v>
      </c>
    </row>
    <row r="35" spans="1:7" ht="13.5" customHeight="1" x14ac:dyDescent="0.15">
      <c r="A35" s="23"/>
      <c r="B35" s="23" t="s">
        <v>15</v>
      </c>
      <c r="C35" s="24" t="s">
        <v>87</v>
      </c>
      <c r="D35" s="34"/>
      <c r="E35" s="26">
        <v>1685319000</v>
      </c>
      <c r="F35" s="26">
        <v>46204032</v>
      </c>
      <c r="G35" s="28">
        <f t="shared" si="3"/>
        <v>1731523032</v>
      </c>
    </row>
    <row r="36" spans="1:7" ht="13.5" customHeight="1" x14ac:dyDescent="0.15">
      <c r="A36" s="23"/>
      <c r="B36" s="23" t="s">
        <v>23</v>
      </c>
      <c r="C36" s="24" t="s">
        <v>63</v>
      </c>
      <c r="D36" s="34"/>
      <c r="E36" s="26">
        <v>1076579000</v>
      </c>
      <c r="F36" s="26">
        <v>-639876</v>
      </c>
      <c r="G36" s="28">
        <f t="shared" si="3"/>
        <v>1075939124</v>
      </c>
    </row>
    <row r="37" spans="1:7" ht="13.5" customHeight="1" x14ac:dyDescent="0.15">
      <c r="A37" s="23"/>
      <c r="B37" s="23" t="s">
        <v>42</v>
      </c>
      <c r="C37" s="24" t="s">
        <v>88</v>
      </c>
      <c r="D37" s="31"/>
      <c r="E37" s="26">
        <v>431713000</v>
      </c>
      <c r="F37" s="26">
        <v>2872915</v>
      </c>
      <c r="G37" s="28">
        <f t="shared" si="3"/>
        <v>434585915</v>
      </c>
    </row>
    <row r="38" spans="1:7" ht="13.5" customHeight="1" x14ac:dyDescent="0.15">
      <c r="A38" s="23"/>
      <c r="B38" s="23" t="s">
        <v>44</v>
      </c>
      <c r="C38" s="24" t="s">
        <v>45</v>
      </c>
      <c r="D38" s="31"/>
      <c r="E38" s="26">
        <v>37251000</v>
      </c>
      <c r="F38" s="26" t="s">
        <v>29</v>
      </c>
      <c r="G38" s="28">
        <f t="shared" si="3"/>
        <v>37251000</v>
      </c>
    </row>
    <row r="39" spans="1:7" ht="13.5" customHeight="1" x14ac:dyDescent="0.15">
      <c r="A39" s="23"/>
      <c r="B39" s="201" t="s">
        <v>46</v>
      </c>
      <c r="C39" s="201"/>
      <c r="D39" s="31"/>
      <c r="E39" s="26">
        <f>SUM(E31:E38)</f>
        <v>9362528000</v>
      </c>
      <c r="F39" s="26">
        <f>SUM(F31:F38)</f>
        <v>162081855</v>
      </c>
      <c r="G39" s="28">
        <f t="shared" si="3"/>
        <v>9524609855</v>
      </c>
    </row>
    <row r="40" spans="1:7" ht="13.5" customHeight="1" x14ac:dyDescent="0.15">
      <c r="A40" s="23"/>
      <c r="B40" s="23" t="s">
        <v>47</v>
      </c>
      <c r="C40" s="24" t="s">
        <v>48</v>
      </c>
      <c r="D40" s="31"/>
      <c r="E40" s="26">
        <v>72674000</v>
      </c>
      <c r="F40" s="26">
        <v>309031263</v>
      </c>
      <c r="G40" s="28">
        <f t="shared" si="3"/>
        <v>381705263</v>
      </c>
    </row>
    <row r="41" spans="1:7" ht="13.5" customHeight="1" x14ac:dyDescent="0.15">
      <c r="A41" s="23"/>
      <c r="B41" s="200" t="s">
        <v>5</v>
      </c>
      <c r="C41" s="200"/>
      <c r="D41" s="31"/>
      <c r="E41" s="26">
        <f>SUM(E39:E40)</f>
        <v>9435202000</v>
      </c>
      <c r="F41" s="26">
        <f>SUM(F39:F40)</f>
        <v>471113118</v>
      </c>
      <c r="G41" s="28">
        <f t="shared" si="3"/>
        <v>9906315118</v>
      </c>
    </row>
    <row r="42" spans="1:7" ht="13.5" customHeight="1" x14ac:dyDescent="0.15">
      <c r="A42" s="23"/>
      <c r="B42" s="200" t="s">
        <v>49</v>
      </c>
      <c r="C42" s="200"/>
      <c r="D42" s="31"/>
      <c r="E42" s="26">
        <v>956178562</v>
      </c>
      <c r="F42" s="26">
        <v>-928709</v>
      </c>
      <c r="G42" s="28">
        <f t="shared" si="3"/>
        <v>955249853</v>
      </c>
    </row>
    <row r="43" spans="1:7" ht="13.5" customHeight="1" x14ac:dyDescent="0.15">
      <c r="A43" s="23"/>
      <c r="B43" s="200" t="s">
        <v>50</v>
      </c>
      <c r="C43" s="200"/>
      <c r="D43" s="31"/>
      <c r="E43" s="26">
        <v>194781268</v>
      </c>
      <c r="F43" s="26">
        <v>243880058</v>
      </c>
      <c r="G43" s="28">
        <f t="shared" si="3"/>
        <v>438661326</v>
      </c>
    </row>
    <row r="44" spans="1:7" ht="13.5" customHeight="1" x14ac:dyDescent="0.15">
      <c r="A44" s="23"/>
      <c r="B44" s="200" t="s">
        <v>51</v>
      </c>
      <c r="C44" s="200"/>
      <c r="D44" s="31"/>
      <c r="E44" s="26">
        <v>613868036</v>
      </c>
      <c r="F44" s="26">
        <v>-4393784</v>
      </c>
      <c r="G44" s="28">
        <f t="shared" si="3"/>
        <v>609474252</v>
      </c>
    </row>
    <row r="45" spans="1:7" ht="13.5" customHeight="1" x14ac:dyDescent="0.15">
      <c r="A45" s="23"/>
      <c r="B45" s="200" t="s">
        <v>89</v>
      </c>
      <c r="C45" s="200"/>
      <c r="D45" s="31"/>
      <c r="E45" s="26">
        <v>695237717</v>
      </c>
      <c r="F45" s="26">
        <v>39492807</v>
      </c>
      <c r="G45" s="28">
        <f t="shared" si="3"/>
        <v>734730524</v>
      </c>
    </row>
    <row r="46" spans="1:7" ht="13.5" customHeight="1" x14ac:dyDescent="0.15">
      <c r="A46" s="23"/>
      <c r="B46" s="200" t="s">
        <v>58</v>
      </c>
      <c r="C46" s="200"/>
      <c r="D46" s="36"/>
      <c r="E46" s="26">
        <v>153716000</v>
      </c>
      <c r="F46" s="26">
        <v>2500029624</v>
      </c>
      <c r="G46" s="28">
        <f t="shared" si="3"/>
        <v>2653745624</v>
      </c>
    </row>
    <row r="47" spans="1:7" ht="13.5" customHeight="1" x14ac:dyDescent="0.15">
      <c r="A47" s="23"/>
      <c r="B47" s="200" t="s">
        <v>53</v>
      </c>
      <c r="C47" s="200"/>
      <c r="D47" s="36"/>
      <c r="E47" s="26">
        <v>5446045497</v>
      </c>
      <c r="F47" s="26">
        <v>211144792</v>
      </c>
      <c r="G47" s="28">
        <f t="shared" si="3"/>
        <v>5657190289</v>
      </c>
    </row>
    <row r="48" spans="1:7" ht="13.5" customHeight="1" x14ac:dyDescent="0.15">
      <c r="A48" s="23"/>
      <c r="B48" s="200" t="s">
        <v>81</v>
      </c>
      <c r="C48" s="200"/>
      <c r="D48" s="36"/>
      <c r="E48" s="26">
        <v>300000000</v>
      </c>
      <c r="F48" s="26">
        <v>-300000000</v>
      </c>
      <c r="G48" s="28" t="s">
        <v>29</v>
      </c>
    </row>
    <row r="49" spans="1:7" ht="13.5" customHeight="1" x14ac:dyDescent="0.15">
      <c r="A49" s="23"/>
      <c r="B49" s="200" t="s">
        <v>54</v>
      </c>
      <c r="C49" s="200"/>
      <c r="D49" s="36"/>
      <c r="E49" s="26">
        <v>350000000</v>
      </c>
      <c r="F49" s="26">
        <v>-100000000</v>
      </c>
      <c r="G49" s="28">
        <f>SUM(E49:F49)</f>
        <v>250000000</v>
      </c>
    </row>
    <row r="50" spans="1:7" ht="5.0999999999999996" customHeight="1" x14ac:dyDescent="0.15">
      <c r="A50" s="23"/>
      <c r="B50" s="24"/>
      <c r="C50" s="24"/>
      <c r="D50" s="36"/>
      <c r="E50" s="26"/>
      <c r="F50" s="26"/>
      <c r="G50" s="28"/>
    </row>
    <row r="51" spans="1:7" ht="10.5" customHeight="1" x14ac:dyDescent="0.15">
      <c r="A51" s="23"/>
      <c r="B51" s="202" t="s">
        <v>55</v>
      </c>
      <c r="C51" s="202"/>
      <c r="D51" s="36"/>
      <c r="E51" s="28">
        <f>SUM(E11,E19:E20,E26:E29,E41:E49)</f>
        <v>82652378963</v>
      </c>
      <c r="F51" s="28">
        <f>SUM(F11,F19:F20,F26:F29,F41:F49)</f>
        <v>3700175511</v>
      </c>
      <c r="G51" s="28">
        <f>SUM(E51:F51)</f>
        <v>86352554474</v>
      </c>
    </row>
    <row r="52" spans="1:7" ht="6" customHeight="1" x14ac:dyDescent="0.15">
      <c r="A52" s="38"/>
      <c r="B52" s="38"/>
      <c r="C52" s="39"/>
      <c r="D52" s="40"/>
      <c r="E52" s="41"/>
      <c r="F52" s="42"/>
      <c r="G52" s="42"/>
    </row>
    <row r="53" spans="1:7" ht="10.5" customHeight="1" x14ac:dyDescent="0.15">
      <c r="A53" s="195" t="s">
        <v>148</v>
      </c>
      <c r="B53" s="195"/>
      <c r="C53" s="195"/>
      <c r="D53" s="195"/>
      <c r="E53" s="195"/>
      <c r="F53" s="195"/>
      <c r="G53" s="195"/>
    </row>
    <row r="54" spans="1:7" ht="10.5" customHeight="1" x14ac:dyDescent="0.15">
      <c r="A54" s="196"/>
      <c r="B54" s="196"/>
      <c r="C54" s="196"/>
      <c r="D54" s="196"/>
      <c r="E54" s="196"/>
      <c r="F54" s="196"/>
      <c r="G54" s="196"/>
    </row>
  </sheetData>
  <mergeCells count="25">
    <mergeCell ref="B42:C42"/>
    <mergeCell ref="B43:C43"/>
    <mergeCell ref="B48:C48"/>
    <mergeCell ref="B49:C49"/>
    <mergeCell ref="B51:C51"/>
    <mergeCell ref="B44:C44"/>
    <mergeCell ref="B45:C45"/>
    <mergeCell ref="B46:C46"/>
    <mergeCell ref="B47:C47"/>
    <mergeCell ref="A53:G54"/>
    <mergeCell ref="A2:G2"/>
    <mergeCell ref="A3:D3"/>
    <mergeCell ref="B5:C5"/>
    <mergeCell ref="B11:C11"/>
    <mergeCell ref="B12:C12"/>
    <mergeCell ref="B19:C19"/>
    <mergeCell ref="B20:C20"/>
    <mergeCell ref="B21:C21"/>
    <mergeCell ref="B26:C26"/>
    <mergeCell ref="B27:C27"/>
    <mergeCell ref="B28:C28"/>
    <mergeCell ref="B29:C29"/>
    <mergeCell ref="B30:C30"/>
    <mergeCell ref="B39:C39"/>
    <mergeCell ref="B41:C41"/>
  </mergeCells>
  <phoneticPr fontId="7"/>
  <pageMargins left="0.78740157480314965" right="0.78740157480314965" top="0.86614173228346458" bottom="0.86614173228346458" header="0.62992125984251968" footer="0.39370078740157483"/>
  <pageSetup paperSize="9" scale="115" firstPageNumber="250" orientation="portrait"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55"/>
  <sheetViews>
    <sheetView view="pageBreakPreview" zoomScaleNormal="100" zoomScaleSheetLayoutView="100" workbookViewId="0"/>
  </sheetViews>
  <sheetFormatPr defaultRowHeight="10.5" customHeight="1" x14ac:dyDescent="0.15"/>
  <cols>
    <col min="1" max="1" width="0.42578125" style="30" customWidth="1"/>
    <col min="2" max="2" width="4.42578125" style="30" customWidth="1"/>
    <col min="3" max="3" width="33.42578125" style="30" customWidth="1"/>
    <col min="4" max="4" width="0.5703125" style="30" customWidth="1"/>
    <col min="5" max="7" width="20.140625" style="30" customWidth="1"/>
    <col min="8" max="12" width="12.140625" customWidth="1"/>
    <col min="13" max="18" width="12.42578125" customWidth="1"/>
  </cols>
  <sheetData>
    <row r="1" spans="1:29" s="1" customFormat="1" ht="12" customHeight="1" x14ac:dyDescent="0.15">
      <c r="A1" s="8"/>
      <c r="B1" s="8"/>
      <c r="C1" s="8"/>
      <c r="D1" s="8"/>
      <c r="E1" s="8"/>
      <c r="F1" s="8"/>
      <c r="G1" s="9" t="s">
        <v>0</v>
      </c>
      <c r="H1" s="3"/>
      <c r="I1" s="3"/>
      <c r="J1" s="3"/>
      <c r="K1" s="3"/>
      <c r="L1" s="3"/>
      <c r="M1" s="3"/>
      <c r="N1" s="3"/>
      <c r="O1" s="3"/>
      <c r="P1" s="3"/>
      <c r="Q1" s="3"/>
      <c r="R1" s="4"/>
      <c r="S1" s="3"/>
      <c r="T1" s="3"/>
      <c r="U1" s="3"/>
      <c r="V1" s="3"/>
      <c r="W1" s="3"/>
      <c r="X1" s="3"/>
      <c r="Y1" s="3"/>
      <c r="Z1" s="3"/>
      <c r="AA1" s="3"/>
      <c r="AB1" s="3"/>
      <c r="AC1" s="3"/>
    </row>
    <row r="2" spans="1:29" ht="18" customHeight="1" x14ac:dyDescent="0.15">
      <c r="A2" s="197" t="s">
        <v>90</v>
      </c>
      <c r="B2" s="197"/>
      <c r="C2" s="197"/>
      <c r="D2" s="197"/>
      <c r="E2" s="197"/>
      <c r="F2" s="197"/>
      <c r="G2" s="197"/>
    </row>
    <row r="3" spans="1:29" ht="18" customHeight="1" x14ac:dyDescent="0.15">
      <c r="A3" s="198" t="s">
        <v>2</v>
      </c>
      <c r="B3" s="198"/>
      <c r="C3" s="198"/>
      <c r="D3" s="199"/>
      <c r="E3" s="15" t="s">
        <v>3</v>
      </c>
      <c r="F3" s="16" t="s">
        <v>4</v>
      </c>
      <c r="G3" s="17" t="s">
        <v>5</v>
      </c>
    </row>
    <row r="4" spans="1:29" ht="6" customHeight="1" x14ac:dyDescent="0.15">
      <c r="A4" s="20"/>
      <c r="B4" s="20"/>
      <c r="C4" s="20"/>
      <c r="D4" s="21"/>
      <c r="E4" s="22"/>
      <c r="F4" s="22"/>
      <c r="G4" s="22"/>
    </row>
    <row r="5" spans="1:29" ht="13.5" customHeight="1" x14ac:dyDescent="0.15">
      <c r="A5" s="23"/>
      <c r="B5" s="200" t="s">
        <v>6</v>
      </c>
      <c r="C5" s="200"/>
      <c r="D5" s="25"/>
      <c r="E5" s="26"/>
      <c r="F5" s="26"/>
      <c r="G5" s="26"/>
    </row>
    <row r="6" spans="1:29" ht="13.5" customHeight="1" x14ac:dyDescent="0.15">
      <c r="A6" s="23"/>
      <c r="B6" s="23" t="s">
        <v>7</v>
      </c>
      <c r="C6" s="24" t="s">
        <v>8</v>
      </c>
      <c r="D6" s="21"/>
      <c r="E6" s="26">
        <v>1383727793</v>
      </c>
      <c r="F6" s="26">
        <v>293191320</v>
      </c>
      <c r="G6" s="28">
        <f t="shared" ref="G6:G11" si="0">SUM(E6:F6)</f>
        <v>1676919113</v>
      </c>
    </row>
    <row r="7" spans="1:29" ht="13.5" customHeight="1" x14ac:dyDescent="0.15">
      <c r="A7" s="23"/>
      <c r="B7" s="23" t="s">
        <v>9</v>
      </c>
      <c r="C7" s="24" t="s">
        <v>10</v>
      </c>
      <c r="D7" s="21"/>
      <c r="E7" s="26">
        <v>1721754903</v>
      </c>
      <c r="F7" s="26">
        <v>120712241</v>
      </c>
      <c r="G7" s="28">
        <f t="shared" si="0"/>
        <v>1842467144</v>
      </c>
    </row>
    <row r="8" spans="1:29" ht="13.5" customHeight="1" x14ac:dyDescent="0.15">
      <c r="A8" s="23"/>
      <c r="B8" s="23" t="s">
        <v>11</v>
      </c>
      <c r="C8" s="24" t="s">
        <v>12</v>
      </c>
      <c r="D8" s="31"/>
      <c r="E8" s="26">
        <v>14158379496</v>
      </c>
      <c r="F8" s="26">
        <v>321314601</v>
      </c>
      <c r="G8" s="28">
        <f t="shared" si="0"/>
        <v>14479694097</v>
      </c>
    </row>
    <row r="9" spans="1:29" ht="13.5" customHeight="1" x14ac:dyDescent="0.15">
      <c r="A9" s="23"/>
      <c r="B9" s="23" t="s">
        <v>13</v>
      </c>
      <c r="C9" s="24" t="s">
        <v>14</v>
      </c>
      <c r="D9" s="31"/>
      <c r="E9" s="26">
        <v>527555336</v>
      </c>
      <c r="F9" s="26">
        <v>25881412</v>
      </c>
      <c r="G9" s="28">
        <f t="shared" si="0"/>
        <v>553436748</v>
      </c>
    </row>
    <row r="10" spans="1:29" ht="13.5" customHeight="1" x14ac:dyDescent="0.15">
      <c r="A10" s="23"/>
      <c r="B10" s="23" t="s">
        <v>15</v>
      </c>
      <c r="C10" s="24" t="s">
        <v>16</v>
      </c>
      <c r="D10" s="31"/>
      <c r="E10" s="26">
        <v>488066723</v>
      </c>
      <c r="F10" s="26">
        <v>699752045</v>
      </c>
      <c r="G10" s="28">
        <f t="shared" si="0"/>
        <v>1187818768</v>
      </c>
    </row>
    <row r="11" spans="1:29" ht="13.5" customHeight="1" x14ac:dyDescent="0.15">
      <c r="A11" s="23"/>
      <c r="B11" s="200" t="s">
        <v>5</v>
      </c>
      <c r="C11" s="200"/>
      <c r="D11" s="34"/>
      <c r="E11" s="26">
        <f>SUM(E6:E10)</f>
        <v>18279484251</v>
      </c>
      <c r="F11" s="26">
        <f>SUM(F6:F10)</f>
        <v>1460851619</v>
      </c>
      <c r="G11" s="28">
        <f t="shared" si="0"/>
        <v>19740335870</v>
      </c>
    </row>
    <row r="12" spans="1:29" ht="13.5" customHeight="1" x14ac:dyDescent="0.15">
      <c r="A12" s="23"/>
      <c r="B12" s="200" t="s">
        <v>17</v>
      </c>
      <c r="C12" s="200"/>
      <c r="D12" s="34"/>
      <c r="E12" s="26"/>
      <c r="F12" s="26"/>
      <c r="G12" s="28"/>
    </row>
    <row r="13" spans="1:29" ht="13.5" customHeight="1" x14ac:dyDescent="0.15">
      <c r="A13" s="23"/>
      <c r="B13" s="23" t="s">
        <v>7</v>
      </c>
      <c r="C13" s="24" t="s">
        <v>18</v>
      </c>
      <c r="D13" s="34"/>
      <c r="E13" s="26">
        <v>3056414110</v>
      </c>
      <c r="F13" s="26">
        <v>-58141218</v>
      </c>
      <c r="G13" s="28">
        <f t="shared" ref="G13:G20" si="1">SUM(E13:F13)</f>
        <v>2998272892</v>
      </c>
    </row>
    <row r="14" spans="1:29" ht="13.5" customHeight="1" x14ac:dyDescent="0.15">
      <c r="A14" s="23"/>
      <c r="B14" s="23" t="s">
        <v>9</v>
      </c>
      <c r="C14" s="24" t="s">
        <v>19</v>
      </c>
      <c r="D14" s="34"/>
      <c r="E14" s="26">
        <v>1545280651</v>
      </c>
      <c r="F14" s="26">
        <v>87826334</v>
      </c>
      <c r="G14" s="28">
        <f t="shared" si="1"/>
        <v>1633106985</v>
      </c>
    </row>
    <row r="15" spans="1:29" ht="13.5" customHeight="1" x14ac:dyDescent="0.15">
      <c r="A15" s="23"/>
      <c r="B15" s="23" t="s">
        <v>11</v>
      </c>
      <c r="C15" s="24" t="s">
        <v>20</v>
      </c>
      <c r="D15" s="34"/>
      <c r="E15" s="26">
        <v>1177392054</v>
      </c>
      <c r="F15" s="26">
        <v>104695591</v>
      </c>
      <c r="G15" s="28">
        <f t="shared" si="1"/>
        <v>1282087645</v>
      </c>
    </row>
    <row r="16" spans="1:29" ht="13.5" customHeight="1" x14ac:dyDescent="0.15">
      <c r="A16" s="23"/>
      <c r="B16" s="23" t="s">
        <v>13</v>
      </c>
      <c r="C16" s="24" t="s">
        <v>21</v>
      </c>
      <c r="D16" s="34"/>
      <c r="E16" s="26">
        <v>151477053</v>
      </c>
      <c r="F16" s="26">
        <v>58996000</v>
      </c>
      <c r="G16" s="28">
        <f t="shared" si="1"/>
        <v>210473053</v>
      </c>
    </row>
    <row r="17" spans="1:7" ht="13.5" customHeight="1" x14ac:dyDescent="0.15">
      <c r="A17" s="23"/>
      <c r="B17" s="23" t="s">
        <v>15</v>
      </c>
      <c r="C17" s="24" t="s">
        <v>22</v>
      </c>
      <c r="D17" s="34"/>
      <c r="E17" s="26">
        <v>656526191</v>
      </c>
      <c r="F17" s="26">
        <v>-8958404</v>
      </c>
      <c r="G17" s="28">
        <f t="shared" si="1"/>
        <v>647567787</v>
      </c>
    </row>
    <row r="18" spans="1:7" ht="13.5" customHeight="1" x14ac:dyDescent="0.15">
      <c r="A18" s="23"/>
      <c r="B18" s="23" t="s">
        <v>23</v>
      </c>
      <c r="C18" s="24" t="s">
        <v>24</v>
      </c>
      <c r="D18" s="34"/>
      <c r="E18" s="26">
        <v>112698369</v>
      </c>
      <c r="F18" s="26">
        <v>1659774</v>
      </c>
      <c r="G18" s="28">
        <f t="shared" si="1"/>
        <v>114358143</v>
      </c>
    </row>
    <row r="19" spans="1:7" ht="13.5" customHeight="1" x14ac:dyDescent="0.15">
      <c r="A19" s="23"/>
      <c r="B19" s="200" t="s">
        <v>5</v>
      </c>
      <c r="C19" s="200"/>
      <c r="D19" s="34"/>
      <c r="E19" s="26">
        <f>SUM(E13:E18)</f>
        <v>6699788428</v>
      </c>
      <c r="F19" s="26">
        <f>SUM(F13:F18)</f>
        <v>186078077</v>
      </c>
      <c r="G19" s="28">
        <f t="shared" si="1"/>
        <v>6885866505</v>
      </c>
    </row>
    <row r="20" spans="1:7" ht="13.5" customHeight="1" x14ac:dyDescent="0.15">
      <c r="A20" s="23"/>
      <c r="B20" s="200" t="s">
        <v>25</v>
      </c>
      <c r="C20" s="200"/>
      <c r="D20" s="34"/>
      <c r="E20" s="26">
        <v>16671212060</v>
      </c>
      <c r="F20" s="26">
        <v>-610669437</v>
      </c>
      <c r="G20" s="28">
        <f t="shared" si="1"/>
        <v>16060542623</v>
      </c>
    </row>
    <row r="21" spans="1:7" ht="13.5" customHeight="1" x14ac:dyDescent="0.15">
      <c r="A21" s="23"/>
      <c r="B21" s="200" t="s">
        <v>26</v>
      </c>
      <c r="C21" s="200"/>
      <c r="D21" s="34"/>
      <c r="E21" s="26"/>
      <c r="F21" s="26"/>
      <c r="G21" s="28"/>
    </row>
    <row r="22" spans="1:7" ht="12.75" customHeight="1" x14ac:dyDescent="0.15">
      <c r="A22" s="23"/>
      <c r="B22" s="23" t="s">
        <v>7</v>
      </c>
      <c r="C22" s="24" t="s">
        <v>27</v>
      </c>
      <c r="D22" s="34"/>
      <c r="E22" s="26">
        <v>52040493</v>
      </c>
      <c r="F22" s="26">
        <v>-7000</v>
      </c>
      <c r="G22" s="28">
        <f t="shared" ref="G22:G29" si="2">SUM(E22:F22)</f>
        <v>52033493</v>
      </c>
    </row>
    <row r="23" spans="1:7" ht="12.75" customHeight="1" x14ac:dyDescent="0.15">
      <c r="A23" s="23"/>
      <c r="B23" s="23" t="s">
        <v>9</v>
      </c>
      <c r="C23" s="24" t="s">
        <v>28</v>
      </c>
      <c r="D23" s="34"/>
      <c r="E23" s="26">
        <v>1143897029</v>
      </c>
      <c r="F23" s="26" t="s">
        <v>91</v>
      </c>
      <c r="G23" s="28">
        <f t="shared" si="2"/>
        <v>1143897029</v>
      </c>
    </row>
    <row r="24" spans="1:7" ht="12.75" customHeight="1" x14ac:dyDescent="0.15">
      <c r="A24" s="23"/>
      <c r="B24" s="23" t="s">
        <v>11</v>
      </c>
      <c r="C24" s="24" t="s">
        <v>30</v>
      </c>
      <c r="D24" s="34"/>
      <c r="E24" s="26">
        <v>4023064</v>
      </c>
      <c r="F24" s="26">
        <v>-154809</v>
      </c>
      <c r="G24" s="28">
        <f t="shared" si="2"/>
        <v>3868255</v>
      </c>
    </row>
    <row r="25" spans="1:7" ht="12.75" customHeight="1" x14ac:dyDescent="0.15">
      <c r="A25" s="23"/>
      <c r="B25" s="23" t="s">
        <v>13</v>
      </c>
      <c r="C25" s="35" t="s">
        <v>31</v>
      </c>
      <c r="D25" s="34"/>
      <c r="E25" s="26">
        <v>72746892</v>
      </c>
      <c r="F25" s="26">
        <v>-121462</v>
      </c>
      <c r="G25" s="28">
        <f t="shared" si="2"/>
        <v>72625430</v>
      </c>
    </row>
    <row r="26" spans="1:7" ht="13.5" customHeight="1" x14ac:dyDescent="0.15">
      <c r="A26" s="23"/>
      <c r="B26" s="200" t="s">
        <v>5</v>
      </c>
      <c r="C26" s="200"/>
      <c r="D26" s="34"/>
      <c r="E26" s="26">
        <f>SUM(E22:E25)</f>
        <v>1272707478</v>
      </c>
      <c r="F26" s="26">
        <f>SUM(F22:F25)</f>
        <v>-283271</v>
      </c>
      <c r="G26" s="28">
        <f t="shared" si="2"/>
        <v>1272424207</v>
      </c>
    </row>
    <row r="27" spans="1:7" ht="13.5" customHeight="1" x14ac:dyDescent="0.15">
      <c r="A27" s="23"/>
      <c r="B27" s="200" t="s">
        <v>33</v>
      </c>
      <c r="C27" s="200"/>
      <c r="D27" s="34"/>
      <c r="E27" s="26">
        <v>16107987000</v>
      </c>
      <c r="F27" s="26">
        <v>-532467000</v>
      </c>
      <c r="G27" s="28">
        <f t="shared" si="2"/>
        <v>15575520000</v>
      </c>
    </row>
    <row r="28" spans="1:7" ht="13.5" customHeight="1" x14ac:dyDescent="0.15">
      <c r="A28" s="23"/>
      <c r="B28" s="200" t="s">
        <v>80</v>
      </c>
      <c r="C28" s="200"/>
      <c r="D28" s="34"/>
      <c r="E28" s="26">
        <v>903588000</v>
      </c>
      <c r="F28" s="26" t="s">
        <v>91</v>
      </c>
      <c r="G28" s="28">
        <f t="shared" si="2"/>
        <v>903588000</v>
      </c>
    </row>
    <row r="29" spans="1:7" ht="13.5" customHeight="1" x14ac:dyDescent="0.15">
      <c r="A29" s="23"/>
      <c r="B29" s="200" t="s">
        <v>34</v>
      </c>
      <c r="C29" s="200"/>
      <c r="D29" s="34"/>
      <c r="E29" s="26">
        <v>4955998700</v>
      </c>
      <c r="F29" s="26">
        <v>-35325416</v>
      </c>
      <c r="G29" s="28">
        <f t="shared" si="2"/>
        <v>4920673284</v>
      </c>
    </row>
    <row r="30" spans="1:7" ht="13.5" customHeight="1" x14ac:dyDescent="0.15">
      <c r="A30" s="23"/>
      <c r="B30" s="200" t="s">
        <v>35</v>
      </c>
      <c r="C30" s="200"/>
      <c r="D30" s="34"/>
      <c r="E30" s="26"/>
      <c r="F30" s="26"/>
      <c r="G30" s="28"/>
    </row>
    <row r="31" spans="1:7" ht="12.75" customHeight="1" x14ac:dyDescent="0.15">
      <c r="A31" s="23"/>
      <c r="B31" s="23" t="s">
        <v>7</v>
      </c>
      <c r="C31" s="24" t="s">
        <v>36</v>
      </c>
      <c r="D31" s="34"/>
      <c r="E31" s="26">
        <v>1271080000</v>
      </c>
      <c r="F31" s="26">
        <v>330225065</v>
      </c>
      <c r="G31" s="28">
        <f t="shared" ref="G31:G48" si="3">SUM(E31:F31)</f>
        <v>1601305065</v>
      </c>
    </row>
    <row r="32" spans="1:7" ht="12.75" customHeight="1" x14ac:dyDescent="0.15">
      <c r="A32" s="23"/>
      <c r="B32" s="23" t="s">
        <v>9</v>
      </c>
      <c r="C32" s="24" t="s">
        <v>37</v>
      </c>
      <c r="D32" s="34"/>
      <c r="E32" s="26">
        <v>2225282000</v>
      </c>
      <c r="F32" s="26">
        <v>362593089</v>
      </c>
      <c r="G32" s="28">
        <f t="shared" si="3"/>
        <v>2587875089</v>
      </c>
    </row>
    <row r="33" spans="1:7" ht="12.75" customHeight="1" x14ac:dyDescent="0.15">
      <c r="A33" s="23"/>
      <c r="B33" s="23" t="s">
        <v>11</v>
      </c>
      <c r="C33" s="35" t="s">
        <v>85</v>
      </c>
      <c r="D33" s="34"/>
      <c r="E33" s="26">
        <v>588509000</v>
      </c>
      <c r="F33" s="26">
        <v>126642988</v>
      </c>
      <c r="G33" s="28">
        <f t="shared" si="3"/>
        <v>715151988</v>
      </c>
    </row>
    <row r="34" spans="1:7" ht="12.75" customHeight="1" x14ac:dyDescent="0.15">
      <c r="A34" s="23"/>
      <c r="B34" s="23" t="s">
        <v>13</v>
      </c>
      <c r="C34" s="24" t="s">
        <v>86</v>
      </c>
      <c r="D34" s="34"/>
      <c r="E34" s="26">
        <v>1461499000</v>
      </c>
      <c r="F34" s="26">
        <v>215494599</v>
      </c>
      <c r="G34" s="28">
        <f t="shared" si="3"/>
        <v>1676993599</v>
      </c>
    </row>
    <row r="35" spans="1:7" ht="12.75" customHeight="1" x14ac:dyDescent="0.15">
      <c r="A35" s="23"/>
      <c r="B35" s="23" t="s">
        <v>15</v>
      </c>
      <c r="C35" s="24" t="s">
        <v>87</v>
      </c>
      <c r="D35" s="34"/>
      <c r="E35" s="26">
        <v>1457487000</v>
      </c>
      <c r="F35" s="26">
        <v>195875751</v>
      </c>
      <c r="G35" s="28">
        <f t="shared" si="3"/>
        <v>1653362751</v>
      </c>
    </row>
    <row r="36" spans="1:7" ht="12.75" customHeight="1" x14ac:dyDescent="0.15">
      <c r="A36" s="23"/>
      <c r="B36" s="23" t="s">
        <v>23</v>
      </c>
      <c r="C36" s="24" t="s">
        <v>63</v>
      </c>
      <c r="D36" s="34"/>
      <c r="E36" s="26">
        <v>924170000</v>
      </c>
      <c r="F36" s="26">
        <v>69163006</v>
      </c>
      <c r="G36" s="28">
        <f t="shared" si="3"/>
        <v>993333006</v>
      </c>
    </row>
    <row r="37" spans="1:7" ht="12.75" customHeight="1" x14ac:dyDescent="0.15">
      <c r="A37" s="23"/>
      <c r="B37" s="23" t="s">
        <v>42</v>
      </c>
      <c r="C37" s="24" t="s">
        <v>88</v>
      </c>
      <c r="D37" s="31"/>
      <c r="E37" s="26">
        <v>378618000</v>
      </c>
      <c r="F37" s="26">
        <v>39768827</v>
      </c>
      <c r="G37" s="28">
        <f t="shared" si="3"/>
        <v>418386827</v>
      </c>
    </row>
    <row r="38" spans="1:7" ht="12.75" customHeight="1" x14ac:dyDescent="0.15">
      <c r="A38" s="23"/>
      <c r="B38" s="23" t="s">
        <v>44</v>
      </c>
      <c r="C38" s="24" t="s">
        <v>45</v>
      </c>
      <c r="D38" s="31"/>
      <c r="E38" s="26">
        <v>44586000</v>
      </c>
      <c r="F38" s="26" t="s">
        <v>91</v>
      </c>
      <c r="G38" s="28">
        <f t="shared" si="3"/>
        <v>44586000</v>
      </c>
    </row>
    <row r="39" spans="1:7" ht="13.5" customHeight="1" x14ac:dyDescent="0.15">
      <c r="A39" s="23"/>
      <c r="B39" s="201" t="s">
        <v>46</v>
      </c>
      <c r="C39" s="201"/>
      <c r="D39" s="31"/>
      <c r="E39" s="26">
        <f>SUM(E31:E38)</f>
        <v>8351231000</v>
      </c>
      <c r="F39" s="26">
        <f>SUM(F31:F38)</f>
        <v>1339763325</v>
      </c>
      <c r="G39" s="28">
        <f t="shared" si="3"/>
        <v>9690994325</v>
      </c>
    </row>
    <row r="40" spans="1:7" ht="13.5" customHeight="1" x14ac:dyDescent="0.15">
      <c r="A40" s="23"/>
      <c r="B40" s="23" t="s">
        <v>47</v>
      </c>
      <c r="C40" s="24" t="s">
        <v>48</v>
      </c>
      <c r="D40" s="31"/>
      <c r="E40" s="26">
        <v>72674000</v>
      </c>
      <c r="F40" s="26">
        <v>204188060</v>
      </c>
      <c r="G40" s="28">
        <f t="shared" si="3"/>
        <v>276862060</v>
      </c>
    </row>
    <row r="41" spans="1:7" ht="13.5" customHeight="1" x14ac:dyDescent="0.15">
      <c r="A41" s="23"/>
      <c r="B41" s="200" t="s">
        <v>5</v>
      </c>
      <c r="C41" s="200"/>
      <c r="D41" s="31"/>
      <c r="E41" s="26">
        <f>E39+E40</f>
        <v>8423905000</v>
      </c>
      <c r="F41" s="26">
        <f>F39+F40</f>
        <v>1543951385</v>
      </c>
      <c r="G41" s="28">
        <f t="shared" si="3"/>
        <v>9967856385</v>
      </c>
    </row>
    <row r="42" spans="1:7" ht="13.5" customHeight="1" x14ac:dyDescent="0.15">
      <c r="A42" s="23"/>
      <c r="B42" s="200" t="s">
        <v>49</v>
      </c>
      <c r="C42" s="200"/>
      <c r="D42" s="31"/>
      <c r="E42" s="26">
        <v>856582584</v>
      </c>
      <c r="F42" s="26">
        <v>-6930726</v>
      </c>
      <c r="G42" s="28">
        <f t="shared" si="3"/>
        <v>849651858</v>
      </c>
    </row>
    <row r="43" spans="1:7" ht="13.5" customHeight="1" x14ac:dyDescent="0.15">
      <c r="A43" s="23"/>
      <c r="B43" s="200" t="s">
        <v>50</v>
      </c>
      <c r="C43" s="200"/>
      <c r="D43" s="31"/>
      <c r="E43" s="26">
        <v>186085055</v>
      </c>
      <c r="F43" s="26">
        <v>451336544</v>
      </c>
      <c r="G43" s="28">
        <f t="shared" si="3"/>
        <v>637421599</v>
      </c>
    </row>
    <row r="44" spans="1:7" ht="13.5" customHeight="1" x14ac:dyDescent="0.15">
      <c r="A44" s="23"/>
      <c r="B44" s="200" t="s">
        <v>51</v>
      </c>
      <c r="C44" s="200"/>
      <c r="D44" s="31"/>
      <c r="E44" s="26">
        <v>569411972</v>
      </c>
      <c r="F44" s="26">
        <v>786577</v>
      </c>
      <c r="G44" s="28">
        <f t="shared" si="3"/>
        <v>570198549</v>
      </c>
    </row>
    <row r="45" spans="1:7" ht="13.5" customHeight="1" x14ac:dyDescent="0.15">
      <c r="A45" s="23"/>
      <c r="B45" s="200" t="s">
        <v>89</v>
      </c>
      <c r="C45" s="200"/>
      <c r="D45" s="31"/>
      <c r="E45" s="26">
        <v>729663179</v>
      </c>
      <c r="F45" s="26">
        <v>33729796</v>
      </c>
      <c r="G45" s="28">
        <f t="shared" si="3"/>
        <v>763392975</v>
      </c>
    </row>
    <row r="46" spans="1:7" ht="13.5" customHeight="1" x14ac:dyDescent="0.15">
      <c r="A46" s="23"/>
      <c r="B46" s="200" t="s">
        <v>58</v>
      </c>
      <c r="C46" s="200"/>
      <c r="D46" s="36"/>
      <c r="E46" s="26">
        <v>145524000</v>
      </c>
      <c r="F46" s="26" t="s">
        <v>91</v>
      </c>
      <c r="G46" s="28">
        <f t="shared" si="3"/>
        <v>145524000</v>
      </c>
    </row>
    <row r="47" spans="1:7" ht="13.5" customHeight="1" x14ac:dyDescent="0.15">
      <c r="A47" s="23"/>
      <c r="B47" s="200" t="s">
        <v>53</v>
      </c>
      <c r="C47" s="200"/>
      <c r="D47" s="36"/>
      <c r="E47" s="26">
        <v>5078055298</v>
      </c>
      <c r="F47" s="26">
        <v>117373140</v>
      </c>
      <c r="G47" s="28">
        <f t="shared" si="3"/>
        <v>5195428438</v>
      </c>
    </row>
    <row r="48" spans="1:7" ht="13.5" customHeight="1" x14ac:dyDescent="0.15">
      <c r="A48" s="23"/>
      <c r="B48" s="200" t="s">
        <v>54</v>
      </c>
      <c r="C48" s="200"/>
      <c r="D48" s="36"/>
      <c r="E48" s="26">
        <v>350000000</v>
      </c>
      <c r="F48" s="26">
        <v>-150000000</v>
      </c>
      <c r="G48" s="28">
        <f t="shared" si="3"/>
        <v>200000000</v>
      </c>
    </row>
    <row r="49" spans="1:7" ht="5.0999999999999996" customHeight="1" x14ac:dyDescent="0.15">
      <c r="A49" s="23"/>
      <c r="B49" s="24"/>
      <c r="C49" s="24"/>
      <c r="D49" s="36"/>
      <c r="E49" s="26"/>
      <c r="F49" s="26"/>
      <c r="G49" s="28"/>
    </row>
    <row r="50" spans="1:7" ht="13.5" customHeight="1" x14ac:dyDescent="0.15">
      <c r="A50" s="23"/>
      <c r="B50" s="202" t="s">
        <v>55</v>
      </c>
      <c r="C50" s="202"/>
      <c r="D50" s="36"/>
      <c r="E50" s="28">
        <f>SUM(E11,E19,E20,E26,E27:E29,E41:E48)</f>
        <v>81229993005</v>
      </c>
      <c r="F50" s="28">
        <f>SUM(F11,F19,F20,F26,F27:F29,F41:F48)</f>
        <v>2458431288</v>
      </c>
      <c r="G50" s="28">
        <f>SUM(E50:F50)</f>
        <v>83688424293</v>
      </c>
    </row>
    <row r="51" spans="1:7" ht="13.05" customHeight="1" x14ac:dyDescent="0.15">
      <c r="A51" s="23"/>
      <c r="B51" s="200" t="s">
        <v>92</v>
      </c>
      <c r="C51" s="200"/>
      <c r="D51" s="36"/>
      <c r="E51" s="26" t="s">
        <v>29</v>
      </c>
      <c r="F51" s="26">
        <v>560028</v>
      </c>
      <c r="G51" s="28">
        <f>SUM(E51:F51)</f>
        <v>560028</v>
      </c>
    </row>
    <row r="52" spans="1:7" ht="12" customHeight="1" x14ac:dyDescent="0.15">
      <c r="A52" s="23"/>
      <c r="B52" s="202" t="s">
        <v>69</v>
      </c>
      <c r="C52" s="202"/>
      <c r="D52" s="36"/>
      <c r="E52" s="28">
        <f>SUM(E50,E51)</f>
        <v>81229993005</v>
      </c>
      <c r="F52" s="28">
        <f>F50+F51</f>
        <v>2458991316</v>
      </c>
      <c r="G52" s="28">
        <f>SUM(E52:F52)</f>
        <v>83688984321</v>
      </c>
    </row>
    <row r="53" spans="1:7" ht="3.3" customHeight="1" x14ac:dyDescent="0.15">
      <c r="A53" s="38"/>
      <c r="B53" s="38"/>
      <c r="C53" s="39"/>
      <c r="D53" s="40"/>
      <c r="E53" s="41"/>
      <c r="F53" s="42"/>
      <c r="G53" s="42"/>
    </row>
    <row r="54" spans="1:7" ht="10.5" customHeight="1" x14ac:dyDescent="0.15">
      <c r="A54" s="195" t="s">
        <v>148</v>
      </c>
      <c r="B54" s="195"/>
      <c r="C54" s="195"/>
      <c r="D54" s="195"/>
      <c r="E54" s="195"/>
      <c r="F54" s="195"/>
      <c r="G54" s="195"/>
    </row>
    <row r="55" spans="1:7" ht="10.5" customHeight="1" x14ac:dyDescent="0.15">
      <c r="A55" s="196"/>
      <c r="B55" s="196"/>
      <c r="C55" s="196"/>
      <c r="D55" s="196"/>
      <c r="E55" s="196"/>
      <c r="F55" s="196"/>
      <c r="G55" s="196"/>
    </row>
  </sheetData>
  <mergeCells count="26">
    <mergeCell ref="B52:C52"/>
    <mergeCell ref="B47:C47"/>
    <mergeCell ref="B48:C48"/>
    <mergeCell ref="B50:C50"/>
    <mergeCell ref="B51:C51"/>
    <mergeCell ref="B42:C42"/>
    <mergeCell ref="B43:C43"/>
    <mergeCell ref="B44:C44"/>
    <mergeCell ref="B45:C45"/>
    <mergeCell ref="B46:C46"/>
    <mergeCell ref="A54:G55"/>
    <mergeCell ref="A2:G2"/>
    <mergeCell ref="A3:D3"/>
    <mergeCell ref="B5:C5"/>
    <mergeCell ref="B11:C11"/>
    <mergeCell ref="B12:C12"/>
    <mergeCell ref="B19:C19"/>
    <mergeCell ref="B20:C20"/>
    <mergeCell ref="B21:C21"/>
    <mergeCell ref="B26:C26"/>
    <mergeCell ref="B27:C27"/>
    <mergeCell ref="B28:C28"/>
    <mergeCell ref="B29:C29"/>
    <mergeCell ref="B30:C30"/>
    <mergeCell ref="B39:C39"/>
    <mergeCell ref="B41:C41"/>
  </mergeCells>
  <phoneticPr fontId="7"/>
  <pageMargins left="0.78740157480314965" right="0.78740157480314965" top="0.86614173228346458" bottom="0.86614173228346458" header="0.62992125984251968" footer="0.39370078740157483"/>
  <pageSetup paperSize="9" scale="115" firstPageNumber="250" orientation="portrait"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C53"/>
  <sheetViews>
    <sheetView view="pageBreakPreview" zoomScaleNormal="100" zoomScaleSheetLayoutView="100" workbookViewId="0"/>
  </sheetViews>
  <sheetFormatPr defaultRowHeight="10.5" customHeight="1" x14ac:dyDescent="0.15"/>
  <cols>
    <col min="1" max="1" width="0.42578125" customWidth="1"/>
    <col min="2" max="2" width="4.42578125" style="30" customWidth="1"/>
    <col min="3" max="3" width="33.42578125" style="30" customWidth="1"/>
    <col min="4" max="4" width="0.5703125" style="30" customWidth="1"/>
    <col min="5" max="7" width="20.140625" style="30" customWidth="1"/>
    <col min="8" max="12" width="12.140625" customWidth="1"/>
    <col min="13" max="18" width="12.42578125" customWidth="1"/>
  </cols>
  <sheetData>
    <row r="1" spans="1:29" s="1" customFormat="1" ht="12" customHeight="1" x14ac:dyDescent="0.15">
      <c r="A1" s="2"/>
      <c r="B1" s="8"/>
      <c r="C1" s="8"/>
      <c r="D1" s="8"/>
      <c r="E1" s="8"/>
      <c r="F1" s="8"/>
      <c r="G1" s="9" t="s">
        <v>0</v>
      </c>
      <c r="H1" s="3"/>
      <c r="I1" s="3"/>
      <c r="J1" s="3"/>
      <c r="K1" s="3"/>
      <c r="L1" s="3"/>
      <c r="M1" s="3"/>
      <c r="N1" s="3"/>
      <c r="O1" s="3"/>
      <c r="P1" s="3"/>
      <c r="Q1" s="3"/>
      <c r="R1" s="4"/>
      <c r="S1" s="3"/>
      <c r="T1" s="3"/>
      <c r="U1" s="3"/>
      <c r="V1" s="3"/>
      <c r="W1" s="3"/>
      <c r="X1" s="3"/>
      <c r="Y1" s="3"/>
      <c r="Z1" s="3"/>
      <c r="AA1" s="3"/>
      <c r="AB1" s="3"/>
      <c r="AC1" s="3"/>
    </row>
    <row r="2" spans="1:29" ht="18" customHeight="1" x14ac:dyDescent="0.15">
      <c r="A2" s="205" t="s">
        <v>93</v>
      </c>
      <c r="B2" s="205"/>
      <c r="C2" s="205"/>
      <c r="D2" s="205"/>
      <c r="E2" s="205"/>
      <c r="F2" s="205"/>
      <c r="G2" s="205"/>
    </row>
    <row r="3" spans="1:29" ht="18" customHeight="1" x14ac:dyDescent="0.15">
      <c r="A3" s="206" t="s">
        <v>2</v>
      </c>
      <c r="B3" s="206"/>
      <c r="C3" s="206"/>
      <c r="D3" s="207"/>
      <c r="E3" s="15" t="s">
        <v>3</v>
      </c>
      <c r="F3" s="16" t="s">
        <v>4</v>
      </c>
      <c r="G3" s="17" t="s">
        <v>5</v>
      </c>
    </row>
    <row r="4" spans="1:29" ht="6" customHeight="1" x14ac:dyDescent="0.15">
      <c r="A4" s="5"/>
      <c r="B4" s="20"/>
      <c r="C4" s="20"/>
      <c r="D4" s="21"/>
      <c r="E4" s="22"/>
      <c r="F4" s="22"/>
      <c r="G4" s="22"/>
    </row>
    <row r="5" spans="1:29" ht="13.5" customHeight="1" x14ac:dyDescent="0.15">
      <c r="A5" s="6"/>
      <c r="B5" s="200" t="s">
        <v>6</v>
      </c>
      <c r="C5" s="200"/>
      <c r="D5" s="25"/>
      <c r="E5" s="26"/>
      <c r="F5" s="26"/>
      <c r="G5" s="26"/>
    </row>
    <row r="6" spans="1:29" ht="13.5" customHeight="1" x14ac:dyDescent="0.15">
      <c r="A6" s="6"/>
      <c r="B6" s="23" t="s">
        <v>7</v>
      </c>
      <c r="C6" s="24" t="s">
        <v>8</v>
      </c>
      <c r="D6" s="21"/>
      <c r="E6" s="26">
        <v>1521683717</v>
      </c>
      <c r="F6" s="26">
        <v>288538850</v>
      </c>
      <c r="G6" s="28">
        <f t="shared" ref="G6:G11" si="0">SUM(E6,F6)</f>
        <v>1810222567</v>
      </c>
    </row>
    <row r="7" spans="1:29" ht="13.5" customHeight="1" x14ac:dyDescent="0.15">
      <c r="A7" s="6"/>
      <c r="B7" s="23" t="s">
        <v>9</v>
      </c>
      <c r="C7" s="24" t="s">
        <v>10</v>
      </c>
      <c r="D7" s="21"/>
      <c r="E7" s="26">
        <v>1727074888</v>
      </c>
      <c r="F7" s="26">
        <v>63302693</v>
      </c>
      <c r="G7" s="28">
        <f t="shared" si="0"/>
        <v>1790377581</v>
      </c>
    </row>
    <row r="8" spans="1:29" ht="13.5" customHeight="1" x14ac:dyDescent="0.15">
      <c r="A8" s="6"/>
      <c r="B8" s="23" t="s">
        <v>11</v>
      </c>
      <c r="C8" s="24" t="s">
        <v>12</v>
      </c>
      <c r="D8" s="31"/>
      <c r="E8" s="26">
        <v>14651378936</v>
      </c>
      <c r="F8" s="26">
        <v>335905175</v>
      </c>
      <c r="G8" s="28">
        <f t="shared" si="0"/>
        <v>14987284111</v>
      </c>
    </row>
    <row r="9" spans="1:29" ht="13.5" customHeight="1" x14ac:dyDescent="0.15">
      <c r="A9" s="6"/>
      <c r="B9" s="23" t="s">
        <v>13</v>
      </c>
      <c r="C9" s="24" t="s">
        <v>14</v>
      </c>
      <c r="D9" s="31"/>
      <c r="E9" s="26">
        <v>514157005</v>
      </c>
      <c r="F9" s="26">
        <v>6799220</v>
      </c>
      <c r="G9" s="28">
        <f t="shared" si="0"/>
        <v>520956225</v>
      </c>
    </row>
    <row r="10" spans="1:29" ht="13.5" customHeight="1" x14ac:dyDescent="0.15">
      <c r="A10" s="6"/>
      <c r="B10" s="23" t="s">
        <v>15</v>
      </c>
      <c r="C10" s="24" t="s">
        <v>16</v>
      </c>
      <c r="D10" s="31"/>
      <c r="E10" s="26">
        <v>576436181</v>
      </c>
      <c r="F10" s="26">
        <v>-876349</v>
      </c>
      <c r="G10" s="28">
        <f t="shared" si="0"/>
        <v>575559832</v>
      </c>
    </row>
    <row r="11" spans="1:29" ht="13.5" customHeight="1" x14ac:dyDescent="0.15">
      <c r="A11" s="6"/>
      <c r="B11" s="200" t="s">
        <v>5</v>
      </c>
      <c r="C11" s="200"/>
      <c r="D11" s="34"/>
      <c r="E11" s="26">
        <f>SUM(E6:E10)</f>
        <v>18990730727</v>
      </c>
      <c r="F11" s="26">
        <f>SUM(F6:F10)</f>
        <v>693669589</v>
      </c>
      <c r="G11" s="28">
        <f t="shared" si="0"/>
        <v>19684400316</v>
      </c>
    </row>
    <row r="12" spans="1:29" ht="13.5" customHeight="1" x14ac:dyDescent="0.15">
      <c r="A12" s="6"/>
      <c r="B12" s="200" t="s">
        <v>17</v>
      </c>
      <c r="C12" s="200"/>
      <c r="D12" s="34"/>
      <c r="E12" s="26"/>
      <c r="F12" s="26"/>
      <c r="G12" s="28"/>
    </row>
    <row r="13" spans="1:29" ht="13.5" customHeight="1" x14ac:dyDescent="0.15">
      <c r="A13" s="6"/>
      <c r="B13" s="23" t="s">
        <v>7</v>
      </c>
      <c r="C13" s="24" t="s">
        <v>18</v>
      </c>
      <c r="D13" s="34"/>
      <c r="E13" s="26">
        <v>2787864397</v>
      </c>
      <c r="F13" s="26">
        <v>-45835645</v>
      </c>
      <c r="G13" s="28">
        <f t="shared" ref="G13:G20" si="1">SUM(E13,F13)</f>
        <v>2742028752</v>
      </c>
    </row>
    <row r="14" spans="1:29" ht="13.5" customHeight="1" x14ac:dyDescent="0.15">
      <c r="A14" s="6"/>
      <c r="B14" s="23" t="s">
        <v>9</v>
      </c>
      <c r="C14" s="24" t="s">
        <v>19</v>
      </c>
      <c r="D14" s="34"/>
      <c r="E14" s="26">
        <v>1525606469</v>
      </c>
      <c r="F14" s="26">
        <v>-53249642</v>
      </c>
      <c r="G14" s="28">
        <f t="shared" si="1"/>
        <v>1472356827</v>
      </c>
    </row>
    <row r="15" spans="1:29" ht="13.5" customHeight="1" x14ac:dyDescent="0.15">
      <c r="A15" s="6"/>
      <c r="B15" s="23" t="s">
        <v>11</v>
      </c>
      <c r="C15" s="24" t="s">
        <v>20</v>
      </c>
      <c r="D15" s="34"/>
      <c r="E15" s="26">
        <v>1229781856</v>
      </c>
      <c r="F15" s="26">
        <v>-48106341</v>
      </c>
      <c r="G15" s="28">
        <f t="shared" si="1"/>
        <v>1181675515</v>
      </c>
    </row>
    <row r="16" spans="1:29" ht="13.5" customHeight="1" x14ac:dyDescent="0.15">
      <c r="A16" s="6"/>
      <c r="B16" s="23" t="s">
        <v>13</v>
      </c>
      <c r="C16" s="24" t="s">
        <v>21</v>
      </c>
      <c r="D16" s="34"/>
      <c r="E16" s="26">
        <v>157001619</v>
      </c>
      <c r="F16" s="26">
        <v>1336911</v>
      </c>
      <c r="G16" s="28">
        <f t="shared" si="1"/>
        <v>158338530</v>
      </c>
    </row>
    <row r="17" spans="1:7" ht="13.5" customHeight="1" x14ac:dyDescent="0.15">
      <c r="A17" s="6"/>
      <c r="B17" s="23" t="s">
        <v>15</v>
      </c>
      <c r="C17" s="24" t="s">
        <v>22</v>
      </c>
      <c r="D17" s="34"/>
      <c r="E17" s="26">
        <v>655546005</v>
      </c>
      <c r="F17" s="26">
        <v>-11368440</v>
      </c>
      <c r="G17" s="28">
        <f t="shared" si="1"/>
        <v>644177565</v>
      </c>
    </row>
    <row r="18" spans="1:7" ht="13.5" customHeight="1" x14ac:dyDescent="0.15">
      <c r="A18" s="6"/>
      <c r="B18" s="23" t="s">
        <v>23</v>
      </c>
      <c r="C18" s="24" t="s">
        <v>24</v>
      </c>
      <c r="D18" s="34"/>
      <c r="E18" s="26">
        <v>115431086</v>
      </c>
      <c r="F18" s="26">
        <v>444789</v>
      </c>
      <c r="G18" s="28">
        <f t="shared" si="1"/>
        <v>115875875</v>
      </c>
    </row>
    <row r="19" spans="1:7" ht="13.5" customHeight="1" x14ac:dyDescent="0.15">
      <c r="A19" s="6"/>
      <c r="B19" s="200" t="s">
        <v>5</v>
      </c>
      <c r="C19" s="200"/>
      <c r="D19" s="34"/>
      <c r="E19" s="26">
        <f>SUM(E13:E18)</f>
        <v>6471231432</v>
      </c>
      <c r="F19" s="26">
        <f>SUM(F13:F18)</f>
        <v>-156778368</v>
      </c>
      <c r="G19" s="28">
        <f t="shared" si="1"/>
        <v>6314453064</v>
      </c>
    </row>
    <row r="20" spans="1:7" ht="13.5" customHeight="1" x14ac:dyDescent="0.15">
      <c r="A20" s="6"/>
      <c r="B20" s="200" t="s">
        <v>25</v>
      </c>
      <c r="C20" s="200"/>
      <c r="D20" s="34"/>
      <c r="E20" s="26">
        <v>16798068710</v>
      </c>
      <c r="F20" s="26">
        <v>-715650137</v>
      </c>
      <c r="G20" s="28">
        <f t="shared" si="1"/>
        <v>16082418573</v>
      </c>
    </row>
    <row r="21" spans="1:7" ht="13.5" customHeight="1" x14ac:dyDescent="0.15">
      <c r="A21" s="6"/>
      <c r="B21" s="200" t="s">
        <v>26</v>
      </c>
      <c r="C21" s="200"/>
      <c r="D21" s="34"/>
      <c r="E21" s="26"/>
      <c r="F21" s="26"/>
      <c r="G21" s="28"/>
    </row>
    <row r="22" spans="1:7" ht="12.75" customHeight="1" x14ac:dyDescent="0.15">
      <c r="A22" s="6"/>
      <c r="B22" s="23" t="s">
        <v>7</v>
      </c>
      <c r="C22" s="24" t="s">
        <v>27</v>
      </c>
      <c r="D22" s="34"/>
      <c r="E22" s="26">
        <v>48238155</v>
      </c>
      <c r="F22" s="26">
        <v>-7000</v>
      </c>
      <c r="G22" s="28">
        <f t="shared" ref="G22:G29" si="2">SUM(E22,F22)</f>
        <v>48231155</v>
      </c>
    </row>
    <row r="23" spans="1:7" ht="12.75" customHeight="1" x14ac:dyDescent="0.15">
      <c r="A23" s="6"/>
      <c r="B23" s="23" t="s">
        <v>9</v>
      </c>
      <c r="C23" s="24" t="s">
        <v>28</v>
      </c>
      <c r="D23" s="34"/>
      <c r="E23" s="26">
        <v>1082884761</v>
      </c>
      <c r="F23" s="26" t="s">
        <v>91</v>
      </c>
      <c r="G23" s="28">
        <f t="shared" si="2"/>
        <v>1082884761</v>
      </c>
    </row>
    <row r="24" spans="1:7" ht="12.75" customHeight="1" x14ac:dyDescent="0.15">
      <c r="A24" s="6"/>
      <c r="B24" s="23" t="s">
        <v>11</v>
      </c>
      <c r="C24" s="24" t="s">
        <v>30</v>
      </c>
      <c r="D24" s="34"/>
      <c r="E24" s="26">
        <v>3918574</v>
      </c>
      <c r="F24" s="26">
        <v>-171745</v>
      </c>
      <c r="G24" s="28">
        <f t="shared" si="2"/>
        <v>3746829</v>
      </c>
    </row>
    <row r="25" spans="1:7" ht="12.75" customHeight="1" x14ac:dyDescent="0.15">
      <c r="A25" s="6"/>
      <c r="B25" s="23" t="s">
        <v>13</v>
      </c>
      <c r="C25" s="35" t="s">
        <v>31</v>
      </c>
      <c r="D25" s="34"/>
      <c r="E25" s="26">
        <v>67812604</v>
      </c>
      <c r="F25" s="26">
        <v>-141420</v>
      </c>
      <c r="G25" s="28">
        <f t="shared" si="2"/>
        <v>67671184</v>
      </c>
    </row>
    <row r="26" spans="1:7" ht="13.5" customHeight="1" x14ac:dyDescent="0.15">
      <c r="A26" s="6"/>
      <c r="B26" s="200" t="s">
        <v>5</v>
      </c>
      <c r="C26" s="200"/>
      <c r="D26" s="34"/>
      <c r="E26" s="26">
        <f>SUM(E22:E25)</f>
        <v>1202854094</v>
      </c>
      <c r="F26" s="26">
        <f>SUM(F22:F25)</f>
        <v>-320165</v>
      </c>
      <c r="G26" s="28">
        <f t="shared" si="2"/>
        <v>1202533929</v>
      </c>
    </row>
    <row r="27" spans="1:7" ht="13.5" customHeight="1" x14ac:dyDescent="0.15">
      <c r="A27" s="6"/>
      <c r="B27" s="200" t="s">
        <v>33</v>
      </c>
      <c r="C27" s="200"/>
      <c r="D27" s="34"/>
      <c r="E27" s="26">
        <v>16392632109</v>
      </c>
      <c r="F27" s="26" t="s">
        <v>29</v>
      </c>
      <c r="G27" s="28">
        <f t="shared" si="2"/>
        <v>16392632109</v>
      </c>
    </row>
    <row r="28" spans="1:7" ht="13.5" customHeight="1" x14ac:dyDescent="0.15">
      <c r="A28" s="6"/>
      <c r="B28" s="200" t="s">
        <v>80</v>
      </c>
      <c r="C28" s="200"/>
      <c r="D28" s="34"/>
      <c r="E28" s="26">
        <v>1006168000</v>
      </c>
      <c r="F28" s="26" t="s">
        <v>91</v>
      </c>
      <c r="G28" s="28">
        <f t="shared" si="2"/>
        <v>1006168000</v>
      </c>
    </row>
    <row r="29" spans="1:7" ht="13.5" customHeight="1" x14ac:dyDescent="0.15">
      <c r="A29" s="6"/>
      <c r="B29" s="200" t="s">
        <v>34</v>
      </c>
      <c r="C29" s="200"/>
      <c r="D29" s="34"/>
      <c r="E29" s="26">
        <v>4952967278</v>
      </c>
      <c r="F29" s="26">
        <v>-49900256</v>
      </c>
      <c r="G29" s="28">
        <f t="shared" si="2"/>
        <v>4903067022</v>
      </c>
    </row>
    <row r="30" spans="1:7" ht="13.5" customHeight="1" x14ac:dyDescent="0.15">
      <c r="A30" s="6"/>
      <c r="B30" s="200" t="s">
        <v>35</v>
      </c>
      <c r="C30" s="200"/>
      <c r="D30" s="34"/>
      <c r="E30" s="26"/>
      <c r="F30" s="26"/>
      <c r="G30" s="28"/>
    </row>
    <row r="31" spans="1:7" ht="12.75" customHeight="1" x14ac:dyDescent="0.15">
      <c r="A31" s="6"/>
      <c r="B31" s="23" t="s">
        <v>7</v>
      </c>
      <c r="C31" s="24" t="s">
        <v>36</v>
      </c>
      <c r="D31" s="34"/>
      <c r="E31" s="26">
        <v>1211922000</v>
      </c>
      <c r="F31" s="26">
        <v>-2696702</v>
      </c>
      <c r="G31" s="28">
        <f t="shared" ref="G31:G48" si="3">SUM(E31,F31)</f>
        <v>1209225298</v>
      </c>
    </row>
    <row r="32" spans="1:7" ht="12.75" customHeight="1" x14ac:dyDescent="0.15">
      <c r="A32" s="6"/>
      <c r="B32" s="23" t="s">
        <v>9</v>
      </c>
      <c r="C32" s="24" t="s">
        <v>37</v>
      </c>
      <c r="D32" s="34"/>
      <c r="E32" s="26">
        <v>2079278000</v>
      </c>
      <c r="F32" s="26">
        <v>-2671160</v>
      </c>
      <c r="G32" s="28">
        <f t="shared" si="3"/>
        <v>2076606840</v>
      </c>
    </row>
    <row r="33" spans="1:7" ht="12.75" customHeight="1" x14ac:dyDescent="0.15">
      <c r="A33" s="6"/>
      <c r="B33" s="23" t="s">
        <v>11</v>
      </c>
      <c r="C33" s="35" t="s">
        <v>85</v>
      </c>
      <c r="D33" s="34"/>
      <c r="E33" s="26">
        <v>574862000</v>
      </c>
      <c r="F33" s="26">
        <v>-1031430</v>
      </c>
      <c r="G33" s="28">
        <f t="shared" si="3"/>
        <v>573830570</v>
      </c>
    </row>
    <row r="34" spans="1:7" ht="12.75" customHeight="1" x14ac:dyDescent="0.15">
      <c r="A34" s="6"/>
      <c r="B34" s="23" t="s">
        <v>13</v>
      </c>
      <c r="C34" s="24" t="s">
        <v>86</v>
      </c>
      <c r="D34" s="34"/>
      <c r="E34" s="26">
        <v>1494682000</v>
      </c>
      <c r="F34" s="26">
        <v>-1019228</v>
      </c>
      <c r="G34" s="28">
        <f t="shared" si="3"/>
        <v>1493662772</v>
      </c>
    </row>
    <row r="35" spans="1:7" ht="12.75" customHeight="1" x14ac:dyDescent="0.15">
      <c r="A35" s="6"/>
      <c r="B35" s="23" t="s">
        <v>15</v>
      </c>
      <c r="C35" s="24" t="s">
        <v>87</v>
      </c>
      <c r="D35" s="34"/>
      <c r="E35" s="26">
        <v>1374309000</v>
      </c>
      <c r="F35" s="26">
        <v>-126085</v>
      </c>
      <c r="G35" s="28">
        <f t="shared" si="3"/>
        <v>1374182915</v>
      </c>
    </row>
    <row r="36" spans="1:7" ht="12.75" customHeight="1" x14ac:dyDescent="0.15">
      <c r="A36" s="6"/>
      <c r="B36" s="23" t="s">
        <v>23</v>
      </c>
      <c r="C36" s="24" t="s">
        <v>63</v>
      </c>
      <c r="D36" s="34"/>
      <c r="E36" s="26">
        <v>878880000</v>
      </c>
      <c r="F36" s="26">
        <v>-1406774</v>
      </c>
      <c r="G36" s="28">
        <f t="shared" si="3"/>
        <v>877473226</v>
      </c>
    </row>
    <row r="37" spans="1:7" ht="12.75" customHeight="1" x14ac:dyDescent="0.15">
      <c r="A37" s="6"/>
      <c r="B37" s="23" t="s">
        <v>42</v>
      </c>
      <c r="C37" s="24" t="s">
        <v>88</v>
      </c>
      <c r="D37" s="31"/>
      <c r="E37" s="26">
        <v>370574000</v>
      </c>
      <c r="F37" s="26">
        <v>-27156</v>
      </c>
      <c r="G37" s="28">
        <f t="shared" si="3"/>
        <v>370546844</v>
      </c>
    </row>
    <row r="38" spans="1:7" ht="12.75" customHeight="1" x14ac:dyDescent="0.15">
      <c r="A38" s="6"/>
      <c r="B38" s="23" t="s">
        <v>44</v>
      </c>
      <c r="C38" s="24" t="s">
        <v>45</v>
      </c>
      <c r="D38" s="31"/>
      <c r="E38" s="26">
        <v>39905000</v>
      </c>
      <c r="F38" s="26" t="s">
        <v>91</v>
      </c>
      <c r="G38" s="28">
        <f t="shared" si="3"/>
        <v>39905000</v>
      </c>
    </row>
    <row r="39" spans="1:7" ht="13.5" customHeight="1" x14ac:dyDescent="0.15">
      <c r="A39" s="6"/>
      <c r="B39" s="201" t="s">
        <v>46</v>
      </c>
      <c r="C39" s="201"/>
      <c r="D39" s="31"/>
      <c r="E39" s="26">
        <f>SUM(E31:E38)</f>
        <v>8024412000</v>
      </c>
      <c r="F39" s="26">
        <f>SUM(F31:F38)</f>
        <v>-8978535</v>
      </c>
      <c r="G39" s="28">
        <f t="shared" si="3"/>
        <v>8015433465</v>
      </c>
    </row>
    <row r="40" spans="1:7" ht="13.5" customHeight="1" x14ac:dyDescent="0.15">
      <c r="A40" s="6"/>
      <c r="B40" s="23" t="s">
        <v>47</v>
      </c>
      <c r="C40" s="24" t="s">
        <v>48</v>
      </c>
      <c r="D40" s="31"/>
      <c r="E40" s="26">
        <v>72674000</v>
      </c>
      <c r="F40" s="26">
        <v>212459713</v>
      </c>
      <c r="G40" s="28">
        <f t="shared" si="3"/>
        <v>285133713</v>
      </c>
    </row>
    <row r="41" spans="1:7" ht="13.5" customHeight="1" x14ac:dyDescent="0.15">
      <c r="A41" s="6"/>
      <c r="B41" s="200" t="s">
        <v>5</v>
      </c>
      <c r="C41" s="200"/>
      <c r="D41" s="31"/>
      <c r="E41" s="26">
        <f>E39+E40</f>
        <v>8097086000</v>
      </c>
      <c r="F41" s="26">
        <f>F39+F40</f>
        <v>203481178</v>
      </c>
      <c r="G41" s="28">
        <f t="shared" si="3"/>
        <v>8300567178</v>
      </c>
    </row>
    <row r="42" spans="1:7" ht="13.5" customHeight="1" x14ac:dyDescent="0.15">
      <c r="A42" s="6"/>
      <c r="B42" s="200" t="s">
        <v>49</v>
      </c>
      <c r="C42" s="200"/>
      <c r="D42" s="31"/>
      <c r="E42" s="26">
        <v>816070998</v>
      </c>
      <c r="F42" s="26">
        <v>127790906</v>
      </c>
      <c r="G42" s="28">
        <f t="shared" si="3"/>
        <v>943861904</v>
      </c>
    </row>
    <row r="43" spans="1:7" ht="13.5" customHeight="1" x14ac:dyDescent="0.15">
      <c r="A43" s="6"/>
      <c r="B43" s="200" t="s">
        <v>50</v>
      </c>
      <c r="C43" s="200"/>
      <c r="D43" s="31"/>
      <c r="E43" s="26">
        <v>172881230</v>
      </c>
      <c r="F43" s="26">
        <v>72110714</v>
      </c>
      <c r="G43" s="28">
        <f t="shared" si="3"/>
        <v>244991944</v>
      </c>
    </row>
    <row r="44" spans="1:7" ht="13.5" customHeight="1" x14ac:dyDescent="0.15">
      <c r="A44" s="6"/>
      <c r="B44" s="200" t="s">
        <v>51</v>
      </c>
      <c r="C44" s="200"/>
      <c r="D44" s="31"/>
      <c r="E44" s="26">
        <v>556691020</v>
      </c>
      <c r="F44" s="26">
        <v>-4019719</v>
      </c>
      <c r="G44" s="28">
        <f t="shared" si="3"/>
        <v>552671301</v>
      </c>
    </row>
    <row r="45" spans="1:7" ht="13.5" customHeight="1" x14ac:dyDescent="0.15">
      <c r="A45" s="6"/>
      <c r="B45" s="200" t="s">
        <v>89</v>
      </c>
      <c r="C45" s="200"/>
      <c r="D45" s="31"/>
      <c r="E45" s="26">
        <v>687508965</v>
      </c>
      <c r="F45" s="26">
        <v>58176655</v>
      </c>
      <c r="G45" s="28">
        <f t="shared" si="3"/>
        <v>745685620</v>
      </c>
    </row>
    <row r="46" spans="1:7" ht="13.5" customHeight="1" x14ac:dyDescent="0.15">
      <c r="A46" s="6"/>
      <c r="B46" s="200" t="s">
        <v>58</v>
      </c>
      <c r="C46" s="200"/>
      <c r="D46" s="36"/>
      <c r="E46" s="26">
        <v>163603771</v>
      </c>
      <c r="F46" s="26" t="s">
        <v>29</v>
      </c>
      <c r="G46" s="28">
        <f t="shared" si="3"/>
        <v>163603771</v>
      </c>
    </row>
    <row r="47" spans="1:7" ht="13.5" customHeight="1" x14ac:dyDescent="0.15">
      <c r="A47" s="6"/>
      <c r="B47" s="200" t="s">
        <v>53</v>
      </c>
      <c r="C47" s="200"/>
      <c r="D47" s="36"/>
      <c r="E47" s="26">
        <v>5130583332</v>
      </c>
      <c r="F47" s="26">
        <v>21930836</v>
      </c>
      <c r="G47" s="28">
        <f t="shared" si="3"/>
        <v>5152514168</v>
      </c>
    </row>
    <row r="48" spans="1:7" ht="13.5" customHeight="1" x14ac:dyDescent="0.15">
      <c r="A48" s="6"/>
      <c r="B48" s="200" t="s">
        <v>54</v>
      </c>
      <c r="C48" s="200"/>
      <c r="D48" s="36"/>
      <c r="E48" s="26">
        <v>350000000</v>
      </c>
      <c r="F48" s="26">
        <v>-100000000</v>
      </c>
      <c r="G48" s="28">
        <f t="shared" si="3"/>
        <v>250000000</v>
      </c>
    </row>
    <row r="49" spans="1:7" ht="5.0999999999999996" customHeight="1" x14ac:dyDescent="0.15">
      <c r="A49" s="6"/>
      <c r="B49" s="24"/>
      <c r="C49" s="24"/>
      <c r="D49" s="36"/>
      <c r="E49" s="26"/>
      <c r="F49" s="26"/>
      <c r="G49" s="28"/>
    </row>
    <row r="50" spans="1:7" ht="13.5" customHeight="1" x14ac:dyDescent="0.15">
      <c r="A50" s="6"/>
      <c r="B50" s="202" t="s">
        <v>55</v>
      </c>
      <c r="C50" s="202"/>
      <c r="D50" s="36"/>
      <c r="E50" s="28">
        <f>SUM(E11,E19:E20,E26:E29,E41:E48)</f>
        <v>81789077666</v>
      </c>
      <c r="F50" s="28">
        <f>SUM(F11,F19,F20,F26,F27:F29,F41:F48)</f>
        <v>150491233</v>
      </c>
      <c r="G50" s="28">
        <f>SUM(E50,F50)</f>
        <v>81939568899</v>
      </c>
    </row>
    <row r="51" spans="1:7" ht="3.3" customHeight="1" x14ac:dyDescent="0.15">
      <c r="A51" s="7"/>
      <c r="B51" s="38"/>
      <c r="C51" s="39"/>
      <c r="D51" s="40"/>
      <c r="E51" s="41"/>
      <c r="F51" s="42"/>
      <c r="G51" s="42"/>
    </row>
    <row r="52" spans="1:7" ht="10.5" customHeight="1" x14ac:dyDescent="0.15">
      <c r="A52" s="203" t="s">
        <v>148</v>
      </c>
      <c r="B52" s="203"/>
      <c r="C52" s="203"/>
      <c r="D52" s="203"/>
      <c r="E52" s="203"/>
      <c r="F52" s="203"/>
      <c r="G52" s="203"/>
    </row>
    <row r="53" spans="1:7" ht="10.5" customHeight="1" x14ac:dyDescent="0.15">
      <c r="A53" s="204"/>
      <c r="B53" s="204"/>
      <c r="C53" s="204"/>
      <c r="D53" s="204"/>
      <c r="E53" s="204"/>
      <c r="F53" s="204"/>
      <c r="G53" s="204"/>
    </row>
  </sheetData>
  <mergeCells count="24">
    <mergeCell ref="B42:C42"/>
    <mergeCell ref="B47:C47"/>
    <mergeCell ref="B48:C48"/>
    <mergeCell ref="B50:C50"/>
    <mergeCell ref="B43:C43"/>
    <mergeCell ref="B44:C44"/>
    <mergeCell ref="B45:C45"/>
    <mergeCell ref="B46:C46"/>
    <mergeCell ref="A52:G53"/>
    <mergeCell ref="A2:G2"/>
    <mergeCell ref="A3:D3"/>
    <mergeCell ref="B5:C5"/>
    <mergeCell ref="B11:C11"/>
    <mergeCell ref="B12:C12"/>
    <mergeCell ref="B19:C19"/>
    <mergeCell ref="B20:C20"/>
    <mergeCell ref="B21:C21"/>
    <mergeCell ref="B26:C26"/>
    <mergeCell ref="B27:C27"/>
    <mergeCell ref="B28:C28"/>
    <mergeCell ref="B29:C29"/>
    <mergeCell ref="B30:C30"/>
    <mergeCell ref="B39:C39"/>
    <mergeCell ref="B41:C41"/>
  </mergeCells>
  <phoneticPr fontId="7"/>
  <pageMargins left="0.78740157480314965" right="0.78740157480314965" top="0.86614173228346458" bottom="0.86614173228346458" header="0.62992125984251968" footer="0.39370078740157483"/>
  <pageSetup paperSize="9" scale="115" firstPageNumber="250"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1"/>
  <sheetViews>
    <sheetView view="pageBreakPreview" zoomScaleNormal="100" zoomScaleSheetLayoutView="100" workbookViewId="0"/>
  </sheetViews>
  <sheetFormatPr defaultColWidth="9.42578125" defaultRowHeight="10.5" customHeight="1" x14ac:dyDescent="0.15"/>
  <cols>
    <col min="1" max="1" width="0.42578125" style="30" customWidth="1"/>
    <col min="2" max="2" width="4.42578125" style="30" customWidth="1"/>
    <col min="3" max="3" width="33.42578125" style="30" customWidth="1"/>
    <col min="4" max="4" width="0.5703125" style="30" customWidth="1"/>
    <col min="5" max="7" width="20.140625" style="30" customWidth="1"/>
    <col min="8" max="12" width="12.140625" style="30" customWidth="1"/>
    <col min="13" max="18" width="12.42578125" style="30" customWidth="1"/>
    <col min="19" max="16384" width="9.42578125" style="30"/>
  </cols>
  <sheetData>
    <row r="1" spans="1:29" s="12" customFormat="1" ht="12" customHeight="1" x14ac:dyDescent="0.15">
      <c r="A1" s="8"/>
      <c r="B1" s="8"/>
      <c r="C1" s="8"/>
      <c r="D1" s="8"/>
      <c r="E1" s="8"/>
      <c r="F1" s="8"/>
      <c r="G1" s="9" t="s">
        <v>0</v>
      </c>
      <c r="H1" s="10"/>
      <c r="I1" s="10"/>
      <c r="J1" s="10"/>
      <c r="K1" s="10"/>
      <c r="L1" s="10"/>
      <c r="M1" s="10"/>
      <c r="N1" s="10"/>
      <c r="O1" s="10"/>
      <c r="P1" s="10"/>
      <c r="Q1" s="10"/>
      <c r="R1" s="11"/>
      <c r="S1" s="10"/>
      <c r="T1" s="10"/>
      <c r="U1" s="10"/>
      <c r="V1" s="10"/>
      <c r="W1" s="10"/>
      <c r="X1" s="10"/>
      <c r="Y1" s="10"/>
      <c r="Z1" s="10"/>
      <c r="AA1" s="10"/>
      <c r="AB1" s="10"/>
      <c r="AC1" s="10"/>
    </row>
    <row r="2" spans="1:29" ht="18" customHeight="1" x14ac:dyDescent="0.15">
      <c r="A2" s="197" t="s">
        <v>56</v>
      </c>
      <c r="B2" s="197"/>
      <c r="C2" s="197"/>
      <c r="D2" s="197"/>
      <c r="E2" s="197"/>
      <c r="F2" s="197"/>
      <c r="G2" s="197"/>
      <c r="H2" s="8"/>
      <c r="I2" s="8"/>
      <c r="J2" s="8"/>
      <c r="K2" s="8"/>
      <c r="L2" s="8"/>
      <c r="M2" s="8"/>
      <c r="N2" s="8"/>
      <c r="O2" s="8"/>
      <c r="P2" s="8"/>
      <c r="Q2" s="8"/>
      <c r="R2" s="8"/>
      <c r="S2" s="29"/>
      <c r="T2" s="29"/>
      <c r="U2" s="29"/>
      <c r="V2" s="29"/>
      <c r="W2" s="29"/>
      <c r="X2" s="29"/>
      <c r="Y2" s="29"/>
      <c r="Z2" s="29"/>
      <c r="AA2" s="29"/>
      <c r="AB2" s="29"/>
      <c r="AC2" s="29"/>
    </row>
    <row r="3" spans="1:29" ht="18" customHeight="1" x14ac:dyDescent="0.15">
      <c r="A3" s="198" t="s">
        <v>2</v>
      </c>
      <c r="B3" s="198"/>
      <c r="C3" s="198"/>
      <c r="D3" s="199"/>
      <c r="E3" s="15" t="s">
        <v>3</v>
      </c>
      <c r="F3" s="16" t="s">
        <v>4</v>
      </c>
      <c r="G3" s="17" t="s">
        <v>5</v>
      </c>
      <c r="H3" s="44"/>
      <c r="I3" s="44"/>
      <c r="J3" s="44"/>
      <c r="K3" s="44"/>
      <c r="L3" s="44"/>
      <c r="M3" s="44"/>
      <c r="N3" s="44"/>
      <c r="O3" s="44"/>
      <c r="P3" s="44"/>
      <c r="Q3" s="44"/>
      <c r="R3" s="44"/>
      <c r="S3" s="29"/>
      <c r="T3" s="29"/>
      <c r="U3" s="29"/>
      <c r="V3" s="29"/>
      <c r="W3" s="29"/>
      <c r="X3" s="29"/>
      <c r="Y3" s="29"/>
      <c r="Z3" s="29"/>
      <c r="AA3" s="29"/>
      <c r="AB3" s="29"/>
      <c r="AC3" s="29"/>
    </row>
    <row r="4" spans="1:29" ht="6" customHeight="1" x14ac:dyDescent="0.15">
      <c r="A4" s="20"/>
      <c r="B4" s="20"/>
      <c r="C4" s="20"/>
      <c r="D4" s="21"/>
      <c r="E4" s="22"/>
      <c r="F4" s="22"/>
      <c r="G4" s="22"/>
      <c r="H4" s="43"/>
      <c r="I4" s="43"/>
      <c r="J4" s="43"/>
      <c r="K4" s="43"/>
      <c r="L4" s="43"/>
      <c r="M4" s="43"/>
      <c r="N4" s="43"/>
      <c r="O4" s="43"/>
      <c r="P4" s="43"/>
      <c r="Q4" s="43"/>
      <c r="R4" s="43"/>
      <c r="S4" s="29"/>
      <c r="T4" s="29"/>
      <c r="U4" s="29"/>
      <c r="V4" s="29"/>
      <c r="W4" s="29"/>
      <c r="X4" s="29"/>
      <c r="Y4" s="29"/>
      <c r="Z4" s="29"/>
      <c r="AA4" s="29"/>
      <c r="AB4" s="29"/>
      <c r="AC4" s="29"/>
    </row>
    <row r="5" spans="1:29" ht="14.55" customHeight="1" x14ac:dyDescent="0.15">
      <c r="A5" s="23"/>
      <c r="B5" s="200" t="s">
        <v>6</v>
      </c>
      <c r="C5" s="200"/>
      <c r="D5" s="25"/>
      <c r="E5" s="26"/>
      <c r="F5" s="26"/>
      <c r="G5" s="26"/>
      <c r="H5" s="43"/>
      <c r="I5" s="43"/>
      <c r="J5" s="43"/>
      <c r="K5" s="43"/>
      <c r="L5" s="43"/>
      <c r="M5" s="43"/>
      <c r="N5" s="43"/>
      <c r="O5" s="43"/>
      <c r="P5" s="43"/>
      <c r="Q5" s="43"/>
      <c r="R5" s="43"/>
      <c r="S5" s="29"/>
      <c r="T5" s="29"/>
      <c r="U5" s="29"/>
      <c r="V5" s="29"/>
      <c r="W5" s="29"/>
      <c r="X5" s="29"/>
      <c r="Y5" s="29"/>
      <c r="Z5" s="29"/>
      <c r="AA5" s="29"/>
      <c r="AB5" s="29"/>
      <c r="AC5" s="29"/>
    </row>
    <row r="6" spans="1:29" ht="14.55" customHeight="1" x14ac:dyDescent="0.15">
      <c r="A6" s="23"/>
      <c r="B6" s="23" t="s">
        <v>7</v>
      </c>
      <c r="C6" s="24" t="s">
        <v>8</v>
      </c>
      <c r="D6" s="21"/>
      <c r="E6" s="26">
        <v>1110096900</v>
      </c>
      <c r="F6" s="26">
        <v>334075</v>
      </c>
      <c r="G6" s="28">
        <f t="shared" ref="G6:G11" si="0">SUM(E6:F6)</f>
        <v>1110430975</v>
      </c>
      <c r="H6" s="43"/>
      <c r="I6" s="43"/>
      <c r="J6" s="43"/>
      <c r="K6" s="43"/>
      <c r="L6" s="43"/>
      <c r="M6" s="43"/>
      <c r="N6" s="43"/>
      <c r="O6" s="43"/>
      <c r="P6" s="43"/>
      <c r="Q6" s="43"/>
      <c r="R6" s="43"/>
      <c r="S6" s="29"/>
      <c r="T6" s="29"/>
      <c r="U6" s="29"/>
      <c r="V6" s="29"/>
      <c r="W6" s="29"/>
      <c r="X6" s="29"/>
      <c r="Y6" s="29"/>
      <c r="Z6" s="29"/>
      <c r="AA6" s="29"/>
      <c r="AB6" s="29"/>
      <c r="AC6" s="29"/>
    </row>
    <row r="7" spans="1:29" ht="14.55" customHeight="1" x14ac:dyDescent="0.15">
      <c r="A7" s="23"/>
      <c r="B7" s="23" t="s">
        <v>9</v>
      </c>
      <c r="C7" s="24" t="s">
        <v>10</v>
      </c>
      <c r="D7" s="21"/>
      <c r="E7" s="26">
        <v>1900140305</v>
      </c>
      <c r="F7" s="26">
        <v>77628082</v>
      </c>
      <c r="G7" s="28">
        <f t="shared" si="0"/>
        <v>1977768387</v>
      </c>
      <c r="H7" s="43"/>
      <c r="I7" s="43"/>
      <c r="J7" s="43"/>
      <c r="K7" s="43"/>
      <c r="L7" s="43"/>
      <c r="M7" s="43"/>
      <c r="N7" s="43"/>
      <c r="O7" s="43"/>
      <c r="P7" s="43"/>
      <c r="Q7" s="43"/>
      <c r="R7" s="43"/>
    </row>
    <row r="8" spans="1:29" ht="14.55" customHeight="1" x14ac:dyDescent="0.15">
      <c r="A8" s="23"/>
      <c r="B8" s="23" t="s">
        <v>11</v>
      </c>
      <c r="C8" s="24" t="s">
        <v>12</v>
      </c>
      <c r="D8" s="31"/>
      <c r="E8" s="26">
        <v>5964034669</v>
      </c>
      <c r="F8" s="26">
        <v>173282457</v>
      </c>
      <c r="G8" s="28">
        <f t="shared" si="0"/>
        <v>6137317126</v>
      </c>
      <c r="H8" s="43"/>
      <c r="I8" s="43"/>
      <c r="J8" s="43"/>
      <c r="K8" s="43"/>
      <c r="L8" s="43"/>
      <c r="M8" s="43"/>
      <c r="N8" s="43"/>
      <c r="O8" s="43"/>
      <c r="P8" s="43"/>
      <c r="Q8" s="43"/>
      <c r="R8" s="43"/>
    </row>
    <row r="9" spans="1:29" ht="14.55" customHeight="1" x14ac:dyDescent="0.15">
      <c r="A9" s="23"/>
      <c r="B9" s="23" t="s">
        <v>13</v>
      </c>
      <c r="C9" s="24" t="s">
        <v>14</v>
      </c>
      <c r="D9" s="31"/>
      <c r="E9" s="26">
        <v>496090293</v>
      </c>
      <c r="F9" s="26">
        <v>1126020</v>
      </c>
      <c r="G9" s="28">
        <f t="shared" si="0"/>
        <v>497216313</v>
      </c>
      <c r="H9" s="43"/>
      <c r="I9" s="43"/>
      <c r="J9" s="43"/>
      <c r="K9" s="43"/>
      <c r="L9" s="43"/>
      <c r="M9" s="43"/>
      <c r="N9" s="43"/>
      <c r="O9" s="43"/>
      <c r="P9" s="43"/>
      <c r="Q9" s="43"/>
      <c r="R9" s="43"/>
    </row>
    <row r="10" spans="1:29" ht="14.55" customHeight="1" x14ac:dyDescent="0.15">
      <c r="A10" s="23"/>
      <c r="B10" s="23" t="s">
        <v>15</v>
      </c>
      <c r="C10" s="24" t="s">
        <v>16</v>
      </c>
      <c r="D10" s="31"/>
      <c r="E10" s="26">
        <v>364192535</v>
      </c>
      <c r="F10" s="26">
        <v>3381297</v>
      </c>
      <c r="G10" s="28">
        <f t="shared" si="0"/>
        <v>367573832</v>
      </c>
      <c r="H10" s="43"/>
      <c r="I10" s="43"/>
      <c r="J10" s="43"/>
      <c r="K10" s="43"/>
      <c r="L10" s="43"/>
      <c r="M10" s="43"/>
      <c r="N10" s="43"/>
      <c r="O10" s="43"/>
      <c r="P10" s="43"/>
      <c r="Q10" s="43"/>
      <c r="R10" s="43"/>
    </row>
    <row r="11" spans="1:29" ht="14.55" customHeight="1" x14ac:dyDescent="0.15">
      <c r="A11" s="23"/>
      <c r="B11" s="200" t="s">
        <v>5</v>
      </c>
      <c r="C11" s="200"/>
      <c r="D11" s="34"/>
      <c r="E11" s="26">
        <f>SUM(E6:E10)</f>
        <v>9834554702</v>
      </c>
      <c r="F11" s="26">
        <f>SUM(F6:F10)</f>
        <v>255751931</v>
      </c>
      <c r="G11" s="28">
        <f t="shared" si="0"/>
        <v>10090306633</v>
      </c>
      <c r="H11" s="43"/>
      <c r="I11" s="43"/>
      <c r="J11" s="43"/>
      <c r="K11" s="43"/>
      <c r="L11" s="43"/>
      <c r="M11" s="43"/>
      <c r="N11" s="43"/>
      <c r="O11" s="43"/>
      <c r="P11" s="43"/>
      <c r="Q11" s="43"/>
      <c r="R11" s="43"/>
    </row>
    <row r="12" spans="1:29" ht="14.55" customHeight="1" x14ac:dyDescent="0.15">
      <c r="A12" s="23"/>
      <c r="B12" s="200" t="s">
        <v>17</v>
      </c>
      <c r="C12" s="200"/>
      <c r="D12" s="34"/>
      <c r="E12" s="26"/>
      <c r="F12" s="26"/>
      <c r="G12" s="28"/>
      <c r="H12" s="43"/>
      <c r="I12" s="43"/>
      <c r="J12" s="43"/>
      <c r="K12" s="43"/>
      <c r="L12" s="43"/>
      <c r="M12" s="43"/>
      <c r="N12" s="43"/>
      <c r="O12" s="43"/>
      <c r="P12" s="43"/>
      <c r="Q12" s="43"/>
      <c r="R12" s="43"/>
    </row>
    <row r="13" spans="1:29" ht="14.55" customHeight="1" x14ac:dyDescent="0.15">
      <c r="A13" s="23"/>
      <c r="B13" s="23" t="s">
        <v>7</v>
      </c>
      <c r="C13" s="24" t="s">
        <v>18</v>
      </c>
      <c r="D13" s="34"/>
      <c r="E13" s="26">
        <v>2365918000</v>
      </c>
      <c r="F13" s="26">
        <v>48977000</v>
      </c>
      <c r="G13" s="28">
        <f t="shared" ref="G13:G20" si="1">SUM(E13:F13)</f>
        <v>2414895000</v>
      </c>
      <c r="H13" s="45"/>
      <c r="I13" s="45"/>
      <c r="J13" s="45"/>
      <c r="K13" s="45"/>
      <c r="L13" s="45"/>
      <c r="M13" s="45"/>
      <c r="N13" s="45"/>
      <c r="O13" s="45"/>
      <c r="P13" s="45"/>
      <c r="Q13" s="45"/>
      <c r="R13" s="45"/>
    </row>
    <row r="14" spans="1:29" ht="14.55" customHeight="1" x14ac:dyDescent="0.15">
      <c r="A14" s="23"/>
      <c r="B14" s="23" t="s">
        <v>9</v>
      </c>
      <c r="C14" s="24" t="s">
        <v>19</v>
      </c>
      <c r="D14" s="34"/>
      <c r="E14" s="26">
        <v>1080279958</v>
      </c>
      <c r="F14" s="26">
        <v>3391213</v>
      </c>
      <c r="G14" s="28">
        <f t="shared" si="1"/>
        <v>1083671171</v>
      </c>
      <c r="H14" s="45"/>
      <c r="I14" s="45"/>
      <c r="J14" s="45"/>
      <c r="K14" s="45"/>
      <c r="L14" s="45"/>
      <c r="M14" s="45"/>
      <c r="N14" s="45"/>
      <c r="O14" s="45"/>
      <c r="P14" s="45"/>
      <c r="Q14" s="45"/>
      <c r="R14" s="45"/>
    </row>
    <row r="15" spans="1:29" ht="14.55" customHeight="1" x14ac:dyDescent="0.15">
      <c r="A15" s="23"/>
      <c r="B15" s="23" t="s">
        <v>11</v>
      </c>
      <c r="C15" s="24" t="s">
        <v>20</v>
      </c>
      <c r="D15" s="34"/>
      <c r="E15" s="26">
        <v>390954216</v>
      </c>
      <c r="F15" s="26">
        <v>-9108610</v>
      </c>
      <c r="G15" s="28">
        <f t="shared" si="1"/>
        <v>381845606</v>
      </c>
      <c r="H15" s="45"/>
      <c r="I15" s="45"/>
      <c r="J15" s="45"/>
      <c r="K15" s="45"/>
      <c r="L15" s="45"/>
      <c r="M15" s="45"/>
      <c r="N15" s="45"/>
      <c r="O15" s="45"/>
      <c r="P15" s="45"/>
      <c r="Q15" s="45"/>
      <c r="R15" s="45"/>
    </row>
    <row r="16" spans="1:29" ht="14.55" customHeight="1" x14ac:dyDescent="0.15">
      <c r="A16" s="23"/>
      <c r="B16" s="23" t="s">
        <v>13</v>
      </c>
      <c r="C16" s="24" t="s">
        <v>21</v>
      </c>
      <c r="D16" s="34"/>
      <c r="E16" s="26">
        <v>349950063</v>
      </c>
      <c r="F16" s="26">
        <v>19505</v>
      </c>
      <c r="G16" s="28">
        <f t="shared" si="1"/>
        <v>349969568</v>
      </c>
      <c r="H16" s="45"/>
      <c r="I16" s="45"/>
      <c r="J16" s="45"/>
      <c r="K16" s="45"/>
      <c r="L16" s="45"/>
      <c r="M16" s="45"/>
      <c r="N16" s="45"/>
      <c r="O16" s="45"/>
      <c r="P16" s="45"/>
      <c r="Q16" s="45"/>
      <c r="R16" s="45"/>
    </row>
    <row r="17" spans="1:18" ht="14.55" customHeight="1" x14ac:dyDescent="0.15">
      <c r="A17" s="23"/>
      <c r="B17" s="23" t="s">
        <v>15</v>
      </c>
      <c r="C17" s="24" t="s">
        <v>22</v>
      </c>
      <c r="D17" s="34"/>
      <c r="E17" s="26">
        <v>576753323</v>
      </c>
      <c r="F17" s="26">
        <v>-1034876</v>
      </c>
      <c r="G17" s="28">
        <f t="shared" si="1"/>
        <v>575718447</v>
      </c>
      <c r="H17" s="45"/>
      <c r="I17" s="45"/>
      <c r="J17" s="45"/>
      <c r="K17" s="45"/>
      <c r="L17" s="45"/>
      <c r="M17" s="45"/>
      <c r="N17" s="45"/>
      <c r="O17" s="45"/>
      <c r="P17" s="45"/>
      <c r="Q17" s="45"/>
      <c r="R17" s="45"/>
    </row>
    <row r="18" spans="1:18" ht="14.55" customHeight="1" x14ac:dyDescent="0.15">
      <c r="A18" s="23"/>
      <c r="B18" s="23" t="s">
        <v>23</v>
      </c>
      <c r="C18" s="24" t="s">
        <v>24</v>
      </c>
      <c r="D18" s="34"/>
      <c r="E18" s="26">
        <v>80660031</v>
      </c>
      <c r="F18" s="26">
        <v>-155551</v>
      </c>
      <c r="G18" s="28">
        <f t="shared" si="1"/>
        <v>80504480</v>
      </c>
      <c r="H18" s="45"/>
      <c r="I18" s="45"/>
      <c r="J18" s="45"/>
      <c r="K18" s="45"/>
      <c r="L18" s="45"/>
      <c r="M18" s="45"/>
      <c r="N18" s="45"/>
      <c r="O18" s="45"/>
      <c r="P18" s="45"/>
      <c r="Q18" s="45"/>
      <c r="R18" s="45"/>
    </row>
    <row r="19" spans="1:18" ht="14.55" customHeight="1" x14ac:dyDescent="0.15">
      <c r="A19" s="23"/>
      <c r="B19" s="200" t="s">
        <v>5</v>
      </c>
      <c r="C19" s="200"/>
      <c r="D19" s="34"/>
      <c r="E19" s="26">
        <f>SUM(E13:E18)</f>
        <v>4844515591</v>
      </c>
      <c r="F19" s="26">
        <f>SUM(F13:F18)</f>
        <v>42088681</v>
      </c>
      <c r="G19" s="28">
        <f t="shared" si="1"/>
        <v>4886604272</v>
      </c>
      <c r="H19" s="45"/>
      <c r="I19" s="45"/>
      <c r="J19" s="45"/>
      <c r="K19" s="45"/>
      <c r="L19" s="45"/>
      <c r="M19" s="45"/>
      <c r="N19" s="45"/>
      <c r="O19" s="45"/>
      <c r="P19" s="45"/>
      <c r="Q19" s="45"/>
      <c r="R19" s="45"/>
    </row>
    <row r="20" spans="1:18" ht="14.55" customHeight="1" x14ac:dyDescent="0.15">
      <c r="A20" s="23"/>
      <c r="B20" s="200" t="s">
        <v>25</v>
      </c>
      <c r="C20" s="200"/>
      <c r="D20" s="34"/>
      <c r="E20" s="26">
        <v>11319518210</v>
      </c>
      <c r="F20" s="26">
        <v>-655156024</v>
      </c>
      <c r="G20" s="28">
        <f t="shared" si="1"/>
        <v>10664362186</v>
      </c>
      <c r="H20" s="45"/>
      <c r="I20" s="45"/>
      <c r="J20" s="45"/>
      <c r="K20" s="45"/>
      <c r="L20" s="45"/>
      <c r="M20" s="45"/>
      <c r="N20" s="45"/>
      <c r="O20" s="45"/>
      <c r="P20" s="45"/>
      <c r="Q20" s="45"/>
      <c r="R20" s="45"/>
    </row>
    <row r="21" spans="1:18" ht="14.55" customHeight="1" x14ac:dyDescent="0.15">
      <c r="A21" s="23"/>
      <c r="B21" s="200" t="s">
        <v>26</v>
      </c>
      <c r="C21" s="200"/>
      <c r="D21" s="34"/>
      <c r="E21" s="26"/>
      <c r="F21" s="26"/>
      <c r="G21" s="28"/>
      <c r="H21" s="45"/>
      <c r="I21" s="45"/>
      <c r="J21" s="45"/>
      <c r="K21" s="45"/>
      <c r="L21" s="45"/>
      <c r="M21" s="45"/>
      <c r="N21" s="45"/>
      <c r="O21" s="45"/>
      <c r="P21" s="45"/>
      <c r="Q21" s="45"/>
      <c r="R21" s="45"/>
    </row>
    <row r="22" spans="1:18" ht="14.55" customHeight="1" x14ac:dyDescent="0.15">
      <c r="A22" s="23"/>
      <c r="B22" s="23" t="s">
        <v>7</v>
      </c>
      <c r="C22" s="24" t="s">
        <v>27</v>
      </c>
      <c r="D22" s="34"/>
      <c r="E22" s="26">
        <v>121377473</v>
      </c>
      <c r="F22" s="26">
        <v>-7000</v>
      </c>
      <c r="G22" s="28">
        <f t="shared" ref="G22:G28" si="2">SUM(E22:F22)</f>
        <v>121370473</v>
      </c>
      <c r="H22" s="45"/>
      <c r="I22" s="45"/>
      <c r="J22" s="45"/>
      <c r="K22" s="45"/>
      <c r="L22" s="45"/>
      <c r="M22" s="45"/>
      <c r="N22" s="45"/>
      <c r="O22" s="45"/>
      <c r="P22" s="45"/>
      <c r="Q22" s="45"/>
      <c r="R22" s="45"/>
    </row>
    <row r="23" spans="1:18" ht="14.55" customHeight="1" x14ac:dyDescent="0.15">
      <c r="A23" s="23"/>
      <c r="B23" s="23" t="s">
        <v>9</v>
      </c>
      <c r="C23" s="24" t="s">
        <v>28</v>
      </c>
      <c r="D23" s="34"/>
      <c r="E23" s="26">
        <v>1562555339</v>
      </c>
      <c r="F23" s="26" t="s">
        <v>29</v>
      </c>
      <c r="G23" s="28">
        <f t="shared" si="2"/>
        <v>1562555339</v>
      </c>
      <c r="H23" s="45"/>
      <c r="I23" s="45"/>
      <c r="J23" s="45"/>
      <c r="K23" s="45"/>
      <c r="L23" s="45"/>
      <c r="M23" s="45"/>
      <c r="N23" s="45"/>
      <c r="O23" s="45"/>
      <c r="P23" s="45"/>
      <c r="Q23" s="45"/>
      <c r="R23" s="45"/>
    </row>
    <row r="24" spans="1:18" ht="14.55" customHeight="1" x14ac:dyDescent="0.15">
      <c r="A24" s="23"/>
      <c r="B24" s="23" t="s">
        <v>11</v>
      </c>
      <c r="C24" s="24" t="s">
        <v>30</v>
      </c>
      <c r="D24" s="34"/>
      <c r="E24" s="26">
        <v>10327445</v>
      </c>
      <c r="F24" s="26">
        <v>21357</v>
      </c>
      <c r="G24" s="28">
        <f t="shared" si="2"/>
        <v>10348802</v>
      </c>
      <c r="H24" s="45"/>
      <c r="I24" s="45"/>
      <c r="J24" s="45"/>
      <c r="K24" s="45"/>
      <c r="L24" s="45"/>
      <c r="M24" s="45"/>
      <c r="N24" s="45"/>
      <c r="O24" s="45"/>
      <c r="P24" s="45"/>
      <c r="Q24" s="45"/>
      <c r="R24" s="45"/>
    </row>
    <row r="25" spans="1:18" ht="14.55" customHeight="1" x14ac:dyDescent="0.15">
      <c r="A25" s="23"/>
      <c r="B25" s="23" t="s">
        <v>13</v>
      </c>
      <c r="C25" s="35" t="s">
        <v>31</v>
      </c>
      <c r="D25" s="34"/>
      <c r="E25" s="26">
        <v>155878908</v>
      </c>
      <c r="F25" s="26">
        <v>-20263</v>
      </c>
      <c r="G25" s="28">
        <f t="shared" si="2"/>
        <v>155858645</v>
      </c>
      <c r="H25" s="45"/>
      <c r="I25" s="45"/>
      <c r="J25" s="45"/>
      <c r="K25" s="45"/>
      <c r="L25" s="45"/>
      <c r="M25" s="45"/>
      <c r="N25" s="45"/>
      <c r="O25" s="45"/>
      <c r="P25" s="45"/>
      <c r="Q25" s="45"/>
      <c r="R25" s="45"/>
    </row>
    <row r="26" spans="1:18" ht="14.55" customHeight="1" x14ac:dyDescent="0.15">
      <c r="A26" s="23"/>
      <c r="B26" s="200" t="s">
        <v>5</v>
      </c>
      <c r="C26" s="200"/>
      <c r="D26" s="34"/>
      <c r="E26" s="26">
        <f>SUM(E22:E25)</f>
        <v>1850139165</v>
      </c>
      <c r="F26" s="26">
        <f>SUM(F22:F25)</f>
        <v>-5906</v>
      </c>
      <c r="G26" s="28">
        <f t="shared" si="2"/>
        <v>1850133259</v>
      </c>
      <c r="H26" s="45"/>
      <c r="I26" s="45"/>
      <c r="J26" s="45"/>
      <c r="K26" s="45"/>
      <c r="L26" s="45"/>
      <c r="M26" s="45"/>
      <c r="N26" s="45"/>
      <c r="O26" s="45"/>
      <c r="P26" s="45"/>
      <c r="Q26" s="45"/>
      <c r="R26" s="45"/>
    </row>
    <row r="27" spans="1:18" ht="14.55" customHeight="1" x14ac:dyDescent="0.15">
      <c r="A27" s="23"/>
      <c r="B27" s="200" t="s">
        <v>33</v>
      </c>
      <c r="C27" s="200"/>
      <c r="D27" s="34"/>
      <c r="E27" s="26">
        <v>10184955165</v>
      </c>
      <c r="F27" s="26">
        <v>-450240000</v>
      </c>
      <c r="G27" s="28">
        <f t="shared" si="2"/>
        <v>9734715165</v>
      </c>
      <c r="H27" s="45"/>
      <c r="I27" s="45"/>
      <c r="J27" s="45"/>
      <c r="K27" s="45"/>
      <c r="L27" s="45"/>
      <c r="M27" s="45"/>
      <c r="N27" s="45"/>
      <c r="O27" s="45"/>
      <c r="P27" s="45"/>
      <c r="Q27" s="45"/>
      <c r="R27" s="45"/>
    </row>
    <row r="28" spans="1:18" ht="14.55" customHeight="1" x14ac:dyDescent="0.15">
      <c r="A28" s="23"/>
      <c r="B28" s="200" t="s">
        <v>34</v>
      </c>
      <c r="C28" s="200"/>
      <c r="D28" s="34"/>
      <c r="E28" s="26">
        <v>3343549070</v>
      </c>
      <c r="F28" s="26">
        <v>-5568209</v>
      </c>
      <c r="G28" s="28">
        <f t="shared" si="2"/>
        <v>3337980861</v>
      </c>
    </row>
    <row r="29" spans="1:18" ht="14.55" customHeight="1" x14ac:dyDescent="0.15">
      <c r="A29" s="23"/>
      <c r="B29" s="200" t="s">
        <v>35</v>
      </c>
      <c r="C29" s="200"/>
      <c r="D29" s="34"/>
      <c r="E29" s="26"/>
      <c r="F29" s="26"/>
      <c r="G29" s="28"/>
    </row>
    <row r="30" spans="1:18" ht="14.55" customHeight="1" x14ac:dyDescent="0.15">
      <c r="A30" s="23"/>
      <c r="B30" s="23" t="s">
        <v>7</v>
      </c>
      <c r="C30" s="24" t="s">
        <v>36</v>
      </c>
      <c r="D30" s="34"/>
      <c r="E30" s="26">
        <v>1075744000</v>
      </c>
      <c r="F30" s="26">
        <v>25661869</v>
      </c>
      <c r="G30" s="28">
        <f t="shared" ref="G30:G46" si="3">SUM(E30:F30)</f>
        <v>1101405869</v>
      </c>
    </row>
    <row r="31" spans="1:18" ht="14.55" customHeight="1" x14ac:dyDescent="0.15">
      <c r="A31" s="23"/>
      <c r="B31" s="23" t="s">
        <v>9</v>
      </c>
      <c r="C31" s="24" t="s">
        <v>37</v>
      </c>
      <c r="D31" s="34"/>
      <c r="E31" s="26">
        <v>1787568000</v>
      </c>
      <c r="F31" s="26">
        <v>38684947</v>
      </c>
      <c r="G31" s="28">
        <f t="shared" si="3"/>
        <v>1826252947</v>
      </c>
    </row>
    <row r="32" spans="1:18" ht="14.55" customHeight="1" x14ac:dyDescent="0.15">
      <c r="A32" s="23"/>
      <c r="B32" s="23" t="s">
        <v>11</v>
      </c>
      <c r="C32" s="35" t="s">
        <v>38</v>
      </c>
      <c r="D32" s="34"/>
      <c r="E32" s="26">
        <v>506216000</v>
      </c>
      <c r="F32" s="26">
        <v>11073584</v>
      </c>
      <c r="G32" s="28">
        <f t="shared" si="3"/>
        <v>517289584</v>
      </c>
    </row>
    <row r="33" spans="1:7" ht="14.55" customHeight="1" x14ac:dyDescent="0.15">
      <c r="A33" s="23"/>
      <c r="B33" s="23" t="s">
        <v>13</v>
      </c>
      <c r="C33" s="24" t="s">
        <v>39</v>
      </c>
      <c r="D33" s="34"/>
      <c r="E33" s="26">
        <v>756711000</v>
      </c>
      <c r="F33" s="26">
        <v>183519681</v>
      </c>
      <c r="G33" s="28">
        <f t="shared" si="3"/>
        <v>940230681</v>
      </c>
    </row>
    <row r="34" spans="1:7" ht="14.55" customHeight="1" x14ac:dyDescent="0.15">
      <c r="A34" s="23"/>
      <c r="B34" s="23" t="s">
        <v>15</v>
      </c>
      <c r="C34" s="24" t="s">
        <v>40</v>
      </c>
      <c r="D34" s="34"/>
      <c r="E34" s="26">
        <v>964169000</v>
      </c>
      <c r="F34" s="26">
        <v>24855256</v>
      </c>
      <c r="G34" s="28">
        <f t="shared" si="3"/>
        <v>989024256</v>
      </c>
    </row>
    <row r="35" spans="1:7" ht="14.55" customHeight="1" x14ac:dyDescent="0.15">
      <c r="A35" s="23"/>
      <c r="B35" s="23" t="s">
        <v>23</v>
      </c>
      <c r="C35" s="24" t="s">
        <v>41</v>
      </c>
      <c r="D35" s="34"/>
      <c r="E35" s="26">
        <v>867953000</v>
      </c>
      <c r="F35" s="26">
        <v>18944209</v>
      </c>
      <c r="G35" s="28">
        <f t="shared" si="3"/>
        <v>886897209</v>
      </c>
    </row>
    <row r="36" spans="1:7" ht="14.55" customHeight="1" x14ac:dyDescent="0.15">
      <c r="A36" s="23"/>
      <c r="B36" s="23" t="s">
        <v>42</v>
      </c>
      <c r="C36" s="24" t="s">
        <v>43</v>
      </c>
      <c r="D36" s="31"/>
      <c r="E36" s="26">
        <v>166960000</v>
      </c>
      <c r="F36" s="26">
        <v>3454000</v>
      </c>
      <c r="G36" s="28">
        <f t="shared" si="3"/>
        <v>170414000</v>
      </c>
    </row>
    <row r="37" spans="1:7" ht="14.55" customHeight="1" x14ac:dyDescent="0.15">
      <c r="A37" s="23"/>
      <c r="B37" s="23" t="s">
        <v>44</v>
      </c>
      <c r="C37" s="24" t="s">
        <v>45</v>
      </c>
      <c r="D37" s="31"/>
      <c r="E37" s="26">
        <v>10582000</v>
      </c>
      <c r="F37" s="26">
        <v>750000</v>
      </c>
      <c r="G37" s="28">
        <f t="shared" si="3"/>
        <v>11332000</v>
      </c>
    </row>
    <row r="38" spans="1:7" ht="14.55" customHeight="1" x14ac:dyDescent="0.15">
      <c r="A38" s="23"/>
      <c r="B38" s="201" t="s">
        <v>46</v>
      </c>
      <c r="C38" s="201"/>
      <c r="D38" s="31"/>
      <c r="E38" s="26">
        <f>SUM(E30:E37)</f>
        <v>6135903000</v>
      </c>
      <c r="F38" s="26">
        <f>SUM(F30:F37)</f>
        <v>306943546</v>
      </c>
      <c r="G38" s="28">
        <f t="shared" si="3"/>
        <v>6442846546</v>
      </c>
    </row>
    <row r="39" spans="1:7" ht="14.55" customHeight="1" x14ac:dyDescent="0.15">
      <c r="A39" s="23"/>
      <c r="B39" s="23" t="s">
        <v>47</v>
      </c>
      <c r="C39" s="24" t="s">
        <v>48</v>
      </c>
      <c r="D39" s="31"/>
      <c r="E39" s="26">
        <v>87441000</v>
      </c>
      <c r="F39" s="26">
        <v>416054129</v>
      </c>
      <c r="G39" s="28">
        <f t="shared" si="3"/>
        <v>503495129</v>
      </c>
    </row>
    <row r="40" spans="1:7" ht="14.55" customHeight="1" x14ac:dyDescent="0.15">
      <c r="A40" s="23"/>
      <c r="B40" s="200" t="s">
        <v>5</v>
      </c>
      <c r="C40" s="200"/>
      <c r="D40" s="31"/>
      <c r="E40" s="26">
        <f>SUM(E38:E39)</f>
        <v>6223344000</v>
      </c>
      <c r="F40" s="26">
        <f>SUM(F38:F39)</f>
        <v>722997675</v>
      </c>
      <c r="G40" s="28">
        <f t="shared" si="3"/>
        <v>6946341675</v>
      </c>
    </row>
    <row r="41" spans="1:7" ht="14.55" customHeight="1" x14ac:dyDescent="0.15">
      <c r="A41" s="23"/>
      <c r="B41" s="200" t="s">
        <v>49</v>
      </c>
      <c r="C41" s="200"/>
      <c r="D41" s="31"/>
      <c r="E41" s="26">
        <v>623244193</v>
      </c>
      <c r="F41" s="26">
        <v>-22790953</v>
      </c>
      <c r="G41" s="28">
        <f t="shared" si="3"/>
        <v>600453240</v>
      </c>
    </row>
    <row r="42" spans="1:7" ht="14.55" customHeight="1" x14ac:dyDescent="0.15">
      <c r="A42" s="23"/>
      <c r="B42" s="200" t="s">
        <v>50</v>
      </c>
      <c r="C42" s="200"/>
      <c r="D42" s="31"/>
      <c r="E42" s="26">
        <v>205218390</v>
      </c>
      <c r="F42" s="26">
        <v>20415533</v>
      </c>
      <c r="G42" s="28">
        <f t="shared" si="3"/>
        <v>225633923</v>
      </c>
    </row>
    <row r="43" spans="1:7" ht="14.55" customHeight="1" x14ac:dyDescent="0.15">
      <c r="A43" s="23"/>
      <c r="B43" s="200" t="s">
        <v>51</v>
      </c>
      <c r="C43" s="200"/>
      <c r="D43" s="31"/>
      <c r="E43" s="26">
        <v>629679976</v>
      </c>
      <c r="F43" s="26">
        <v>-59160497</v>
      </c>
      <c r="G43" s="28">
        <f t="shared" si="3"/>
        <v>570519479</v>
      </c>
    </row>
    <row r="44" spans="1:7" ht="14.55" customHeight="1" x14ac:dyDescent="0.15">
      <c r="A44" s="23"/>
      <c r="B44" s="200" t="s">
        <v>52</v>
      </c>
      <c r="C44" s="200"/>
      <c r="D44" s="36"/>
      <c r="E44" s="26">
        <v>596187834</v>
      </c>
      <c r="F44" s="26">
        <v>17619629</v>
      </c>
      <c r="G44" s="28">
        <f t="shared" si="3"/>
        <v>613807463</v>
      </c>
    </row>
    <row r="45" spans="1:7" ht="14.55" customHeight="1" x14ac:dyDescent="0.15">
      <c r="A45" s="23"/>
      <c r="B45" s="200" t="s">
        <v>53</v>
      </c>
      <c r="C45" s="200"/>
      <c r="D45" s="36"/>
      <c r="E45" s="26">
        <v>4083737144</v>
      </c>
      <c r="F45" s="26">
        <v>20232787</v>
      </c>
      <c r="G45" s="28">
        <f t="shared" si="3"/>
        <v>4103969931</v>
      </c>
    </row>
    <row r="46" spans="1:7" ht="14.55" customHeight="1" x14ac:dyDescent="0.15">
      <c r="A46" s="23"/>
      <c r="B46" s="200" t="s">
        <v>54</v>
      </c>
      <c r="C46" s="200"/>
      <c r="D46" s="36"/>
      <c r="E46" s="26">
        <v>350000000</v>
      </c>
      <c r="F46" s="26">
        <v>-150000000</v>
      </c>
      <c r="G46" s="28">
        <f t="shared" si="3"/>
        <v>200000000</v>
      </c>
    </row>
    <row r="47" spans="1:7" ht="4.3499999999999996" customHeight="1" x14ac:dyDescent="0.15">
      <c r="A47" s="23"/>
      <c r="B47" s="24"/>
      <c r="C47" s="24"/>
      <c r="D47" s="36"/>
      <c r="E47" s="26"/>
      <c r="F47" s="26"/>
      <c r="G47" s="28"/>
    </row>
    <row r="48" spans="1:7" ht="12" customHeight="1" x14ac:dyDescent="0.15">
      <c r="A48" s="23"/>
      <c r="B48" s="202" t="s">
        <v>55</v>
      </c>
      <c r="C48" s="202"/>
      <c r="D48" s="36"/>
      <c r="E48" s="28">
        <f>SUM(E11,E19,E20,E26,E27:E28,E40,E41:E46)</f>
        <v>54088643440</v>
      </c>
      <c r="F48" s="28">
        <f>SUM(F11,F19,F20,F26,F27:F28,F40,F41:F46)</f>
        <v>-263815353</v>
      </c>
      <c r="G48" s="28">
        <f>SUM(E48:F48)</f>
        <v>53824828087</v>
      </c>
    </row>
    <row r="49" spans="1:7" ht="6" customHeight="1" x14ac:dyDescent="0.15">
      <c r="A49" s="38"/>
      <c r="B49" s="38"/>
      <c r="C49" s="39"/>
      <c r="D49" s="40"/>
      <c r="E49" s="41"/>
      <c r="F49" s="42"/>
      <c r="G49" s="42"/>
    </row>
    <row r="50" spans="1:7" ht="10.5" customHeight="1" x14ac:dyDescent="0.15">
      <c r="A50" s="195" t="s">
        <v>148</v>
      </c>
      <c r="B50" s="195"/>
      <c r="C50" s="195"/>
      <c r="D50" s="195"/>
      <c r="E50" s="195"/>
      <c r="F50" s="195"/>
      <c r="G50" s="195"/>
    </row>
    <row r="51" spans="1:7" ht="10.5" customHeight="1" x14ac:dyDescent="0.15">
      <c r="A51" s="196"/>
      <c r="B51" s="196"/>
      <c r="C51" s="196"/>
      <c r="D51" s="196"/>
      <c r="E51" s="196"/>
      <c r="F51" s="196"/>
      <c r="G51" s="196"/>
    </row>
  </sheetData>
  <mergeCells count="22">
    <mergeCell ref="B42:C42"/>
    <mergeCell ref="B48:C48"/>
    <mergeCell ref="B43:C43"/>
    <mergeCell ref="B44:C44"/>
    <mergeCell ref="B45:C45"/>
    <mergeCell ref="B46:C46"/>
    <mergeCell ref="A50:G51"/>
    <mergeCell ref="A2:G2"/>
    <mergeCell ref="A3:D3"/>
    <mergeCell ref="B5:C5"/>
    <mergeCell ref="B11:C11"/>
    <mergeCell ref="B12:C12"/>
    <mergeCell ref="B19:C19"/>
    <mergeCell ref="B20:C20"/>
    <mergeCell ref="B21:C21"/>
    <mergeCell ref="B26:C26"/>
    <mergeCell ref="B27:C27"/>
    <mergeCell ref="B28:C28"/>
    <mergeCell ref="B29:C29"/>
    <mergeCell ref="B38:C38"/>
    <mergeCell ref="B40:C40"/>
    <mergeCell ref="B41:C41"/>
  </mergeCells>
  <phoneticPr fontId="7"/>
  <pageMargins left="0.78740157480314965" right="0.78740157480314965" top="0.86614173228346458" bottom="0.86614173228346458" header="0.62992125984251968" footer="0.39370078740157483"/>
  <pageSetup paperSize="9" scale="115" firstPageNumber="250" orientation="portrait" useFirstPageNumber="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53"/>
  <sheetViews>
    <sheetView view="pageBreakPreview" zoomScaleNormal="100" zoomScaleSheetLayoutView="100" workbookViewId="0"/>
  </sheetViews>
  <sheetFormatPr defaultRowHeight="10.5" customHeight="1" x14ac:dyDescent="0.15"/>
  <cols>
    <col min="1" max="1" width="0.42578125" style="30" customWidth="1"/>
    <col min="2" max="2" width="4.42578125" style="30" customWidth="1"/>
    <col min="3" max="3" width="33.42578125" style="30" customWidth="1"/>
    <col min="4" max="4" width="0.5703125" style="30" customWidth="1"/>
    <col min="5" max="7" width="20.140625" style="30" customWidth="1"/>
    <col min="8" max="12" width="12.140625" customWidth="1"/>
    <col min="13" max="18" width="12.42578125" customWidth="1"/>
  </cols>
  <sheetData>
    <row r="1" spans="1:29" s="1" customFormat="1" ht="12" customHeight="1" x14ac:dyDescent="0.15">
      <c r="A1" s="8"/>
      <c r="B1" s="8"/>
      <c r="C1" s="8"/>
      <c r="D1" s="8"/>
      <c r="E1" s="8"/>
      <c r="F1" s="8"/>
      <c r="G1" s="9" t="s">
        <v>0</v>
      </c>
      <c r="H1" s="3"/>
      <c r="I1" s="3"/>
      <c r="J1" s="3"/>
      <c r="K1" s="3"/>
      <c r="L1" s="3"/>
      <c r="M1" s="3"/>
      <c r="N1" s="3"/>
      <c r="O1" s="3"/>
      <c r="P1" s="3"/>
      <c r="Q1" s="3"/>
      <c r="R1" s="4"/>
      <c r="S1" s="3"/>
      <c r="T1" s="3"/>
      <c r="U1" s="3"/>
      <c r="V1" s="3"/>
      <c r="W1" s="3"/>
      <c r="X1" s="3"/>
      <c r="Y1" s="3"/>
      <c r="Z1" s="3"/>
      <c r="AA1" s="3"/>
      <c r="AB1" s="3"/>
      <c r="AC1" s="3"/>
    </row>
    <row r="2" spans="1:29" ht="18" customHeight="1" x14ac:dyDescent="0.15">
      <c r="A2" s="197" t="s">
        <v>94</v>
      </c>
      <c r="B2" s="197"/>
      <c r="C2" s="197"/>
      <c r="D2" s="197"/>
      <c r="E2" s="197"/>
      <c r="F2" s="197"/>
      <c r="G2" s="197"/>
    </row>
    <row r="3" spans="1:29" ht="18" customHeight="1" x14ac:dyDescent="0.15">
      <c r="A3" s="198" t="s">
        <v>2</v>
      </c>
      <c r="B3" s="198"/>
      <c r="C3" s="198"/>
      <c r="D3" s="199"/>
      <c r="E3" s="15" t="s">
        <v>3</v>
      </c>
      <c r="F3" s="16" t="s">
        <v>4</v>
      </c>
      <c r="G3" s="17" t="s">
        <v>5</v>
      </c>
    </row>
    <row r="4" spans="1:29" ht="6" customHeight="1" x14ac:dyDescent="0.15">
      <c r="A4" s="20"/>
      <c r="B4" s="20"/>
      <c r="C4" s="20"/>
      <c r="D4" s="21"/>
      <c r="E4" s="22"/>
      <c r="F4" s="22"/>
      <c r="G4" s="22"/>
    </row>
    <row r="5" spans="1:29" ht="13.5" customHeight="1" x14ac:dyDescent="0.15">
      <c r="A5" s="23"/>
      <c r="B5" s="200" t="s">
        <v>6</v>
      </c>
      <c r="C5" s="200"/>
      <c r="D5" s="25"/>
      <c r="E5" s="26"/>
      <c r="F5" s="26"/>
      <c r="G5" s="26"/>
    </row>
    <row r="6" spans="1:29" ht="13.5" customHeight="1" x14ac:dyDescent="0.15">
      <c r="A6" s="23"/>
      <c r="B6" s="23" t="s">
        <v>7</v>
      </c>
      <c r="C6" s="24" t="s">
        <v>8</v>
      </c>
      <c r="D6" s="21"/>
      <c r="E6" s="26">
        <v>1748857616</v>
      </c>
      <c r="F6" s="26">
        <v>203891951</v>
      </c>
      <c r="G6" s="28">
        <f t="shared" ref="G6:G11" si="0">SUM(E6,F6)</f>
        <v>1952749567</v>
      </c>
    </row>
    <row r="7" spans="1:29" ht="13.5" customHeight="1" x14ac:dyDescent="0.15">
      <c r="A7" s="23"/>
      <c r="B7" s="23" t="s">
        <v>9</v>
      </c>
      <c r="C7" s="24" t="s">
        <v>10</v>
      </c>
      <c r="D7" s="21"/>
      <c r="E7" s="26">
        <v>1633871722</v>
      </c>
      <c r="F7" s="26">
        <v>103075169</v>
      </c>
      <c r="G7" s="28">
        <f t="shared" si="0"/>
        <v>1736946891</v>
      </c>
    </row>
    <row r="8" spans="1:29" ht="13.5" customHeight="1" x14ac:dyDescent="0.15">
      <c r="A8" s="23"/>
      <c r="B8" s="23" t="s">
        <v>11</v>
      </c>
      <c r="C8" s="24" t="s">
        <v>12</v>
      </c>
      <c r="D8" s="31"/>
      <c r="E8" s="26">
        <v>15380234332</v>
      </c>
      <c r="F8" s="26">
        <v>276610214</v>
      </c>
      <c r="G8" s="28">
        <f t="shared" si="0"/>
        <v>15656844546</v>
      </c>
    </row>
    <row r="9" spans="1:29" ht="13.5" customHeight="1" x14ac:dyDescent="0.15">
      <c r="A9" s="23"/>
      <c r="B9" s="23" t="s">
        <v>13</v>
      </c>
      <c r="C9" s="24" t="s">
        <v>14</v>
      </c>
      <c r="D9" s="31"/>
      <c r="E9" s="26">
        <v>503351178</v>
      </c>
      <c r="F9" s="26">
        <v>15126143</v>
      </c>
      <c r="G9" s="28">
        <f t="shared" si="0"/>
        <v>518477321</v>
      </c>
    </row>
    <row r="10" spans="1:29" ht="13.5" customHeight="1" x14ac:dyDescent="0.15">
      <c r="A10" s="23"/>
      <c r="B10" s="23" t="s">
        <v>15</v>
      </c>
      <c r="C10" s="24" t="s">
        <v>16</v>
      </c>
      <c r="D10" s="31"/>
      <c r="E10" s="26">
        <v>530690634</v>
      </c>
      <c r="F10" s="26">
        <v>-986833</v>
      </c>
      <c r="G10" s="28">
        <f t="shared" si="0"/>
        <v>529703801</v>
      </c>
    </row>
    <row r="11" spans="1:29" ht="13.5" customHeight="1" x14ac:dyDescent="0.15">
      <c r="A11" s="23"/>
      <c r="B11" s="200" t="s">
        <v>5</v>
      </c>
      <c r="C11" s="200"/>
      <c r="D11" s="34"/>
      <c r="E11" s="26">
        <f>SUM(E6:E10)</f>
        <v>19797005482</v>
      </c>
      <c r="F11" s="26">
        <f>SUM(F6:F10)</f>
        <v>597716644</v>
      </c>
      <c r="G11" s="28">
        <f t="shared" si="0"/>
        <v>20394722126</v>
      </c>
    </row>
    <row r="12" spans="1:29" ht="13.5" customHeight="1" x14ac:dyDescent="0.15">
      <c r="A12" s="23"/>
      <c r="B12" s="200" t="s">
        <v>17</v>
      </c>
      <c r="C12" s="200"/>
      <c r="D12" s="34"/>
      <c r="E12" s="26"/>
      <c r="F12" s="26"/>
      <c r="G12" s="28"/>
    </row>
    <row r="13" spans="1:29" ht="13.5" customHeight="1" x14ac:dyDescent="0.15">
      <c r="A13" s="23"/>
      <c r="B13" s="23" t="s">
        <v>7</v>
      </c>
      <c r="C13" s="24" t="s">
        <v>18</v>
      </c>
      <c r="D13" s="34"/>
      <c r="E13" s="26">
        <v>2512846136</v>
      </c>
      <c r="F13" s="26">
        <v>36530057</v>
      </c>
      <c r="G13" s="28">
        <f t="shared" ref="G13:G19" si="1">SUM(E13,F13)</f>
        <v>2549376193</v>
      </c>
    </row>
    <row r="14" spans="1:29" ht="13.5" customHeight="1" x14ac:dyDescent="0.15">
      <c r="A14" s="23"/>
      <c r="B14" s="23" t="s">
        <v>9</v>
      </c>
      <c r="C14" s="24" t="s">
        <v>20</v>
      </c>
      <c r="D14" s="34"/>
      <c r="E14" s="26">
        <v>1284114687</v>
      </c>
      <c r="F14" s="26">
        <v>-27824348</v>
      </c>
      <c r="G14" s="28">
        <f t="shared" si="1"/>
        <v>1256290339</v>
      </c>
    </row>
    <row r="15" spans="1:29" ht="13.5" customHeight="1" x14ac:dyDescent="0.15">
      <c r="A15" s="23"/>
      <c r="B15" s="23" t="s">
        <v>11</v>
      </c>
      <c r="C15" s="24" t="s">
        <v>21</v>
      </c>
      <c r="D15" s="34"/>
      <c r="E15" s="26">
        <v>144260612</v>
      </c>
      <c r="F15" s="26">
        <v>47551275</v>
      </c>
      <c r="G15" s="28">
        <f t="shared" si="1"/>
        <v>191811887</v>
      </c>
    </row>
    <row r="16" spans="1:29" ht="13.5" customHeight="1" x14ac:dyDescent="0.15">
      <c r="A16" s="23"/>
      <c r="B16" s="23" t="s">
        <v>13</v>
      </c>
      <c r="C16" s="24" t="s">
        <v>22</v>
      </c>
      <c r="D16" s="34"/>
      <c r="E16" s="26">
        <v>2057249103</v>
      </c>
      <c r="F16" s="26">
        <v>40264938</v>
      </c>
      <c r="G16" s="28">
        <f t="shared" si="1"/>
        <v>2097514041</v>
      </c>
    </row>
    <row r="17" spans="1:7" ht="13.5" customHeight="1" x14ac:dyDescent="0.15">
      <c r="A17" s="23"/>
      <c r="B17" s="23" t="s">
        <v>15</v>
      </c>
      <c r="C17" s="24" t="s">
        <v>24</v>
      </c>
      <c r="D17" s="34"/>
      <c r="E17" s="26">
        <v>134571433</v>
      </c>
      <c r="F17" s="26">
        <v>506696</v>
      </c>
      <c r="G17" s="28">
        <f t="shared" si="1"/>
        <v>135078129</v>
      </c>
    </row>
    <row r="18" spans="1:7" ht="13.5" customHeight="1" x14ac:dyDescent="0.15">
      <c r="A18" s="23"/>
      <c r="B18" s="200" t="s">
        <v>5</v>
      </c>
      <c r="C18" s="200"/>
      <c r="D18" s="34"/>
      <c r="E18" s="26">
        <f>SUM(E13:E17)</f>
        <v>6133041971</v>
      </c>
      <c r="F18" s="26">
        <f>SUM(F13:F17)</f>
        <v>97028618</v>
      </c>
      <c r="G18" s="28">
        <f t="shared" si="1"/>
        <v>6230070589</v>
      </c>
    </row>
    <row r="19" spans="1:7" ht="13.5" customHeight="1" x14ac:dyDescent="0.15">
      <c r="A19" s="23"/>
      <c r="B19" s="200" t="s">
        <v>25</v>
      </c>
      <c r="C19" s="200"/>
      <c r="D19" s="34"/>
      <c r="E19" s="26">
        <v>17568580269</v>
      </c>
      <c r="F19" s="26">
        <v>709862038</v>
      </c>
      <c r="G19" s="28">
        <f t="shared" si="1"/>
        <v>18278442307</v>
      </c>
    </row>
    <row r="20" spans="1:7" ht="13.5" customHeight="1" x14ac:dyDescent="0.15">
      <c r="A20" s="23"/>
      <c r="B20" s="200" t="s">
        <v>26</v>
      </c>
      <c r="C20" s="200"/>
      <c r="D20" s="34"/>
      <c r="E20" s="26"/>
      <c r="F20" s="26"/>
      <c r="G20" s="28"/>
    </row>
    <row r="21" spans="1:7" ht="12.75" customHeight="1" x14ac:dyDescent="0.15">
      <c r="A21" s="23"/>
      <c r="B21" s="23" t="s">
        <v>7</v>
      </c>
      <c r="C21" s="24" t="s">
        <v>27</v>
      </c>
      <c r="D21" s="34"/>
      <c r="E21" s="26">
        <v>43678979</v>
      </c>
      <c r="F21" s="26">
        <v>-10500</v>
      </c>
      <c r="G21" s="28">
        <f t="shared" ref="G21:G28" si="2">SUM(E21,F21)</f>
        <v>43668479</v>
      </c>
    </row>
    <row r="22" spans="1:7" ht="12.75" customHeight="1" x14ac:dyDescent="0.15">
      <c r="A22" s="23"/>
      <c r="B22" s="23" t="s">
        <v>9</v>
      </c>
      <c r="C22" s="24" t="s">
        <v>28</v>
      </c>
      <c r="D22" s="34"/>
      <c r="E22" s="26">
        <v>1023253369</v>
      </c>
      <c r="F22" s="26" t="s">
        <v>91</v>
      </c>
      <c r="G22" s="28">
        <f t="shared" si="2"/>
        <v>1023253369</v>
      </c>
    </row>
    <row r="23" spans="1:7" ht="12.75" customHeight="1" x14ac:dyDescent="0.15">
      <c r="A23" s="23"/>
      <c r="B23" s="23" t="s">
        <v>11</v>
      </c>
      <c r="C23" s="24" t="s">
        <v>30</v>
      </c>
      <c r="D23" s="34"/>
      <c r="E23" s="26">
        <v>3742063</v>
      </c>
      <c r="F23" s="26">
        <v>-130164</v>
      </c>
      <c r="G23" s="28">
        <f t="shared" si="2"/>
        <v>3611899</v>
      </c>
    </row>
    <row r="24" spans="1:7" ht="12.75" customHeight="1" x14ac:dyDescent="0.15">
      <c r="A24" s="23"/>
      <c r="B24" s="23" t="s">
        <v>13</v>
      </c>
      <c r="C24" s="35" t="s">
        <v>31</v>
      </c>
      <c r="D24" s="34"/>
      <c r="E24" s="26">
        <v>61439603</v>
      </c>
      <c r="F24" s="26">
        <v>-133372</v>
      </c>
      <c r="G24" s="28">
        <f t="shared" si="2"/>
        <v>61306231</v>
      </c>
    </row>
    <row r="25" spans="1:7" ht="13.5" customHeight="1" x14ac:dyDescent="0.15">
      <c r="A25" s="23"/>
      <c r="B25" s="200" t="s">
        <v>5</v>
      </c>
      <c r="C25" s="200"/>
      <c r="D25" s="34"/>
      <c r="E25" s="26">
        <f>SUM(E21:E24)</f>
        <v>1132114014</v>
      </c>
      <c r="F25" s="26">
        <f>SUM(F21:F24)</f>
        <v>-274036</v>
      </c>
      <c r="G25" s="28">
        <f t="shared" si="2"/>
        <v>1131839978</v>
      </c>
    </row>
    <row r="26" spans="1:7" ht="13.5" customHeight="1" x14ac:dyDescent="0.15">
      <c r="A26" s="23"/>
      <c r="B26" s="200" t="s">
        <v>33</v>
      </c>
      <c r="C26" s="200"/>
      <c r="D26" s="34"/>
      <c r="E26" s="26">
        <v>15388649771</v>
      </c>
      <c r="F26" s="26">
        <v>1168642935</v>
      </c>
      <c r="G26" s="28">
        <f t="shared" si="2"/>
        <v>16557292706</v>
      </c>
    </row>
    <row r="27" spans="1:7" ht="13.5" customHeight="1" x14ac:dyDescent="0.15">
      <c r="A27" s="23"/>
      <c r="B27" s="200" t="s">
        <v>80</v>
      </c>
      <c r="C27" s="200"/>
      <c r="D27" s="34"/>
      <c r="E27" s="26">
        <v>1104834000</v>
      </c>
      <c r="F27" s="26" t="s">
        <v>91</v>
      </c>
      <c r="G27" s="28">
        <f t="shared" si="2"/>
        <v>1104834000</v>
      </c>
    </row>
    <row r="28" spans="1:7" ht="13.5" customHeight="1" x14ac:dyDescent="0.15">
      <c r="A28" s="23"/>
      <c r="B28" s="200" t="s">
        <v>34</v>
      </c>
      <c r="C28" s="200"/>
      <c r="D28" s="34"/>
      <c r="E28" s="26">
        <v>4902952499</v>
      </c>
      <c r="F28" s="26">
        <v>10068817</v>
      </c>
      <c r="G28" s="28">
        <f t="shared" si="2"/>
        <v>4913021316</v>
      </c>
    </row>
    <row r="29" spans="1:7" ht="13.5" customHeight="1" x14ac:dyDescent="0.15">
      <c r="A29" s="23"/>
      <c r="B29" s="200" t="s">
        <v>35</v>
      </c>
      <c r="C29" s="200"/>
      <c r="D29" s="34"/>
      <c r="E29" s="26"/>
      <c r="F29" s="26"/>
      <c r="G29" s="28"/>
    </row>
    <row r="30" spans="1:7" ht="12.75" customHeight="1" x14ac:dyDescent="0.15">
      <c r="A30" s="23"/>
      <c r="B30" s="23" t="s">
        <v>7</v>
      </c>
      <c r="C30" s="24" t="s">
        <v>36</v>
      </c>
      <c r="D30" s="34"/>
      <c r="E30" s="26">
        <v>1135876000</v>
      </c>
      <c r="F30" s="26">
        <v>98827775</v>
      </c>
      <c r="G30" s="28">
        <f t="shared" ref="G30:G48" si="3">SUM(E30,F30)</f>
        <v>1234703775</v>
      </c>
    </row>
    <row r="31" spans="1:7" ht="12.75" customHeight="1" x14ac:dyDescent="0.15">
      <c r="A31" s="23"/>
      <c r="B31" s="23" t="s">
        <v>9</v>
      </c>
      <c r="C31" s="24" t="s">
        <v>37</v>
      </c>
      <c r="D31" s="34"/>
      <c r="E31" s="26">
        <v>1802825000</v>
      </c>
      <c r="F31" s="26">
        <v>59338503</v>
      </c>
      <c r="G31" s="28">
        <f t="shared" si="3"/>
        <v>1862163503</v>
      </c>
    </row>
    <row r="32" spans="1:7" ht="12.75" customHeight="1" x14ac:dyDescent="0.15">
      <c r="A32" s="23"/>
      <c r="B32" s="23" t="s">
        <v>11</v>
      </c>
      <c r="C32" s="35" t="s">
        <v>85</v>
      </c>
      <c r="D32" s="34"/>
      <c r="E32" s="26">
        <v>564412000</v>
      </c>
      <c r="F32" s="26">
        <v>15233199</v>
      </c>
      <c r="G32" s="28">
        <f t="shared" si="3"/>
        <v>579645199</v>
      </c>
    </row>
    <row r="33" spans="1:7" ht="12.75" customHeight="1" x14ac:dyDescent="0.15">
      <c r="A33" s="23"/>
      <c r="B33" s="23" t="s">
        <v>13</v>
      </c>
      <c r="C33" s="24" t="s">
        <v>86</v>
      </c>
      <c r="D33" s="34"/>
      <c r="E33" s="26">
        <v>1724406000</v>
      </c>
      <c r="F33" s="26">
        <v>16185410</v>
      </c>
      <c r="G33" s="28">
        <f t="shared" si="3"/>
        <v>1740591410</v>
      </c>
    </row>
    <row r="34" spans="1:7" ht="12.75" customHeight="1" x14ac:dyDescent="0.15">
      <c r="A34" s="23"/>
      <c r="B34" s="23" t="s">
        <v>15</v>
      </c>
      <c r="C34" s="24" t="s">
        <v>87</v>
      </c>
      <c r="D34" s="34"/>
      <c r="E34" s="26">
        <v>1260677000</v>
      </c>
      <c r="F34" s="26">
        <v>26420575</v>
      </c>
      <c r="G34" s="28">
        <f t="shared" si="3"/>
        <v>1287097575</v>
      </c>
    </row>
    <row r="35" spans="1:7" ht="12.75" customHeight="1" x14ac:dyDescent="0.15">
      <c r="A35" s="23"/>
      <c r="B35" s="23" t="s">
        <v>23</v>
      </c>
      <c r="C35" s="24" t="s">
        <v>63</v>
      </c>
      <c r="D35" s="34"/>
      <c r="E35" s="26">
        <v>834542000</v>
      </c>
      <c r="F35" s="26">
        <v>6912034</v>
      </c>
      <c r="G35" s="28">
        <f t="shared" si="3"/>
        <v>841454034</v>
      </c>
    </row>
    <row r="36" spans="1:7" ht="12.75" customHeight="1" x14ac:dyDescent="0.15">
      <c r="A36" s="23"/>
      <c r="B36" s="23" t="s">
        <v>42</v>
      </c>
      <c r="C36" s="24" t="s">
        <v>88</v>
      </c>
      <c r="D36" s="31"/>
      <c r="E36" s="26">
        <v>360617000</v>
      </c>
      <c r="F36" s="26">
        <v>6984230</v>
      </c>
      <c r="G36" s="28">
        <f t="shared" si="3"/>
        <v>367601230</v>
      </c>
    </row>
    <row r="37" spans="1:7" ht="12.75" customHeight="1" x14ac:dyDescent="0.15">
      <c r="A37" s="23"/>
      <c r="B37" s="23" t="s">
        <v>44</v>
      </c>
      <c r="C37" s="24" t="s">
        <v>45</v>
      </c>
      <c r="D37" s="31"/>
      <c r="E37" s="26">
        <v>59905000</v>
      </c>
      <c r="F37" s="26" t="s">
        <v>91</v>
      </c>
      <c r="G37" s="28">
        <f t="shared" si="3"/>
        <v>59905000</v>
      </c>
    </row>
    <row r="38" spans="1:7" ht="13.5" customHeight="1" x14ac:dyDescent="0.15">
      <c r="A38" s="23"/>
      <c r="B38" s="201" t="s">
        <v>46</v>
      </c>
      <c r="C38" s="201"/>
      <c r="D38" s="31"/>
      <c r="E38" s="26">
        <f>SUM(E30:E37)</f>
        <v>7743260000</v>
      </c>
      <c r="F38" s="26">
        <f>SUM(F30:F37)</f>
        <v>229901726</v>
      </c>
      <c r="G38" s="28">
        <f t="shared" si="3"/>
        <v>7973161726</v>
      </c>
    </row>
    <row r="39" spans="1:7" ht="13.5" customHeight="1" x14ac:dyDescent="0.15">
      <c r="A39" s="23"/>
      <c r="B39" s="23" t="s">
        <v>47</v>
      </c>
      <c r="C39" s="24" t="s">
        <v>48</v>
      </c>
      <c r="D39" s="31"/>
      <c r="E39" s="26">
        <v>72674000</v>
      </c>
      <c r="F39" s="26">
        <v>856877914</v>
      </c>
      <c r="G39" s="28">
        <f t="shared" si="3"/>
        <v>929551914</v>
      </c>
    </row>
    <row r="40" spans="1:7" ht="13.5" customHeight="1" x14ac:dyDescent="0.15">
      <c r="A40" s="23"/>
      <c r="B40" s="200" t="s">
        <v>5</v>
      </c>
      <c r="C40" s="200"/>
      <c r="D40" s="31"/>
      <c r="E40" s="26">
        <f>E38+E39</f>
        <v>7815934000</v>
      </c>
      <c r="F40" s="26">
        <f>F38+F39</f>
        <v>1086779640</v>
      </c>
      <c r="G40" s="28">
        <f t="shared" si="3"/>
        <v>8902713640</v>
      </c>
    </row>
    <row r="41" spans="1:7" ht="13.5" customHeight="1" x14ac:dyDescent="0.15">
      <c r="A41" s="23"/>
      <c r="B41" s="200" t="s">
        <v>49</v>
      </c>
      <c r="C41" s="200"/>
      <c r="D41" s="31"/>
      <c r="E41" s="26">
        <v>768582872</v>
      </c>
      <c r="F41" s="26">
        <v>12999250</v>
      </c>
      <c r="G41" s="28">
        <f t="shared" si="3"/>
        <v>781582122</v>
      </c>
    </row>
    <row r="42" spans="1:7" ht="13.5" customHeight="1" x14ac:dyDescent="0.15">
      <c r="A42" s="23"/>
      <c r="B42" s="200" t="s">
        <v>50</v>
      </c>
      <c r="C42" s="200"/>
      <c r="D42" s="31"/>
      <c r="E42" s="26">
        <v>173775119</v>
      </c>
      <c r="F42" s="26">
        <v>121409670</v>
      </c>
      <c r="G42" s="28">
        <f t="shared" si="3"/>
        <v>295184789</v>
      </c>
    </row>
    <row r="43" spans="1:7" ht="13.5" customHeight="1" x14ac:dyDescent="0.15">
      <c r="A43" s="23"/>
      <c r="B43" s="200" t="s">
        <v>51</v>
      </c>
      <c r="C43" s="200"/>
      <c r="D43" s="31"/>
      <c r="E43" s="26">
        <v>506462806</v>
      </c>
      <c r="F43" s="26">
        <v>-2948959</v>
      </c>
      <c r="G43" s="28">
        <f t="shared" si="3"/>
        <v>503513847</v>
      </c>
    </row>
    <row r="44" spans="1:7" ht="13.5" customHeight="1" x14ac:dyDescent="0.15">
      <c r="A44" s="23"/>
      <c r="B44" s="200" t="s">
        <v>89</v>
      </c>
      <c r="C44" s="200"/>
      <c r="D44" s="31"/>
      <c r="E44" s="26">
        <v>674870750</v>
      </c>
      <c r="F44" s="26">
        <v>69148</v>
      </c>
      <c r="G44" s="28">
        <f t="shared" si="3"/>
        <v>674939898</v>
      </c>
    </row>
    <row r="45" spans="1:7" ht="13.5" customHeight="1" x14ac:dyDescent="0.15">
      <c r="A45" s="23"/>
      <c r="B45" s="200" t="s">
        <v>58</v>
      </c>
      <c r="C45" s="200"/>
      <c r="D45" s="36"/>
      <c r="E45" s="26">
        <v>98778000</v>
      </c>
      <c r="F45" s="26" t="s">
        <v>29</v>
      </c>
      <c r="G45" s="28">
        <f t="shared" si="3"/>
        <v>98778000</v>
      </c>
    </row>
    <row r="46" spans="1:7" ht="13.5" customHeight="1" x14ac:dyDescent="0.15">
      <c r="A46" s="23"/>
      <c r="B46" s="200" t="s">
        <v>95</v>
      </c>
      <c r="C46" s="200"/>
      <c r="D46" s="36"/>
      <c r="E46" s="26">
        <v>416850214</v>
      </c>
      <c r="F46" s="26">
        <v>864218920</v>
      </c>
      <c r="G46" s="28">
        <f t="shared" si="3"/>
        <v>1281069134</v>
      </c>
    </row>
    <row r="47" spans="1:7" ht="13.5" customHeight="1" x14ac:dyDescent="0.15">
      <c r="A47" s="23"/>
      <c r="B47" s="200" t="s">
        <v>53</v>
      </c>
      <c r="C47" s="200"/>
      <c r="D47" s="36"/>
      <c r="E47" s="26">
        <v>5278492850</v>
      </c>
      <c r="F47" s="26">
        <v>152206082</v>
      </c>
      <c r="G47" s="28">
        <f t="shared" si="3"/>
        <v>5430698932</v>
      </c>
    </row>
    <row r="48" spans="1:7" ht="13.5" customHeight="1" x14ac:dyDescent="0.15">
      <c r="A48" s="23"/>
      <c r="B48" s="200" t="s">
        <v>54</v>
      </c>
      <c r="C48" s="200"/>
      <c r="D48" s="36"/>
      <c r="E48" s="26">
        <v>350000000</v>
      </c>
      <c r="F48" s="26">
        <v>-50000000</v>
      </c>
      <c r="G48" s="28">
        <f t="shared" si="3"/>
        <v>300000000</v>
      </c>
    </row>
    <row r="49" spans="1:7" ht="5.0999999999999996" customHeight="1" x14ac:dyDescent="0.15">
      <c r="A49" s="23"/>
      <c r="B49" s="24"/>
      <c r="C49" s="24"/>
      <c r="D49" s="36"/>
      <c r="E49" s="26"/>
      <c r="F49" s="26"/>
      <c r="G49" s="28"/>
    </row>
    <row r="50" spans="1:7" ht="13.5" customHeight="1" x14ac:dyDescent="0.15">
      <c r="A50" s="23"/>
      <c r="B50" s="202" t="s">
        <v>55</v>
      </c>
      <c r="C50" s="202"/>
      <c r="D50" s="36"/>
      <c r="E50" s="28">
        <f>SUM(E11,E18:E19,E25:E28,E40:E48)</f>
        <v>82110924617</v>
      </c>
      <c r="F50" s="28">
        <f>SUM(F11,F18,F19,F25,F26:F28,F40:F48)</f>
        <v>4767778767</v>
      </c>
      <c r="G50" s="28">
        <f>SUM(E50,F50)</f>
        <v>86878703384</v>
      </c>
    </row>
    <row r="51" spans="1:7" ht="3.3" customHeight="1" x14ac:dyDescent="0.15">
      <c r="A51" s="38"/>
      <c r="B51" s="38"/>
      <c r="C51" s="39"/>
      <c r="D51" s="40"/>
      <c r="E51" s="41"/>
      <c r="F51" s="42"/>
      <c r="G51" s="42"/>
    </row>
    <row r="52" spans="1:7" ht="10.5" customHeight="1" x14ac:dyDescent="0.15">
      <c r="A52" s="195" t="s">
        <v>148</v>
      </c>
      <c r="B52" s="195"/>
      <c r="C52" s="195"/>
      <c r="D52" s="195"/>
      <c r="E52" s="195"/>
      <c r="F52" s="195"/>
      <c r="G52" s="195"/>
    </row>
    <row r="53" spans="1:7" ht="10.5" customHeight="1" x14ac:dyDescent="0.15">
      <c r="A53" s="196"/>
      <c r="B53" s="196"/>
      <c r="C53" s="196"/>
      <c r="D53" s="196"/>
      <c r="E53" s="196"/>
      <c r="F53" s="196"/>
      <c r="G53" s="196"/>
    </row>
  </sheetData>
  <mergeCells count="25">
    <mergeCell ref="B41:C41"/>
    <mergeCell ref="B42:C42"/>
    <mergeCell ref="B47:C47"/>
    <mergeCell ref="B48:C48"/>
    <mergeCell ref="B50:C50"/>
    <mergeCell ref="B43:C43"/>
    <mergeCell ref="B44:C44"/>
    <mergeCell ref="B45:C45"/>
    <mergeCell ref="B46:C46"/>
    <mergeCell ref="A52:G53"/>
    <mergeCell ref="A2:G2"/>
    <mergeCell ref="A3:D3"/>
    <mergeCell ref="B5:C5"/>
    <mergeCell ref="B11:C11"/>
    <mergeCell ref="B12:C12"/>
    <mergeCell ref="B18:C18"/>
    <mergeCell ref="B19:C19"/>
    <mergeCell ref="B20:C20"/>
    <mergeCell ref="B25:C25"/>
    <mergeCell ref="B26:C26"/>
    <mergeCell ref="B27:C27"/>
    <mergeCell ref="B28:C28"/>
    <mergeCell ref="B29:C29"/>
    <mergeCell ref="B38:C38"/>
    <mergeCell ref="B40:C40"/>
  </mergeCells>
  <phoneticPr fontId="7"/>
  <pageMargins left="0.78740157480314965" right="0.78740157480314965" top="0.86614173228346458" bottom="0.86614173228346458" header="0.62992125984251968" footer="0.39370078740157483"/>
  <pageSetup paperSize="9" scale="115" firstPageNumber="250" orientation="portrait" useFirstPageNumber="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53"/>
  <sheetViews>
    <sheetView view="pageBreakPreview" zoomScaleNormal="100" zoomScaleSheetLayoutView="100" workbookViewId="0"/>
  </sheetViews>
  <sheetFormatPr defaultRowHeight="10.5" customHeight="1" x14ac:dyDescent="0.15"/>
  <cols>
    <col min="1" max="1" width="0.42578125" style="30" customWidth="1"/>
    <col min="2" max="2" width="4.42578125" style="30" customWidth="1"/>
    <col min="3" max="3" width="33.42578125" style="30" customWidth="1"/>
    <col min="4" max="4" width="0.5703125" style="30" customWidth="1"/>
    <col min="5" max="7" width="20.140625" style="30" customWidth="1"/>
    <col min="8" max="12" width="12.140625" customWidth="1"/>
    <col min="13" max="18" width="12.42578125" customWidth="1"/>
  </cols>
  <sheetData>
    <row r="1" spans="1:29" s="1" customFormat="1" ht="12" customHeight="1" x14ac:dyDescent="0.15">
      <c r="A1" s="8"/>
      <c r="B1" s="8"/>
      <c r="C1" s="8"/>
      <c r="D1" s="8"/>
      <c r="E1" s="8"/>
      <c r="F1" s="8"/>
      <c r="G1" s="9" t="s">
        <v>0</v>
      </c>
      <c r="H1" s="3"/>
      <c r="I1" s="3"/>
      <c r="J1" s="3"/>
      <c r="K1" s="3"/>
      <c r="L1" s="3"/>
      <c r="M1" s="3"/>
      <c r="N1" s="3"/>
      <c r="O1" s="3"/>
      <c r="P1" s="3"/>
      <c r="Q1" s="3"/>
      <c r="R1" s="4"/>
      <c r="S1" s="3"/>
      <c r="T1" s="3"/>
      <c r="U1" s="3"/>
      <c r="V1" s="3"/>
      <c r="W1" s="3"/>
      <c r="X1" s="3"/>
      <c r="Y1" s="3"/>
      <c r="Z1" s="3"/>
      <c r="AA1" s="3"/>
      <c r="AB1" s="3"/>
      <c r="AC1" s="3"/>
    </row>
    <row r="2" spans="1:29" ht="18" customHeight="1" x14ac:dyDescent="0.15">
      <c r="A2" s="197" t="s">
        <v>96</v>
      </c>
      <c r="B2" s="197"/>
      <c r="C2" s="197"/>
      <c r="D2" s="197"/>
      <c r="E2" s="197"/>
      <c r="F2" s="197"/>
      <c r="G2" s="197"/>
    </row>
    <row r="3" spans="1:29" ht="18" customHeight="1" x14ac:dyDescent="0.15">
      <c r="A3" s="198" t="s">
        <v>2</v>
      </c>
      <c r="B3" s="198"/>
      <c r="C3" s="198"/>
      <c r="D3" s="199"/>
      <c r="E3" s="15" t="s">
        <v>3</v>
      </c>
      <c r="F3" s="16" t="s">
        <v>4</v>
      </c>
      <c r="G3" s="17" t="s">
        <v>5</v>
      </c>
    </row>
    <row r="4" spans="1:29" ht="6" customHeight="1" x14ac:dyDescent="0.15">
      <c r="A4" s="20"/>
      <c r="B4" s="20"/>
      <c r="C4" s="20"/>
      <c r="D4" s="21"/>
      <c r="E4" s="22"/>
      <c r="F4" s="22"/>
      <c r="G4" s="22"/>
    </row>
    <row r="5" spans="1:29" ht="13.5" customHeight="1" x14ac:dyDescent="0.15">
      <c r="A5" s="23"/>
      <c r="B5" s="200" t="s">
        <v>6</v>
      </c>
      <c r="C5" s="200"/>
      <c r="D5" s="25"/>
      <c r="E5" s="26"/>
      <c r="F5" s="26"/>
      <c r="G5" s="26"/>
    </row>
    <row r="6" spans="1:29" ht="13.5" customHeight="1" x14ac:dyDescent="0.15">
      <c r="A6" s="23"/>
      <c r="B6" s="23" t="s">
        <v>7</v>
      </c>
      <c r="C6" s="24" t="s">
        <v>8</v>
      </c>
      <c r="D6" s="21"/>
      <c r="E6" s="26">
        <v>1922972124</v>
      </c>
      <c r="F6" s="26">
        <v>50807575</v>
      </c>
      <c r="G6" s="28">
        <f t="shared" ref="G6:G11" si="0">SUM(E6,F6)</f>
        <v>1973779699</v>
      </c>
    </row>
    <row r="7" spans="1:29" ht="13.5" customHeight="1" x14ac:dyDescent="0.15">
      <c r="A7" s="23"/>
      <c r="B7" s="23" t="s">
        <v>9</v>
      </c>
      <c r="C7" s="24" t="s">
        <v>10</v>
      </c>
      <c r="D7" s="21"/>
      <c r="E7" s="26">
        <v>1644325952</v>
      </c>
      <c r="F7" s="26">
        <v>85309449</v>
      </c>
      <c r="G7" s="28">
        <f t="shared" si="0"/>
        <v>1729635401</v>
      </c>
    </row>
    <row r="8" spans="1:29" ht="13.5" customHeight="1" x14ac:dyDescent="0.15">
      <c r="A8" s="23"/>
      <c r="B8" s="23" t="s">
        <v>11</v>
      </c>
      <c r="C8" s="24" t="s">
        <v>12</v>
      </c>
      <c r="D8" s="31"/>
      <c r="E8" s="26">
        <v>15863802563</v>
      </c>
      <c r="F8" s="26">
        <v>236889646</v>
      </c>
      <c r="G8" s="28">
        <f t="shared" si="0"/>
        <v>16100692209</v>
      </c>
    </row>
    <row r="9" spans="1:29" ht="13.5" customHeight="1" x14ac:dyDescent="0.15">
      <c r="A9" s="23"/>
      <c r="B9" s="23" t="s">
        <v>13</v>
      </c>
      <c r="C9" s="24" t="s">
        <v>14</v>
      </c>
      <c r="D9" s="31"/>
      <c r="E9" s="26">
        <v>483223495</v>
      </c>
      <c r="F9" s="26">
        <v>70603516</v>
      </c>
      <c r="G9" s="28">
        <f t="shared" si="0"/>
        <v>553827011</v>
      </c>
    </row>
    <row r="10" spans="1:29" ht="13.5" customHeight="1" x14ac:dyDescent="0.15">
      <c r="A10" s="23"/>
      <c r="B10" s="23" t="s">
        <v>15</v>
      </c>
      <c r="C10" s="24" t="s">
        <v>16</v>
      </c>
      <c r="D10" s="31"/>
      <c r="E10" s="26">
        <v>466443093</v>
      </c>
      <c r="F10" s="26">
        <v>-882691</v>
      </c>
      <c r="G10" s="28">
        <f t="shared" si="0"/>
        <v>465560402</v>
      </c>
    </row>
    <row r="11" spans="1:29" ht="13.5" customHeight="1" x14ac:dyDescent="0.15">
      <c r="A11" s="23"/>
      <c r="B11" s="200" t="s">
        <v>5</v>
      </c>
      <c r="C11" s="200"/>
      <c r="D11" s="34"/>
      <c r="E11" s="26">
        <f>SUM(E6:E10)</f>
        <v>20380767227</v>
      </c>
      <c r="F11" s="26">
        <f>SUM(F6:F10)</f>
        <v>442727495</v>
      </c>
      <c r="G11" s="28">
        <f t="shared" si="0"/>
        <v>20823494722</v>
      </c>
    </row>
    <row r="12" spans="1:29" ht="13.5" customHeight="1" x14ac:dyDescent="0.15">
      <c r="A12" s="23"/>
      <c r="B12" s="200" t="s">
        <v>17</v>
      </c>
      <c r="C12" s="200"/>
      <c r="D12" s="34"/>
      <c r="E12" s="26"/>
      <c r="F12" s="26"/>
      <c r="G12" s="28"/>
    </row>
    <row r="13" spans="1:29" ht="13.5" customHeight="1" x14ac:dyDescent="0.15">
      <c r="A13" s="23"/>
      <c r="B13" s="23" t="s">
        <v>7</v>
      </c>
      <c r="C13" s="24" t="s">
        <v>18</v>
      </c>
      <c r="D13" s="34"/>
      <c r="E13" s="26">
        <v>2114993000</v>
      </c>
      <c r="F13" s="26">
        <v>-29365521</v>
      </c>
      <c r="G13" s="28">
        <f t="shared" ref="G13:G19" si="1">SUM(E13,F13)</f>
        <v>2085627479</v>
      </c>
    </row>
    <row r="14" spans="1:29" ht="13.5" customHeight="1" x14ac:dyDescent="0.15">
      <c r="A14" s="23"/>
      <c r="B14" s="23" t="s">
        <v>9</v>
      </c>
      <c r="C14" s="24" t="s">
        <v>20</v>
      </c>
      <c r="D14" s="34"/>
      <c r="E14" s="26">
        <v>1316964895</v>
      </c>
      <c r="F14" s="26">
        <v>-33380423</v>
      </c>
      <c r="G14" s="28">
        <f t="shared" si="1"/>
        <v>1283584472</v>
      </c>
    </row>
    <row r="15" spans="1:29" ht="13.5" customHeight="1" x14ac:dyDescent="0.15">
      <c r="A15" s="23"/>
      <c r="B15" s="23" t="s">
        <v>11</v>
      </c>
      <c r="C15" s="24" t="s">
        <v>21</v>
      </c>
      <c r="D15" s="34"/>
      <c r="E15" s="26">
        <v>133532509</v>
      </c>
      <c r="F15" s="26">
        <v>59299525</v>
      </c>
      <c r="G15" s="28">
        <f t="shared" si="1"/>
        <v>192832034</v>
      </c>
    </row>
    <row r="16" spans="1:29" ht="13.5" customHeight="1" x14ac:dyDescent="0.15">
      <c r="A16" s="23"/>
      <c r="B16" s="23" t="s">
        <v>13</v>
      </c>
      <c r="C16" s="24" t="s">
        <v>22</v>
      </c>
      <c r="D16" s="34"/>
      <c r="E16" s="26">
        <v>2020171915</v>
      </c>
      <c r="F16" s="26">
        <v>63360877</v>
      </c>
      <c r="G16" s="28">
        <f t="shared" si="1"/>
        <v>2083532792</v>
      </c>
    </row>
    <row r="17" spans="1:7" ht="13.5" customHeight="1" x14ac:dyDescent="0.15">
      <c r="A17" s="23"/>
      <c r="B17" s="23" t="s">
        <v>15</v>
      </c>
      <c r="C17" s="24" t="s">
        <v>24</v>
      </c>
      <c r="D17" s="34"/>
      <c r="E17" s="26">
        <v>137793565</v>
      </c>
      <c r="F17" s="26">
        <v>-4419529</v>
      </c>
      <c r="G17" s="28">
        <f t="shared" si="1"/>
        <v>133374036</v>
      </c>
    </row>
    <row r="18" spans="1:7" ht="13.5" customHeight="1" x14ac:dyDescent="0.15">
      <c r="A18" s="23"/>
      <c r="B18" s="200" t="s">
        <v>5</v>
      </c>
      <c r="C18" s="200"/>
      <c r="D18" s="34"/>
      <c r="E18" s="26">
        <f>SUM(E13:E17)</f>
        <v>5723455884</v>
      </c>
      <c r="F18" s="26">
        <f>SUM(F13:F17)</f>
        <v>55494929</v>
      </c>
      <c r="G18" s="28">
        <f t="shared" si="1"/>
        <v>5778950813</v>
      </c>
    </row>
    <row r="19" spans="1:7" ht="13.5" customHeight="1" x14ac:dyDescent="0.15">
      <c r="A19" s="23"/>
      <c r="B19" s="200" t="s">
        <v>25</v>
      </c>
      <c r="C19" s="200"/>
      <c r="D19" s="34"/>
      <c r="E19" s="26">
        <v>18442174466</v>
      </c>
      <c r="F19" s="26">
        <v>1178152376</v>
      </c>
      <c r="G19" s="28">
        <f t="shared" si="1"/>
        <v>19620326842</v>
      </c>
    </row>
    <row r="20" spans="1:7" ht="13.5" customHeight="1" x14ac:dyDescent="0.15">
      <c r="A20" s="23"/>
      <c r="B20" s="200" t="s">
        <v>26</v>
      </c>
      <c r="C20" s="200"/>
      <c r="D20" s="34"/>
      <c r="E20" s="26"/>
      <c r="F20" s="26"/>
      <c r="G20" s="28"/>
    </row>
    <row r="21" spans="1:7" ht="12.75" customHeight="1" x14ac:dyDescent="0.15">
      <c r="A21" s="23"/>
      <c r="B21" s="23" t="s">
        <v>7</v>
      </c>
      <c r="C21" s="24" t="s">
        <v>27</v>
      </c>
      <c r="D21" s="34"/>
      <c r="E21" s="26">
        <v>39989600</v>
      </c>
      <c r="F21" s="26">
        <v>-7000</v>
      </c>
      <c r="G21" s="28">
        <f t="shared" ref="G21:G28" si="2">SUM(E21,F21)</f>
        <v>39982600</v>
      </c>
    </row>
    <row r="22" spans="1:7" ht="12.75" customHeight="1" x14ac:dyDescent="0.15">
      <c r="A22" s="23"/>
      <c r="B22" s="23" t="s">
        <v>9</v>
      </c>
      <c r="C22" s="24" t="s">
        <v>28</v>
      </c>
      <c r="D22" s="34"/>
      <c r="E22" s="26">
        <v>968084970</v>
      </c>
      <c r="F22" s="26" t="s">
        <v>91</v>
      </c>
      <c r="G22" s="28">
        <f t="shared" si="2"/>
        <v>968084970</v>
      </c>
    </row>
    <row r="23" spans="1:7" ht="12.75" customHeight="1" x14ac:dyDescent="0.15">
      <c r="A23" s="23"/>
      <c r="B23" s="23" t="s">
        <v>11</v>
      </c>
      <c r="C23" s="24" t="s">
        <v>30</v>
      </c>
      <c r="D23" s="34"/>
      <c r="E23" s="26">
        <v>3601386</v>
      </c>
      <c r="F23" s="26">
        <v>-102302</v>
      </c>
      <c r="G23" s="28">
        <f t="shared" si="2"/>
        <v>3499084</v>
      </c>
    </row>
    <row r="24" spans="1:7" ht="12.75" customHeight="1" x14ac:dyDescent="0.15">
      <c r="A24" s="23"/>
      <c r="B24" s="23" t="s">
        <v>13</v>
      </c>
      <c r="C24" s="35" t="s">
        <v>31</v>
      </c>
      <c r="D24" s="34"/>
      <c r="E24" s="26">
        <v>57648753</v>
      </c>
      <c r="F24" s="26">
        <v>-112649</v>
      </c>
      <c r="G24" s="28">
        <f t="shared" si="2"/>
        <v>57536104</v>
      </c>
    </row>
    <row r="25" spans="1:7" ht="13.5" customHeight="1" x14ac:dyDescent="0.15">
      <c r="A25" s="23"/>
      <c r="B25" s="200" t="s">
        <v>5</v>
      </c>
      <c r="C25" s="200"/>
      <c r="D25" s="34"/>
      <c r="E25" s="26">
        <f>SUM(E21:E24)</f>
        <v>1069324709</v>
      </c>
      <c r="F25" s="26">
        <f>SUM(F21:F24)</f>
        <v>-221951</v>
      </c>
      <c r="G25" s="28">
        <f t="shared" si="2"/>
        <v>1069102758</v>
      </c>
    </row>
    <row r="26" spans="1:7" ht="13.5" customHeight="1" x14ac:dyDescent="0.15">
      <c r="A26" s="23"/>
      <c r="B26" s="200" t="s">
        <v>33</v>
      </c>
      <c r="C26" s="200"/>
      <c r="D26" s="34"/>
      <c r="E26" s="26">
        <v>14570914000</v>
      </c>
      <c r="F26" s="26">
        <v>1351642423</v>
      </c>
      <c r="G26" s="28">
        <f t="shared" si="2"/>
        <v>15922556423</v>
      </c>
    </row>
    <row r="27" spans="1:7" ht="13.5" customHeight="1" x14ac:dyDescent="0.15">
      <c r="A27" s="23"/>
      <c r="B27" s="200" t="s">
        <v>80</v>
      </c>
      <c r="C27" s="200"/>
      <c r="D27" s="34"/>
      <c r="E27" s="26">
        <v>1518006000</v>
      </c>
      <c r="F27" s="26" t="s">
        <v>91</v>
      </c>
      <c r="G27" s="28">
        <f t="shared" si="2"/>
        <v>1518006000</v>
      </c>
    </row>
    <row r="28" spans="1:7" ht="13.5" customHeight="1" x14ac:dyDescent="0.15">
      <c r="A28" s="23"/>
      <c r="B28" s="200" t="s">
        <v>34</v>
      </c>
      <c r="C28" s="200"/>
      <c r="D28" s="34"/>
      <c r="E28" s="26">
        <v>4856357287</v>
      </c>
      <c r="F28" s="26">
        <v>39333485</v>
      </c>
      <c r="G28" s="28">
        <f t="shared" si="2"/>
        <v>4895690772</v>
      </c>
    </row>
    <row r="29" spans="1:7" ht="13.5" customHeight="1" x14ac:dyDescent="0.15">
      <c r="A29" s="23"/>
      <c r="B29" s="200" t="s">
        <v>35</v>
      </c>
      <c r="C29" s="200"/>
      <c r="D29" s="34"/>
      <c r="E29" s="26"/>
      <c r="F29" s="26"/>
      <c r="G29" s="28"/>
    </row>
    <row r="30" spans="1:7" ht="12.75" customHeight="1" x14ac:dyDescent="0.15">
      <c r="A30" s="23"/>
      <c r="B30" s="23" t="s">
        <v>7</v>
      </c>
      <c r="C30" s="24" t="s">
        <v>36</v>
      </c>
      <c r="D30" s="34"/>
      <c r="E30" s="26">
        <v>1075723000</v>
      </c>
      <c r="F30" s="26">
        <v>71069495</v>
      </c>
      <c r="G30" s="28">
        <f t="shared" ref="G30:G48" si="3">SUM(E30,F30)</f>
        <v>1146792495</v>
      </c>
    </row>
    <row r="31" spans="1:7" ht="12.75" customHeight="1" x14ac:dyDescent="0.15">
      <c r="A31" s="23"/>
      <c r="B31" s="23" t="s">
        <v>9</v>
      </c>
      <c r="C31" s="24" t="s">
        <v>37</v>
      </c>
      <c r="D31" s="34"/>
      <c r="E31" s="26">
        <v>1698458000</v>
      </c>
      <c r="F31" s="26">
        <v>36120016</v>
      </c>
      <c r="G31" s="28">
        <f t="shared" si="3"/>
        <v>1734578016</v>
      </c>
    </row>
    <row r="32" spans="1:7" ht="12.75" customHeight="1" x14ac:dyDescent="0.15">
      <c r="A32" s="23"/>
      <c r="B32" s="23" t="s">
        <v>11</v>
      </c>
      <c r="C32" s="35" t="s">
        <v>85</v>
      </c>
      <c r="D32" s="34"/>
      <c r="E32" s="26">
        <v>545610000</v>
      </c>
      <c r="F32" s="26">
        <v>4865380</v>
      </c>
      <c r="G32" s="28">
        <f t="shared" si="3"/>
        <v>550475380</v>
      </c>
    </row>
    <row r="33" spans="1:7" ht="12.75" customHeight="1" x14ac:dyDescent="0.15">
      <c r="A33" s="23"/>
      <c r="B33" s="23" t="s">
        <v>13</v>
      </c>
      <c r="C33" s="24" t="s">
        <v>86</v>
      </c>
      <c r="D33" s="34"/>
      <c r="E33" s="26">
        <v>1726026000</v>
      </c>
      <c r="F33" s="26">
        <v>25631104</v>
      </c>
      <c r="G33" s="28">
        <f t="shared" si="3"/>
        <v>1751657104</v>
      </c>
    </row>
    <row r="34" spans="1:7" ht="12.75" customHeight="1" x14ac:dyDescent="0.15">
      <c r="A34" s="23"/>
      <c r="B34" s="23" t="s">
        <v>15</v>
      </c>
      <c r="C34" s="24" t="s">
        <v>87</v>
      </c>
      <c r="D34" s="34"/>
      <c r="E34" s="26">
        <v>1136964000</v>
      </c>
      <c r="F34" s="26">
        <v>12632318</v>
      </c>
      <c r="G34" s="28">
        <f t="shared" si="3"/>
        <v>1149596318</v>
      </c>
    </row>
    <row r="35" spans="1:7" ht="12.75" customHeight="1" x14ac:dyDescent="0.15">
      <c r="A35" s="23"/>
      <c r="B35" s="23" t="s">
        <v>23</v>
      </c>
      <c r="C35" s="24" t="s">
        <v>63</v>
      </c>
      <c r="D35" s="34"/>
      <c r="E35" s="26">
        <v>775591000</v>
      </c>
      <c r="F35" s="26">
        <v>1545547</v>
      </c>
      <c r="G35" s="28">
        <f t="shared" si="3"/>
        <v>777136547</v>
      </c>
    </row>
    <row r="36" spans="1:7" ht="12.75" customHeight="1" x14ac:dyDescent="0.15">
      <c r="A36" s="23"/>
      <c r="B36" s="23" t="s">
        <v>42</v>
      </c>
      <c r="C36" s="24" t="s">
        <v>88</v>
      </c>
      <c r="D36" s="31"/>
      <c r="E36" s="26">
        <v>339076000</v>
      </c>
      <c r="F36" s="26">
        <v>2985407</v>
      </c>
      <c r="G36" s="28">
        <f t="shared" si="3"/>
        <v>342061407</v>
      </c>
    </row>
    <row r="37" spans="1:7" ht="12.75" customHeight="1" x14ac:dyDescent="0.15">
      <c r="A37" s="23"/>
      <c r="B37" s="23" t="s">
        <v>44</v>
      </c>
      <c r="C37" s="24" t="s">
        <v>45</v>
      </c>
      <c r="D37" s="31"/>
      <c r="E37" s="26">
        <v>160905000</v>
      </c>
      <c r="F37" s="26" t="s">
        <v>91</v>
      </c>
      <c r="G37" s="28">
        <f t="shared" si="3"/>
        <v>160905000</v>
      </c>
    </row>
    <row r="38" spans="1:7" ht="13.5" customHeight="1" x14ac:dyDescent="0.15">
      <c r="A38" s="23"/>
      <c r="B38" s="201" t="s">
        <v>46</v>
      </c>
      <c r="C38" s="201"/>
      <c r="D38" s="31"/>
      <c r="E38" s="26">
        <f>SUM(E30:E37)</f>
        <v>7458353000</v>
      </c>
      <c r="F38" s="26">
        <f>SUM(F30:F37)</f>
        <v>154849267</v>
      </c>
      <c r="G38" s="28">
        <f t="shared" si="3"/>
        <v>7613202267</v>
      </c>
    </row>
    <row r="39" spans="1:7" ht="13.5" customHeight="1" x14ac:dyDescent="0.15">
      <c r="A39" s="23"/>
      <c r="B39" s="23" t="s">
        <v>47</v>
      </c>
      <c r="C39" s="24" t="s">
        <v>48</v>
      </c>
      <c r="D39" s="31"/>
      <c r="E39" s="26">
        <v>72674000</v>
      </c>
      <c r="F39" s="26">
        <v>329524098</v>
      </c>
      <c r="G39" s="28">
        <f t="shared" si="3"/>
        <v>402198098</v>
      </c>
    </row>
    <row r="40" spans="1:7" ht="13.5" customHeight="1" x14ac:dyDescent="0.15">
      <c r="A40" s="23"/>
      <c r="B40" s="200" t="s">
        <v>5</v>
      </c>
      <c r="C40" s="200"/>
      <c r="D40" s="31"/>
      <c r="E40" s="26">
        <f>E38+E39</f>
        <v>7531027000</v>
      </c>
      <c r="F40" s="26">
        <f>F38+F39</f>
        <v>484373365</v>
      </c>
      <c r="G40" s="28">
        <f t="shared" si="3"/>
        <v>8015400365</v>
      </c>
    </row>
    <row r="41" spans="1:7" ht="13.5" customHeight="1" x14ac:dyDescent="0.15">
      <c r="A41" s="23"/>
      <c r="B41" s="200" t="s">
        <v>49</v>
      </c>
      <c r="C41" s="200"/>
      <c r="D41" s="31"/>
      <c r="E41" s="26">
        <v>740421404</v>
      </c>
      <c r="F41" s="26">
        <v>31309223</v>
      </c>
      <c r="G41" s="28">
        <f t="shared" si="3"/>
        <v>771730627</v>
      </c>
    </row>
    <row r="42" spans="1:7" ht="13.5" customHeight="1" x14ac:dyDescent="0.15">
      <c r="A42" s="23"/>
      <c r="B42" s="200" t="s">
        <v>50</v>
      </c>
      <c r="C42" s="200"/>
      <c r="D42" s="31"/>
      <c r="E42" s="26">
        <v>172979483</v>
      </c>
      <c r="F42" s="26">
        <v>70186319</v>
      </c>
      <c r="G42" s="28">
        <f t="shared" si="3"/>
        <v>243165802</v>
      </c>
    </row>
    <row r="43" spans="1:7" ht="13.5" customHeight="1" x14ac:dyDescent="0.15">
      <c r="A43" s="23"/>
      <c r="B43" s="200" t="s">
        <v>51</v>
      </c>
      <c r="C43" s="200"/>
      <c r="D43" s="31"/>
      <c r="E43" s="26">
        <v>495357268</v>
      </c>
      <c r="F43" s="26">
        <v>-2777087</v>
      </c>
      <c r="G43" s="28">
        <f t="shared" si="3"/>
        <v>492580181</v>
      </c>
    </row>
    <row r="44" spans="1:7" ht="13.5" customHeight="1" x14ac:dyDescent="0.15">
      <c r="A44" s="23"/>
      <c r="B44" s="200" t="s">
        <v>89</v>
      </c>
      <c r="C44" s="200"/>
      <c r="D44" s="31"/>
      <c r="E44" s="26">
        <v>675458915</v>
      </c>
      <c r="F44" s="26">
        <v>-4712379</v>
      </c>
      <c r="G44" s="28">
        <f t="shared" si="3"/>
        <v>670746536</v>
      </c>
    </row>
    <row r="45" spans="1:7" ht="13.5" customHeight="1" x14ac:dyDescent="0.15">
      <c r="A45" s="23"/>
      <c r="B45" s="200" t="s">
        <v>58</v>
      </c>
      <c r="C45" s="200"/>
      <c r="D45" s="36"/>
      <c r="E45" s="26">
        <v>71032000</v>
      </c>
      <c r="F45" s="26" t="s">
        <v>29</v>
      </c>
      <c r="G45" s="28">
        <f t="shared" si="3"/>
        <v>71032000</v>
      </c>
    </row>
    <row r="46" spans="1:7" ht="13.5" customHeight="1" x14ac:dyDescent="0.15">
      <c r="A46" s="23"/>
      <c r="B46" s="200" t="s">
        <v>95</v>
      </c>
      <c r="C46" s="200"/>
      <c r="D46" s="36"/>
      <c r="E46" s="26">
        <v>368925991</v>
      </c>
      <c r="F46" s="26">
        <v>761010697</v>
      </c>
      <c r="G46" s="28">
        <f t="shared" si="3"/>
        <v>1129936688</v>
      </c>
    </row>
    <row r="47" spans="1:7" ht="13.5" customHeight="1" x14ac:dyDescent="0.15">
      <c r="A47" s="23"/>
      <c r="B47" s="200" t="s">
        <v>53</v>
      </c>
      <c r="C47" s="200"/>
      <c r="D47" s="36"/>
      <c r="E47" s="26">
        <v>5216716044</v>
      </c>
      <c r="F47" s="26">
        <v>165390920</v>
      </c>
      <c r="G47" s="28">
        <f t="shared" si="3"/>
        <v>5382106964</v>
      </c>
    </row>
    <row r="48" spans="1:7" ht="13.5" customHeight="1" x14ac:dyDescent="0.15">
      <c r="A48" s="23"/>
      <c r="B48" s="200" t="s">
        <v>54</v>
      </c>
      <c r="C48" s="200"/>
      <c r="D48" s="36"/>
      <c r="E48" s="26">
        <v>350000000</v>
      </c>
      <c r="F48" s="26">
        <v>-50000000</v>
      </c>
      <c r="G48" s="28">
        <f t="shared" si="3"/>
        <v>300000000</v>
      </c>
    </row>
    <row r="49" spans="1:7" ht="5.0999999999999996" customHeight="1" x14ac:dyDescent="0.15">
      <c r="A49" s="23"/>
      <c r="B49" s="24"/>
      <c r="C49" s="24"/>
      <c r="D49" s="36"/>
      <c r="E49" s="26"/>
      <c r="F49" s="26"/>
      <c r="G49" s="28"/>
    </row>
    <row r="50" spans="1:7" ht="13.5" customHeight="1" x14ac:dyDescent="0.15">
      <c r="A50" s="23"/>
      <c r="B50" s="202" t="s">
        <v>55</v>
      </c>
      <c r="C50" s="202"/>
      <c r="D50" s="36"/>
      <c r="E50" s="28">
        <f>SUM(E11,E18:E19,E25:E28,E40:E48)</f>
        <v>82182917678</v>
      </c>
      <c r="F50" s="28">
        <f>SUM(F11,F18,F19,F25,F26:F28,F40:F48)</f>
        <v>4521909815</v>
      </c>
      <c r="G50" s="28">
        <f>SUM(E50,F50)</f>
        <v>86704827493</v>
      </c>
    </row>
    <row r="51" spans="1:7" ht="3.3" customHeight="1" x14ac:dyDescent="0.15">
      <c r="A51" s="38"/>
      <c r="B51" s="38"/>
      <c r="C51" s="39"/>
      <c r="D51" s="40"/>
      <c r="E51" s="41"/>
      <c r="F51" s="42"/>
      <c r="G51" s="42"/>
    </row>
    <row r="52" spans="1:7" ht="10.5" customHeight="1" x14ac:dyDescent="0.15">
      <c r="A52" s="195" t="s">
        <v>148</v>
      </c>
      <c r="B52" s="195"/>
      <c r="C52" s="195"/>
      <c r="D52" s="195"/>
      <c r="E52" s="195"/>
      <c r="F52" s="195"/>
      <c r="G52" s="195"/>
    </row>
    <row r="53" spans="1:7" ht="10.5" customHeight="1" x14ac:dyDescent="0.15">
      <c r="A53" s="196"/>
      <c r="B53" s="196"/>
      <c r="C53" s="196"/>
      <c r="D53" s="196"/>
      <c r="E53" s="196"/>
      <c r="F53" s="196"/>
      <c r="G53" s="196"/>
    </row>
  </sheetData>
  <mergeCells count="25">
    <mergeCell ref="B41:C41"/>
    <mergeCell ref="B42:C42"/>
    <mergeCell ref="B47:C47"/>
    <mergeCell ref="B48:C48"/>
    <mergeCell ref="B50:C50"/>
    <mergeCell ref="B43:C43"/>
    <mergeCell ref="B44:C44"/>
    <mergeCell ref="B45:C45"/>
    <mergeCell ref="B46:C46"/>
    <mergeCell ref="A52:G53"/>
    <mergeCell ref="A2:G2"/>
    <mergeCell ref="A3:D3"/>
    <mergeCell ref="B5:C5"/>
    <mergeCell ref="B11:C11"/>
    <mergeCell ref="B12:C12"/>
    <mergeCell ref="B18:C18"/>
    <mergeCell ref="B19:C19"/>
    <mergeCell ref="B20:C20"/>
    <mergeCell ref="B25:C25"/>
    <mergeCell ref="B26:C26"/>
    <mergeCell ref="B27:C27"/>
    <mergeCell ref="B28:C28"/>
    <mergeCell ref="B29:C29"/>
    <mergeCell ref="B38:C38"/>
    <mergeCell ref="B40:C40"/>
  </mergeCells>
  <phoneticPr fontId="7"/>
  <pageMargins left="0.78740157480314965" right="0.78740157480314965" top="0.86614173228346458" bottom="0.86614173228346458" header="0.62992125984251968" footer="0.39370078740157483"/>
  <pageSetup paperSize="9" scale="115" firstPageNumber="250" orientation="portrait" useFirstPageNumber="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C52"/>
  <sheetViews>
    <sheetView view="pageBreakPreview" zoomScaleNormal="100" zoomScaleSheetLayoutView="100" workbookViewId="0"/>
  </sheetViews>
  <sheetFormatPr defaultRowHeight="10.5" customHeight="1" x14ac:dyDescent="0.15"/>
  <cols>
    <col min="1" max="1" width="0.42578125" style="30" customWidth="1"/>
    <col min="2" max="2" width="4.42578125" style="30" customWidth="1"/>
    <col min="3" max="3" width="33.42578125" style="30" customWidth="1"/>
    <col min="4" max="4" width="0.5703125" style="30" customWidth="1"/>
    <col min="5" max="7" width="20.140625" style="30" customWidth="1"/>
    <col min="8" max="12" width="12.140625" customWidth="1"/>
    <col min="13" max="18" width="12.42578125" customWidth="1"/>
  </cols>
  <sheetData>
    <row r="1" spans="1:29" s="1" customFormat="1" ht="12" customHeight="1" x14ac:dyDescent="0.15">
      <c r="A1" s="8"/>
      <c r="B1" s="8"/>
      <c r="C1" s="8"/>
      <c r="D1" s="8"/>
      <c r="E1" s="8"/>
      <c r="F1" s="8"/>
      <c r="G1" s="9" t="s">
        <v>0</v>
      </c>
      <c r="H1" s="3"/>
      <c r="I1" s="3"/>
      <c r="J1" s="3"/>
      <c r="K1" s="3"/>
      <c r="L1" s="3"/>
      <c r="M1" s="3"/>
      <c r="N1" s="3"/>
      <c r="O1" s="3"/>
      <c r="P1" s="3"/>
      <c r="Q1" s="3"/>
      <c r="R1" s="4"/>
      <c r="S1" s="3"/>
      <c r="T1" s="3"/>
      <c r="U1" s="3"/>
      <c r="V1" s="3"/>
      <c r="W1" s="3"/>
      <c r="X1" s="3"/>
      <c r="Y1" s="3"/>
      <c r="Z1" s="3"/>
      <c r="AA1" s="3"/>
      <c r="AB1" s="3"/>
      <c r="AC1" s="3"/>
    </row>
    <row r="2" spans="1:29" ht="18" customHeight="1" x14ac:dyDescent="0.15">
      <c r="A2" s="197" t="s">
        <v>97</v>
      </c>
      <c r="B2" s="197"/>
      <c r="C2" s="197"/>
      <c r="D2" s="197"/>
      <c r="E2" s="197"/>
      <c r="F2" s="197"/>
      <c r="G2" s="197"/>
    </row>
    <row r="3" spans="1:29" ht="18" customHeight="1" x14ac:dyDescent="0.15">
      <c r="A3" s="198" t="s">
        <v>2</v>
      </c>
      <c r="B3" s="198"/>
      <c r="C3" s="198"/>
      <c r="D3" s="199"/>
      <c r="E3" s="15" t="s">
        <v>3</v>
      </c>
      <c r="F3" s="16" t="s">
        <v>4</v>
      </c>
      <c r="G3" s="17" t="s">
        <v>5</v>
      </c>
    </row>
    <row r="4" spans="1:29" ht="6" customHeight="1" x14ac:dyDescent="0.15">
      <c r="A4" s="20"/>
      <c r="B4" s="20"/>
      <c r="C4" s="20"/>
      <c r="D4" s="21"/>
      <c r="E4" s="22"/>
      <c r="F4" s="22"/>
      <c r="G4" s="22"/>
    </row>
    <row r="5" spans="1:29" ht="13.5" customHeight="1" x14ac:dyDescent="0.15">
      <c r="A5" s="23"/>
      <c r="B5" s="200" t="s">
        <v>6</v>
      </c>
      <c r="C5" s="200"/>
      <c r="D5" s="25"/>
      <c r="E5" s="26"/>
      <c r="F5" s="26"/>
      <c r="G5" s="26"/>
    </row>
    <row r="6" spans="1:29" ht="13.5" customHeight="1" x14ac:dyDescent="0.15">
      <c r="A6" s="23"/>
      <c r="B6" s="23" t="s">
        <v>7</v>
      </c>
      <c r="C6" s="24" t="s">
        <v>8</v>
      </c>
      <c r="D6" s="21"/>
      <c r="E6" s="26">
        <v>2046077067</v>
      </c>
      <c r="F6" s="26">
        <v>-39850132</v>
      </c>
      <c r="G6" s="28">
        <f t="shared" ref="G6:G11" si="0">SUM(E6,F6)</f>
        <v>2006226935</v>
      </c>
    </row>
    <row r="7" spans="1:29" ht="13.5" customHeight="1" x14ac:dyDescent="0.15">
      <c r="A7" s="23"/>
      <c r="B7" s="23" t="s">
        <v>9</v>
      </c>
      <c r="C7" s="24" t="s">
        <v>10</v>
      </c>
      <c r="D7" s="21"/>
      <c r="E7" s="26">
        <v>1511719967</v>
      </c>
      <c r="F7" s="26">
        <v>103724878</v>
      </c>
      <c r="G7" s="28">
        <f t="shared" si="0"/>
        <v>1615444845</v>
      </c>
    </row>
    <row r="8" spans="1:29" ht="13.5" customHeight="1" x14ac:dyDescent="0.15">
      <c r="A8" s="23"/>
      <c r="B8" s="23" t="s">
        <v>11</v>
      </c>
      <c r="C8" s="24" t="s">
        <v>12</v>
      </c>
      <c r="D8" s="31"/>
      <c r="E8" s="26">
        <v>16162091078</v>
      </c>
      <c r="F8" s="26">
        <v>176988246</v>
      </c>
      <c r="G8" s="28">
        <f t="shared" si="0"/>
        <v>16339079324</v>
      </c>
    </row>
    <row r="9" spans="1:29" ht="13.5" customHeight="1" x14ac:dyDescent="0.15">
      <c r="A9" s="23"/>
      <c r="B9" s="23" t="s">
        <v>13</v>
      </c>
      <c r="C9" s="24" t="s">
        <v>14</v>
      </c>
      <c r="D9" s="31"/>
      <c r="E9" s="26">
        <v>421283868</v>
      </c>
      <c r="F9" s="26">
        <v>55377100</v>
      </c>
      <c r="G9" s="28">
        <f t="shared" si="0"/>
        <v>476660968</v>
      </c>
    </row>
    <row r="10" spans="1:29" ht="13.5" customHeight="1" x14ac:dyDescent="0.15">
      <c r="A10" s="23"/>
      <c r="B10" s="23" t="s">
        <v>15</v>
      </c>
      <c r="C10" s="24" t="s">
        <v>16</v>
      </c>
      <c r="D10" s="31"/>
      <c r="E10" s="26">
        <v>432725760</v>
      </c>
      <c r="F10" s="26">
        <v>2628814</v>
      </c>
      <c r="G10" s="28">
        <f t="shared" si="0"/>
        <v>435354574</v>
      </c>
    </row>
    <row r="11" spans="1:29" ht="13.5" customHeight="1" x14ac:dyDescent="0.15">
      <c r="A11" s="23"/>
      <c r="B11" s="200" t="s">
        <v>5</v>
      </c>
      <c r="C11" s="200"/>
      <c r="D11" s="34"/>
      <c r="E11" s="26">
        <f>SUM(E6:E10)</f>
        <v>20573897740</v>
      </c>
      <c r="F11" s="26">
        <f>SUM(F6:F10)</f>
        <v>298868906</v>
      </c>
      <c r="G11" s="28">
        <f t="shared" si="0"/>
        <v>20872766646</v>
      </c>
    </row>
    <row r="12" spans="1:29" ht="13.5" customHeight="1" x14ac:dyDescent="0.15">
      <c r="A12" s="23"/>
      <c r="B12" s="200" t="s">
        <v>17</v>
      </c>
      <c r="C12" s="200"/>
      <c r="D12" s="34"/>
      <c r="E12" s="26"/>
      <c r="F12" s="26"/>
      <c r="G12" s="28"/>
    </row>
    <row r="13" spans="1:29" ht="13.5" customHeight="1" x14ac:dyDescent="0.15">
      <c r="A13" s="23"/>
      <c r="B13" s="23" t="s">
        <v>7</v>
      </c>
      <c r="C13" s="24" t="s">
        <v>18</v>
      </c>
      <c r="D13" s="34"/>
      <c r="E13" s="26">
        <v>1676349000</v>
      </c>
      <c r="F13" s="26">
        <v>-12460928</v>
      </c>
      <c r="G13" s="28">
        <f t="shared" ref="G13:G19" si="1">SUM(E13,F13)</f>
        <v>1663888072</v>
      </c>
    </row>
    <row r="14" spans="1:29" ht="13.5" customHeight="1" x14ac:dyDescent="0.15">
      <c r="A14" s="23"/>
      <c r="B14" s="23" t="s">
        <v>9</v>
      </c>
      <c r="C14" s="24" t="s">
        <v>20</v>
      </c>
      <c r="D14" s="34"/>
      <c r="E14" s="26">
        <v>1331195480</v>
      </c>
      <c r="F14" s="26">
        <v>-2839011</v>
      </c>
      <c r="G14" s="28">
        <f t="shared" si="1"/>
        <v>1328356469</v>
      </c>
    </row>
    <row r="15" spans="1:29" ht="13.5" customHeight="1" x14ac:dyDescent="0.15">
      <c r="A15" s="23"/>
      <c r="B15" s="23" t="s">
        <v>11</v>
      </c>
      <c r="C15" s="24" t="s">
        <v>21</v>
      </c>
      <c r="D15" s="34"/>
      <c r="E15" s="26">
        <v>114505300</v>
      </c>
      <c r="F15" s="26">
        <v>113904075</v>
      </c>
      <c r="G15" s="28">
        <f t="shared" si="1"/>
        <v>228409375</v>
      </c>
    </row>
    <row r="16" spans="1:29" ht="13.5" customHeight="1" x14ac:dyDescent="0.15">
      <c r="A16" s="23"/>
      <c r="B16" s="23" t="s">
        <v>13</v>
      </c>
      <c r="C16" s="24" t="s">
        <v>22</v>
      </c>
      <c r="D16" s="34"/>
      <c r="E16" s="26">
        <v>2009693801</v>
      </c>
      <c r="F16" s="26">
        <v>117778364</v>
      </c>
      <c r="G16" s="28">
        <f t="shared" si="1"/>
        <v>2127472165</v>
      </c>
    </row>
    <row r="17" spans="1:7" ht="13.5" customHeight="1" x14ac:dyDescent="0.15">
      <c r="A17" s="23"/>
      <c r="B17" s="23" t="s">
        <v>15</v>
      </c>
      <c r="C17" s="24" t="s">
        <v>24</v>
      </c>
      <c r="D17" s="34"/>
      <c r="E17" s="26">
        <v>135360790</v>
      </c>
      <c r="F17" s="26">
        <v>-1854328</v>
      </c>
      <c r="G17" s="28">
        <f t="shared" si="1"/>
        <v>133506462</v>
      </c>
    </row>
    <row r="18" spans="1:7" ht="13.5" customHeight="1" x14ac:dyDescent="0.15">
      <c r="A18" s="23"/>
      <c r="B18" s="200" t="s">
        <v>5</v>
      </c>
      <c r="C18" s="200"/>
      <c r="D18" s="34"/>
      <c r="E18" s="26">
        <f>SUM(E13:E17)</f>
        <v>5267104371</v>
      </c>
      <c r="F18" s="26">
        <f>SUM(F13:F17)</f>
        <v>214528172</v>
      </c>
      <c r="G18" s="28">
        <f t="shared" si="1"/>
        <v>5481632543</v>
      </c>
    </row>
    <row r="19" spans="1:7" ht="13.5" customHeight="1" x14ac:dyDescent="0.15">
      <c r="A19" s="23"/>
      <c r="B19" s="200" t="s">
        <v>25</v>
      </c>
      <c r="C19" s="200"/>
      <c r="D19" s="34"/>
      <c r="E19" s="26">
        <v>18761560255</v>
      </c>
      <c r="F19" s="26">
        <v>153548815</v>
      </c>
      <c r="G19" s="28">
        <f t="shared" si="1"/>
        <v>18915109070</v>
      </c>
    </row>
    <row r="20" spans="1:7" ht="13.5" customHeight="1" x14ac:dyDescent="0.15">
      <c r="A20" s="23"/>
      <c r="B20" s="200" t="s">
        <v>26</v>
      </c>
      <c r="C20" s="200"/>
      <c r="D20" s="34"/>
      <c r="E20" s="26"/>
      <c r="F20" s="26"/>
      <c r="G20" s="28"/>
    </row>
    <row r="21" spans="1:7" ht="12.75" customHeight="1" x14ac:dyDescent="0.15">
      <c r="A21" s="23"/>
      <c r="B21" s="23" t="s">
        <v>7</v>
      </c>
      <c r="C21" s="24" t="s">
        <v>27</v>
      </c>
      <c r="D21" s="34"/>
      <c r="E21" s="26">
        <v>35873781</v>
      </c>
      <c r="F21" s="26">
        <v>-14000</v>
      </c>
      <c r="G21" s="28">
        <f t="shared" ref="G21:G28" si="2">SUM(E21,F21)</f>
        <v>35859781</v>
      </c>
    </row>
    <row r="22" spans="1:7" ht="12.75" customHeight="1" x14ac:dyDescent="0.15">
      <c r="A22" s="23"/>
      <c r="B22" s="23" t="s">
        <v>9</v>
      </c>
      <c r="C22" s="24" t="s">
        <v>28</v>
      </c>
      <c r="D22" s="34"/>
      <c r="E22" s="26">
        <v>907247697</v>
      </c>
      <c r="F22" s="26" t="s">
        <v>29</v>
      </c>
      <c r="G22" s="28">
        <f t="shared" si="2"/>
        <v>907247697</v>
      </c>
    </row>
    <row r="23" spans="1:7" ht="12.75" customHeight="1" x14ac:dyDescent="0.15">
      <c r="A23" s="23"/>
      <c r="B23" s="23" t="s">
        <v>11</v>
      </c>
      <c r="C23" s="24" t="s">
        <v>30</v>
      </c>
      <c r="D23" s="34"/>
      <c r="E23" s="26">
        <v>3479269</v>
      </c>
      <c r="F23" s="26">
        <v>-71517</v>
      </c>
      <c r="G23" s="28">
        <f t="shared" si="2"/>
        <v>3407752</v>
      </c>
    </row>
    <row r="24" spans="1:7" ht="12.75" customHeight="1" x14ac:dyDescent="0.15">
      <c r="A24" s="23"/>
      <c r="B24" s="23" t="s">
        <v>13</v>
      </c>
      <c r="C24" s="35" t="s">
        <v>31</v>
      </c>
      <c r="D24" s="34"/>
      <c r="E24" s="26">
        <v>52287485</v>
      </c>
      <c r="F24" s="26">
        <v>-72616</v>
      </c>
      <c r="G24" s="28">
        <f t="shared" si="2"/>
        <v>52214869</v>
      </c>
    </row>
    <row r="25" spans="1:7" ht="13.5" customHeight="1" x14ac:dyDescent="0.15">
      <c r="A25" s="23"/>
      <c r="B25" s="200" t="s">
        <v>5</v>
      </c>
      <c r="C25" s="200"/>
      <c r="D25" s="34"/>
      <c r="E25" s="26">
        <f>SUM(E21:E24)</f>
        <v>998888232</v>
      </c>
      <c r="F25" s="26">
        <f>SUM(F21:F24)</f>
        <v>-158133</v>
      </c>
      <c r="G25" s="28">
        <f t="shared" si="2"/>
        <v>998730099</v>
      </c>
    </row>
    <row r="26" spans="1:7" ht="13.5" customHeight="1" x14ac:dyDescent="0.15">
      <c r="A26" s="23"/>
      <c r="B26" s="200" t="s">
        <v>33</v>
      </c>
      <c r="C26" s="200"/>
      <c r="D26" s="34"/>
      <c r="E26" s="26">
        <v>13742474000</v>
      </c>
      <c r="F26" s="26">
        <v>2142536439</v>
      </c>
      <c r="G26" s="28">
        <f t="shared" si="2"/>
        <v>15885010439</v>
      </c>
    </row>
    <row r="27" spans="1:7" ht="13.5" customHeight="1" x14ac:dyDescent="0.15">
      <c r="A27" s="23"/>
      <c r="B27" s="200" t="s">
        <v>80</v>
      </c>
      <c r="C27" s="200"/>
      <c r="D27" s="34"/>
      <c r="E27" s="26">
        <v>815960000</v>
      </c>
      <c r="F27" s="26" t="s">
        <v>29</v>
      </c>
      <c r="G27" s="28">
        <f t="shared" si="2"/>
        <v>815960000</v>
      </c>
    </row>
    <row r="28" spans="1:7" ht="13.5" customHeight="1" x14ac:dyDescent="0.15">
      <c r="A28" s="23"/>
      <c r="B28" s="200" t="s">
        <v>34</v>
      </c>
      <c r="C28" s="200"/>
      <c r="D28" s="34"/>
      <c r="E28" s="26">
        <v>4813918456</v>
      </c>
      <c r="F28" s="26">
        <v>56084243</v>
      </c>
      <c r="G28" s="28">
        <f t="shared" si="2"/>
        <v>4870002699</v>
      </c>
    </row>
    <row r="29" spans="1:7" ht="13.5" customHeight="1" x14ac:dyDescent="0.15">
      <c r="A29" s="23"/>
      <c r="B29" s="200" t="s">
        <v>35</v>
      </c>
      <c r="C29" s="200"/>
      <c r="D29" s="34"/>
      <c r="E29" s="26"/>
      <c r="F29" s="26"/>
      <c r="G29" s="28"/>
    </row>
    <row r="30" spans="1:7" ht="12.75" customHeight="1" x14ac:dyDescent="0.15">
      <c r="A30" s="23"/>
      <c r="B30" s="23" t="s">
        <v>7</v>
      </c>
      <c r="C30" s="24" t="s">
        <v>36</v>
      </c>
      <c r="D30" s="34"/>
      <c r="E30" s="26">
        <v>1027339000</v>
      </c>
      <c r="F30" s="26">
        <v>98573586</v>
      </c>
      <c r="G30" s="28">
        <f t="shared" ref="G30:G47" si="3">SUM(E30,F30)</f>
        <v>1125912586</v>
      </c>
    </row>
    <row r="31" spans="1:7" ht="12.75" customHeight="1" x14ac:dyDescent="0.15">
      <c r="A31" s="23"/>
      <c r="B31" s="23" t="s">
        <v>9</v>
      </c>
      <c r="C31" s="24" t="s">
        <v>37</v>
      </c>
      <c r="D31" s="34"/>
      <c r="E31" s="26">
        <v>1610488000</v>
      </c>
      <c r="F31" s="26">
        <v>105184326</v>
      </c>
      <c r="G31" s="28">
        <f t="shared" si="3"/>
        <v>1715672326</v>
      </c>
    </row>
    <row r="32" spans="1:7" ht="12.75" customHeight="1" x14ac:dyDescent="0.15">
      <c r="A32" s="23"/>
      <c r="B32" s="23" t="s">
        <v>11</v>
      </c>
      <c r="C32" s="35" t="s">
        <v>85</v>
      </c>
      <c r="D32" s="34"/>
      <c r="E32" s="26">
        <v>528166000</v>
      </c>
      <c r="F32" s="26">
        <v>4081133</v>
      </c>
      <c r="G32" s="28">
        <f t="shared" si="3"/>
        <v>532247133</v>
      </c>
    </row>
    <row r="33" spans="1:7" ht="12.75" customHeight="1" x14ac:dyDescent="0.15">
      <c r="A33" s="23"/>
      <c r="B33" s="23" t="s">
        <v>13</v>
      </c>
      <c r="C33" s="24" t="s">
        <v>86</v>
      </c>
      <c r="D33" s="34"/>
      <c r="E33" s="26">
        <v>1653094000</v>
      </c>
      <c r="F33" s="26">
        <v>41777913</v>
      </c>
      <c r="G33" s="28">
        <f t="shared" si="3"/>
        <v>1694871913</v>
      </c>
    </row>
    <row r="34" spans="1:7" ht="12.75" customHeight="1" x14ac:dyDescent="0.15">
      <c r="A34" s="23"/>
      <c r="B34" s="23" t="s">
        <v>15</v>
      </c>
      <c r="C34" s="24" t="s">
        <v>87</v>
      </c>
      <c r="D34" s="34"/>
      <c r="E34" s="26">
        <v>1042055000</v>
      </c>
      <c r="F34" s="26">
        <v>6414847</v>
      </c>
      <c r="G34" s="28">
        <f t="shared" si="3"/>
        <v>1048469847</v>
      </c>
    </row>
    <row r="35" spans="1:7" ht="12.75" customHeight="1" x14ac:dyDescent="0.15">
      <c r="A35" s="23"/>
      <c r="B35" s="23" t="s">
        <v>23</v>
      </c>
      <c r="C35" s="24" t="s">
        <v>63</v>
      </c>
      <c r="D35" s="34"/>
      <c r="E35" s="26">
        <v>727829000</v>
      </c>
      <c r="F35" s="26">
        <v>756941</v>
      </c>
      <c r="G35" s="28">
        <f t="shared" si="3"/>
        <v>728585941</v>
      </c>
    </row>
    <row r="36" spans="1:7" ht="12.75" customHeight="1" x14ac:dyDescent="0.15">
      <c r="A36" s="23"/>
      <c r="B36" s="23" t="s">
        <v>42</v>
      </c>
      <c r="C36" s="24" t="s">
        <v>88</v>
      </c>
      <c r="D36" s="31"/>
      <c r="E36" s="26">
        <v>322314000</v>
      </c>
      <c r="F36" s="26">
        <v>26648178</v>
      </c>
      <c r="G36" s="28">
        <f t="shared" si="3"/>
        <v>348962178</v>
      </c>
    </row>
    <row r="37" spans="1:7" ht="12.75" customHeight="1" x14ac:dyDescent="0.15">
      <c r="A37" s="23"/>
      <c r="B37" s="23" t="s">
        <v>44</v>
      </c>
      <c r="C37" s="24" t="s">
        <v>45</v>
      </c>
      <c r="D37" s="31"/>
      <c r="E37" s="26">
        <v>217535000</v>
      </c>
      <c r="F37" s="26" t="s">
        <v>29</v>
      </c>
      <c r="G37" s="28">
        <f t="shared" si="3"/>
        <v>217535000</v>
      </c>
    </row>
    <row r="38" spans="1:7" ht="13.5" customHeight="1" x14ac:dyDescent="0.15">
      <c r="A38" s="23"/>
      <c r="B38" s="201" t="s">
        <v>46</v>
      </c>
      <c r="C38" s="201"/>
      <c r="D38" s="31"/>
      <c r="E38" s="26">
        <f>SUM(E30:E37)</f>
        <v>7128820000</v>
      </c>
      <c r="F38" s="26">
        <f>SUM(F30:F37)</f>
        <v>283436924</v>
      </c>
      <c r="G38" s="28">
        <f t="shared" si="3"/>
        <v>7412256924</v>
      </c>
    </row>
    <row r="39" spans="1:7" ht="13.5" customHeight="1" x14ac:dyDescent="0.15">
      <c r="A39" s="23"/>
      <c r="B39" s="23" t="s">
        <v>47</v>
      </c>
      <c r="C39" s="24" t="s">
        <v>48</v>
      </c>
      <c r="D39" s="31"/>
      <c r="E39" s="26">
        <v>72674000</v>
      </c>
      <c r="F39" s="26">
        <v>292102000</v>
      </c>
      <c r="G39" s="28">
        <f t="shared" si="3"/>
        <v>364776000</v>
      </c>
    </row>
    <row r="40" spans="1:7" ht="13.5" customHeight="1" x14ac:dyDescent="0.15">
      <c r="A40" s="23"/>
      <c r="B40" s="200" t="s">
        <v>5</v>
      </c>
      <c r="C40" s="200"/>
      <c r="D40" s="31"/>
      <c r="E40" s="26">
        <f>E38+E39</f>
        <v>7201494000</v>
      </c>
      <c r="F40" s="26">
        <f>SUM(F38:F39)</f>
        <v>575538924</v>
      </c>
      <c r="G40" s="28">
        <f t="shared" si="3"/>
        <v>7777032924</v>
      </c>
    </row>
    <row r="41" spans="1:7" ht="13.5" customHeight="1" x14ac:dyDescent="0.15">
      <c r="A41" s="23"/>
      <c r="B41" s="200" t="s">
        <v>49</v>
      </c>
      <c r="C41" s="200"/>
      <c r="D41" s="31"/>
      <c r="E41" s="26">
        <v>721825725</v>
      </c>
      <c r="F41" s="26">
        <v>79868266</v>
      </c>
      <c r="G41" s="28">
        <f t="shared" si="3"/>
        <v>801693991</v>
      </c>
    </row>
    <row r="42" spans="1:7" ht="13.5" customHeight="1" x14ac:dyDescent="0.15">
      <c r="A42" s="23"/>
      <c r="B42" s="200" t="s">
        <v>50</v>
      </c>
      <c r="C42" s="200"/>
      <c r="D42" s="31"/>
      <c r="E42" s="26">
        <v>161646211</v>
      </c>
      <c r="F42" s="26">
        <v>90005033</v>
      </c>
      <c r="G42" s="28">
        <f t="shared" si="3"/>
        <v>251651244</v>
      </c>
    </row>
    <row r="43" spans="1:7" ht="13.5" customHeight="1" x14ac:dyDescent="0.15">
      <c r="A43" s="23"/>
      <c r="B43" s="200" t="s">
        <v>51</v>
      </c>
      <c r="C43" s="200"/>
      <c r="D43" s="31"/>
      <c r="E43" s="26">
        <v>470926519</v>
      </c>
      <c r="F43" s="26">
        <v>-119156</v>
      </c>
      <c r="G43" s="28">
        <f t="shared" si="3"/>
        <v>470807363</v>
      </c>
    </row>
    <row r="44" spans="1:7" ht="13.5" customHeight="1" x14ac:dyDescent="0.15">
      <c r="A44" s="23"/>
      <c r="B44" s="200" t="s">
        <v>89</v>
      </c>
      <c r="C44" s="200"/>
      <c r="D44" s="31"/>
      <c r="E44" s="26">
        <v>636055435</v>
      </c>
      <c r="F44" s="26">
        <v>-4484683</v>
      </c>
      <c r="G44" s="28">
        <f t="shared" si="3"/>
        <v>631570752</v>
      </c>
    </row>
    <row r="45" spans="1:7" ht="13.5" customHeight="1" x14ac:dyDescent="0.15">
      <c r="A45" s="23"/>
      <c r="B45" s="200" t="s">
        <v>58</v>
      </c>
      <c r="C45" s="200"/>
      <c r="D45" s="36"/>
      <c r="E45" s="26">
        <v>48054000</v>
      </c>
      <c r="F45" s="26" t="s">
        <v>29</v>
      </c>
      <c r="G45" s="28">
        <f t="shared" si="3"/>
        <v>48054000</v>
      </c>
    </row>
    <row r="46" spans="1:7" ht="13.5" customHeight="1" x14ac:dyDescent="0.15">
      <c r="A46" s="23"/>
      <c r="B46" s="200" t="s">
        <v>53</v>
      </c>
      <c r="C46" s="200"/>
      <c r="D46" s="36"/>
      <c r="E46" s="26">
        <v>5122219277</v>
      </c>
      <c r="F46" s="26">
        <v>266101979</v>
      </c>
      <c r="G46" s="28">
        <f t="shared" si="3"/>
        <v>5388321256</v>
      </c>
    </row>
    <row r="47" spans="1:7" ht="13.5" customHeight="1" x14ac:dyDescent="0.15">
      <c r="A47" s="23"/>
      <c r="B47" s="200" t="s">
        <v>54</v>
      </c>
      <c r="C47" s="200"/>
      <c r="D47" s="36"/>
      <c r="E47" s="26">
        <v>350000000</v>
      </c>
      <c r="F47" s="26">
        <v>-100000000</v>
      </c>
      <c r="G47" s="28">
        <f t="shared" si="3"/>
        <v>250000000</v>
      </c>
    </row>
    <row r="48" spans="1:7" ht="5.0999999999999996" customHeight="1" x14ac:dyDescent="0.15">
      <c r="A48" s="23"/>
      <c r="B48" s="24"/>
      <c r="C48" s="24"/>
      <c r="D48" s="36"/>
      <c r="E48" s="26"/>
      <c r="F48" s="26"/>
      <c r="G48" s="28"/>
    </row>
    <row r="49" spans="1:7" ht="13.5" customHeight="1" x14ac:dyDescent="0.15">
      <c r="A49" s="23"/>
      <c r="B49" s="202" t="s">
        <v>55</v>
      </c>
      <c r="C49" s="202"/>
      <c r="D49" s="36"/>
      <c r="E49" s="28">
        <f>SUM(E11,E18:E19,E25:E28,E40:E47)</f>
        <v>79686024221</v>
      </c>
      <c r="F49" s="28">
        <f>SUM(F11,F18,F19,F25,F26:F28,F40:F47)</f>
        <v>3772318805</v>
      </c>
      <c r="G49" s="28">
        <f>SUM(E49,F49)</f>
        <v>83458343026</v>
      </c>
    </row>
    <row r="50" spans="1:7" ht="3.3" customHeight="1" x14ac:dyDescent="0.15">
      <c r="A50" s="38"/>
      <c r="B50" s="38"/>
      <c r="C50" s="39"/>
      <c r="D50" s="40"/>
      <c r="E50" s="41"/>
      <c r="F50" s="42"/>
      <c r="G50" s="42"/>
    </row>
    <row r="51" spans="1:7" ht="10.5" customHeight="1" x14ac:dyDescent="0.15">
      <c r="A51" s="195" t="s">
        <v>148</v>
      </c>
      <c r="B51" s="195"/>
      <c r="C51" s="195"/>
      <c r="D51" s="195"/>
      <c r="E51" s="195"/>
      <c r="F51" s="195"/>
      <c r="G51" s="195"/>
    </row>
    <row r="52" spans="1:7" ht="10.5" customHeight="1" x14ac:dyDescent="0.15">
      <c r="A52" s="196"/>
      <c r="B52" s="196"/>
      <c r="C52" s="196"/>
      <c r="D52" s="196"/>
      <c r="E52" s="196"/>
      <c r="F52" s="196"/>
      <c r="G52" s="196"/>
    </row>
  </sheetData>
  <mergeCells count="24">
    <mergeCell ref="B41:C41"/>
    <mergeCell ref="B46:C46"/>
    <mergeCell ref="B47:C47"/>
    <mergeCell ref="B49:C49"/>
    <mergeCell ref="B42:C42"/>
    <mergeCell ref="B43:C43"/>
    <mergeCell ref="B44:C44"/>
    <mergeCell ref="B45:C45"/>
    <mergeCell ref="A51:G52"/>
    <mergeCell ref="A2:G2"/>
    <mergeCell ref="A3:D3"/>
    <mergeCell ref="B5:C5"/>
    <mergeCell ref="B11:C11"/>
    <mergeCell ref="B12:C12"/>
    <mergeCell ref="B18:C18"/>
    <mergeCell ref="B19:C19"/>
    <mergeCell ref="B20:C20"/>
    <mergeCell ref="B25:C25"/>
    <mergeCell ref="B26:C26"/>
    <mergeCell ref="B27:C27"/>
    <mergeCell ref="B28:C28"/>
    <mergeCell ref="B29:C29"/>
    <mergeCell ref="B38:C38"/>
    <mergeCell ref="B40:C40"/>
  </mergeCells>
  <phoneticPr fontId="7"/>
  <pageMargins left="0.78740157480314965" right="0.78740157480314965" top="0.86614173228346458" bottom="0.86614173228346458" header="0.62992125984251968" footer="0.39370078740157483"/>
  <pageSetup paperSize="9" scale="115" firstPageNumber="250" orientation="portrait" useFirstPageNumber="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C52"/>
  <sheetViews>
    <sheetView view="pageBreakPreview" zoomScaleNormal="100" zoomScaleSheetLayoutView="100" workbookViewId="0"/>
  </sheetViews>
  <sheetFormatPr defaultRowHeight="10.5" customHeight="1" x14ac:dyDescent="0.15"/>
  <cols>
    <col min="1" max="1" width="0.42578125" customWidth="1"/>
    <col min="2" max="2" width="4.42578125" style="30" customWidth="1"/>
    <col min="3" max="3" width="32.42578125" style="30" customWidth="1"/>
    <col min="4" max="4" width="0.5703125" style="30" customWidth="1"/>
    <col min="5" max="7" width="20.140625" style="30" customWidth="1"/>
    <col min="8" max="12" width="12.140625" customWidth="1"/>
    <col min="13" max="18" width="12.42578125" customWidth="1"/>
  </cols>
  <sheetData>
    <row r="1" spans="1:29" s="1" customFormat="1" ht="12" customHeight="1" x14ac:dyDescent="0.15">
      <c r="A1" s="2"/>
      <c r="B1" s="8"/>
      <c r="C1" s="8"/>
      <c r="D1" s="8"/>
      <c r="E1" s="9"/>
      <c r="F1" s="8"/>
      <c r="G1" s="9" t="s">
        <v>0</v>
      </c>
      <c r="H1" s="3"/>
      <c r="I1" s="3"/>
      <c r="J1" s="3"/>
      <c r="K1" s="3"/>
      <c r="L1" s="3"/>
      <c r="M1" s="3"/>
      <c r="N1" s="3"/>
      <c r="O1" s="3"/>
      <c r="P1" s="3"/>
      <c r="Q1" s="3"/>
      <c r="R1" s="4"/>
      <c r="S1" s="3"/>
      <c r="T1" s="3"/>
      <c r="U1" s="3"/>
      <c r="V1" s="3"/>
      <c r="W1" s="3"/>
      <c r="X1" s="3"/>
      <c r="Y1" s="3"/>
      <c r="Z1" s="3"/>
      <c r="AA1" s="3"/>
      <c r="AB1" s="3"/>
      <c r="AC1" s="3"/>
    </row>
    <row r="2" spans="1:29" ht="18" customHeight="1" x14ac:dyDescent="0.15">
      <c r="A2" s="205" t="s">
        <v>100</v>
      </c>
      <c r="B2" s="205"/>
      <c r="C2" s="205"/>
      <c r="D2" s="205"/>
      <c r="E2" s="205"/>
      <c r="F2" s="205"/>
      <c r="G2" s="205"/>
    </row>
    <row r="3" spans="1:29" ht="18" customHeight="1" x14ac:dyDescent="0.15">
      <c r="A3" s="206" t="s">
        <v>98</v>
      </c>
      <c r="B3" s="206"/>
      <c r="C3" s="206"/>
      <c r="D3" s="207"/>
      <c r="E3" s="14" t="s">
        <v>3</v>
      </c>
      <c r="F3" s="16" t="s">
        <v>4</v>
      </c>
      <c r="G3" s="17" t="s">
        <v>5</v>
      </c>
    </row>
    <row r="4" spans="1:29" ht="6" customHeight="1" x14ac:dyDescent="0.15">
      <c r="A4" s="5"/>
      <c r="B4" s="20"/>
      <c r="C4" s="20"/>
      <c r="D4" s="21"/>
      <c r="E4" s="22"/>
      <c r="F4" s="22"/>
      <c r="G4" s="22"/>
    </row>
    <row r="5" spans="1:29" ht="13.5" customHeight="1" x14ac:dyDescent="0.15">
      <c r="A5" s="6"/>
      <c r="B5" s="200" t="s">
        <v>6</v>
      </c>
      <c r="C5" s="200"/>
      <c r="D5" s="25"/>
      <c r="E5" s="26"/>
      <c r="F5" s="26"/>
      <c r="G5" s="26"/>
    </row>
    <row r="6" spans="1:29" ht="13.5" customHeight="1" x14ac:dyDescent="0.15">
      <c r="A6" s="6"/>
      <c r="B6" s="23" t="s">
        <v>7</v>
      </c>
      <c r="C6" s="24" t="s">
        <v>8</v>
      </c>
      <c r="D6" s="21"/>
      <c r="E6" s="26">
        <v>1982010516</v>
      </c>
      <c r="F6" s="26" t="s">
        <v>101</v>
      </c>
      <c r="G6" s="28">
        <f t="shared" ref="G6:G11" si="0">SUM(E6,F6)</f>
        <v>1982010516</v>
      </c>
    </row>
    <row r="7" spans="1:29" ht="13.5" customHeight="1" x14ac:dyDescent="0.15">
      <c r="A7" s="6"/>
      <c r="B7" s="23" t="s">
        <v>9</v>
      </c>
      <c r="C7" s="24" t="s">
        <v>10</v>
      </c>
      <c r="D7" s="21"/>
      <c r="E7" s="26">
        <v>1622251058</v>
      </c>
      <c r="F7" s="26">
        <v>-10727456</v>
      </c>
      <c r="G7" s="28">
        <f t="shared" si="0"/>
        <v>1611523602</v>
      </c>
    </row>
    <row r="8" spans="1:29" ht="13.5" customHeight="1" x14ac:dyDescent="0.15">
      <c r="A8" s="6"/>
      <c r="B8" s="23" t="s">
        <v>11</v>
      </c>
      <c r="C8" s="24" t="s">
        <v>12</v>
      </c>
      <c r="D8" s="31"/>
      <c r="E8" s="26">
        <v>16899948184</v>
      </c>
      <c r="F8" s="26">
        <v>207972475</v>
      </c>
      <c r="G8" s="28">
        <f t="shared" si="0"/>
        <v>17107920659</v>
      </c>
    </row>
    <row r="9" spans="1:29" ht="13.5" customHeight="1" x14ac:dyDescent="0.15">
      <c r="A9" s="6"/>
      <c r="B9" s="23" t="s">
        <v>13</v>
      </c>
      <c r="C9" s="24" t="s">
        <v>14</v>
      </c>
      <c r="D9" s="31"/>
      <c r="E9" s="26">
        <v>415190928</v>
      </c>
      <c r="F9" s="26">
        <v>14885719</v>
      </c>
      <c r="G9" s="28">
        <f t="shared" si="0"/>
        <v>430076647</v>
      </c>
    </row>
    <row r="10" spans="1:29" ht="13.5" customHeight="1" x14ac:dyDescent="0.15">
      <c r="A10" s="6"/>
      <c r="B10" s="23" t="s">
        <v>15</v>
      </c>
      <c r="C10" s="24" t="s">
        <v>16</v>
      </c>
      <c r="D10" s="31"/>
      <c r="E10" s="26">
        <v>221494841</v>
      </c>
      <c r="F10" s="26">
        <v>-450508</v>
      </c>
      <c r="G10" s="28">
        <f t="shared" si="0"/>
        <v>221044333</v>
      </c>
    </row>
    <row r="11" spans="1:29" ht="13.5" customHeight="1" x14ac:dyDescent="0.15">
      <c r="A11" s="6"/>
      <c r="B11" s="200" t="s">
        <v>5</v>
      </c>
      <c r="C11" s="200"/>
      <c r="D11" s="34"/>
      <c r="E11" s="26">
        <f>SUM(E6:E10)</f>
        <v>21140895527</v>
      </c>
      <c r="F11" s="26">
        <v>211680230</v>
      </c>
      <c r="G11" s="28">
        <f t="shared" si="0"/>
        <v>21352575757</v>
      </c>
    </row>
    <row r="12" spans="1:29" ht="13.5" customHeight="1" x14ac:dyDescent="0.15">
      <c r="A12" s="6"/>
      <c r="B12" s="200" t="s">
        <v>17</v>
      </c>
      <c r="C12" s="200"/>
      <c r="D12" s="34"/>
      <c r="E12" s="26"/>
      <c r="G12" s="28"/>
    </row>
    <row r="13" spans="1:29" ht="13.5" customHeight="1" x14ac:dyDescent="0.15">
      <c r="A13" s="6"/>
      <c r="B13" s="23" t="s">
        <v>7</v>
      </c>
      <c r="C13" s="24" t="s">
        <v>18</v>
      </c>
      <c r="D13" s="34"/>
      <c r="E13" s="26">
        <v>1665912000</v>
      </c>
      <c r="F13" s="26">
        <v>-1776250</v>
      </c>
      <c r="G13" s="28">
        <f t="shared" ref="G13:G18" si="1">SUM(E13,F13)</f>
        <v>1664135750</v>
      </c>
    </row>
    <row r="14" spans="1:29" ht="13.5" customHeight="1" x14ac:dyDescent="0.15">
      <c r="A14" s="6"/>
      <c r="B14" s="23" t="s">
        <v>9</v>
      </c>
      <c r="C14" s="24" t="s">
        <v>20</v>
      </c>
      <c r="D14" s="34"/>
      <c r="E14" s="26">
        <v>1346172826</v>
      </c>
      <c r="F14" s="26">
        <v>21767632</v>
      </c>
      <c r="G14" s="28">
        <f t="shared" si="1"/>
        <v>1367940458</v>
      </c>
    </row>
    <row r="15" spans="1:29" ht="13.5" customHeight="1" x14ac:dyDescent="0.15">
      <c r="A15" s="6"/>
      <c r="B15" s="23" t="s">
        <v>11</v>
      </c>
      <c r="C15" s="24" t="s">
        <v>21</v>
      </c>
      <c r="D15" s="34"/>
      <c r="E15" s="26">
        <v>114613950</v>
      </c>
      <c r="F15" s="26">
        <v>114540260</v>
      </c>
      <c r="G15" s="28">
        <f t="shared" si="1"/>
        <v>229154210</v>
      </c>
    </row>
    <row r="16" spans="1:29" ht="13.5" customHeight="1" x14ac:dyDescent="0.15">
      <c r="A16" s="6"/>
      <c r="B16" s="23" t="s">
        <v>13</v>
      </c>
      <c r="C16" s="24" t="s">
        <v>22</v>
      </c>
      <c r="D16" s="34"/>
      <c r="E16" s="26">
        <v>2003751832</v>
      </c>
      <c r="F16" s="26">
        <v>94147639</v>
      </c>
      <c r="G16" s="28">
        <f t="shared" si="1"/>
        <v>2097899471</v>
      </c>
    </row>
    <row r="17" spans="1:7" ht="13.5" customHeight="1" x14ac:dyDescent="0.15">
      <c r="A17" s="6"/>
      <c r="B17" s="23" t="s">
        <v>15</v>
      </c>
      <c r="C17" s="24" t="s">
        <v>24</v>
      </c>
      <c r="D17" s="34"/>
      <c r="E17" s="26">
        <v>143857658</v>
      </c>
      <c r="F17" s="26">
        <v>-2332294</v>
      </c>
      <c r="G17" s="28">
        <f t="shared" si="1"/>
        <v>141525364</v>
      </c>
    </row>
    <row r="18" spans="1:7" ht="13.5" customHeight="1" x14ac:dyDescent="0.15">
      <c r="A18" s="6"/>
      <c r="B18" s="200" t="s">
        <v>5</v>
      </c>
      <c r="C18" s="200"/>
      <c r="D18" s="34"/>
      <c r="E18" s="26">
        <f>SUM(E13:E17)</f>
        <v>5274308266</v>
      </c>
      <c r="F18" s="26">
        <v>226346987</v>
      </c>
      <c r="G18" s="28">
        <f t="shared" si="1"/>
        <v>5500655253</v>
      </c>
    </row>
    <row r="19" spans="1:7" ht="13.5" customHeight="1" x14ac:dyDescent="0.15">
      <c r="A19" s="6"/>
      <c r="B19" s="200" t="s">
        <v>25</v>
      </c>
      <c r="C19" s="200"/>
      <c r="D19" s="34"/>
      <c r="E19" s="26">
        <v>20998807371</v>
      </c>
      <c r="F19" s="26">
        <v>-531223370</v>
      </c>
      <c r="G19" s="28">
        <f>SUM(E19,F19)</f>
        <v>20467584001</v>
      </c>
    </row>
    <row r="20" spans="1:7" ht="13.5" customHeight="1" x14ac:dyDescent="0.15">
      <c r="A20" s="6"/>
      <c r="B20" s="200" t="s">
        <v>26</v>
      </c>
      <c r="C20" s="200"/>
      <c r="D20" s="34"/>
      <c r="E20" s="26"/>
      <c r="F20" s="26"/>
      <c r="G20" s="28"/>
    </row>
    <row r="21" spans="1:7" ht="13.5" customHeight="1" x14ac:dyDescent="0.15">
      <c r="A21" s="6"/>
      <c r="B21" s="23" t="s">
        <v>7</v>
      </c>
      <c r="C21" s="24" t="s">
        <v>27</v>
      </c>
      <c r="D21" s="34"/>
      <c r="E21" s="26">
        <v>32060111</v>
      </c>
      <c r="F21" s="26">
        <v>-3500</v>
      </c>
      <c r="G21" s="28">
        <f t="shared" ref="G21:G28" si="2">SUM(E21,F21)</f>
        <v>32056611</v>
      </c>
    </row>
    <row r="22" spans="1:7" ht="13.5" customHeight="1" x14ac:dyDescent="0.15">
      <c r="A22" s="6"/>
      <c r="B22" s="23" t="s">
        <v>9</v>
      </c>
      <c r="C22" s="24" t="s">
        <v>28</v>
      </c>
      <c r="D22" s="34"/>
      <c r="E22" s="26">
        <v>840158211</v>
      </c>
      <c r="F22" s="26" t="s">
        <v>101</v>
      </c>
      <c r="G22" s="28">
        <f t="shared" si="2"/>
        <v>840158211</v>
      </c>
    </row>
    <row r="23" spans="1:7" ht="13.5" customHeight="1" x14ac:dyDescent="0.15">
      <c r="A23" s="6"/>
      <c r="B23" s="23" t="s">
        <v>11</v>
      </c>
      <c r="C23" s="24" t="s">
        <v>30</v>
      </c>
      <c r="D23" s="34"/>
      <c r="E23" s="26">
        <v>3287228</v>
      </c>
      <c r="F23" s="26">
        <v>-54959</v>
      </c>
      <c r="G23" s="28">
        <f t="shared" si="2"/>
        <v>3232269</v>
      </c>
    </row>
    <row r="24" spans="1:7" ht="13.5" customHeight="1" x14ac:dyDescent="0.15">
      <c r="A24" s="6"/>
      <c r="B24" s="23" t="s">
        <v>13</v>
      </c>
      <c r="C24" s="35" t="s">
        <v>31</v>
      </c>
      <c r="D24" s="34"/>
      <c r="E24" s="26">
        <v>47999829</v>
      </c>
      <c r="F24" s="26">
        <v>25352753</v>
      </c>
      <c r="G24" s="28">
        <f t="shared" si="2"/>
        <v>73352582</v>
      </c>
    </row>
    <row r="25" spans="1:7" ht="13.5" customHeight="1" x14ac:dyDescent="0.15">
      <c r="A25" s="6"/>
      <c r="B25" s="200" t="s">
        <v>5</v>
      </c>
      <c r="C25" s="200"/>
      <c r="D25" s="34"/>
      <c r="E25" s="26">
        <f>SUM(E21:E24)</f>
        <v>923505379</v>
      </c>
      <c r="F25" s="26">
        <v>25294294</v>
      </c>
      <c r="G25" s="28">
        <f t="shared" si="2"/>
        <v>948799673</v>
      </c>
    </row>
    <row r="26" spans="1:7" ht="13.5" customHeight="1" x14ac:dyDescent="0.15">
      <c r="A26" s="6"/>
      <c r="B26" s="200" t="s">
        <v>33</v>
      </c>
      <c r="C26" s="200"/>
      <c r="D26" s="34"/>
      <c r="E26" s="26">
        <v>14619635000</v>
      </c>
      <c r="F26" s="26" t="s">
        <v>101</v>
      </c>
      <c r="G26" s="28">
        <f t="shared" si="2"/>
        <v>14619635000</v>
      </c>
    </row>
    <row r="27" spans="1:7" ht="13.5" customHeight="1" x14ac:dyDescent="0.15">
      <c r="A27" s="6"/>
      <c r="B27" s="200" t="s">
        <v>80</v>
      </c>
      <c r="C27" s="200"/>
      <c r="D27" s="34"/>
      <c r="E27" s="26">
        <v>311983000</v>
      </c>
      <c r="F27" s="26" t="s">
        <v>101</v>
      </c>
      <c r="G27" s="28">
        <f t="shared" si="2"/>
        <v>311983000</v>
      </c>
    </row>
    <row r="28" spans="1:7" ht="13.5" customHeight="1" x14ac:dyDescent="0.15">
      <c r="A28" s="6"/>
      <c r="B28" s="200" t="s">
        <v>34</v>
      </c>
      <c r="C28" s="200"/>
      <c r="D28" s="34"/>
      <c r="E28" s="26">
        <v>4801642964</v>
      </c>
      <c r="F28" s="26">
        <v>39856571</v>
      </c>
      <c r="G28" s="28">
        <f t="shared" si="2"/>
        <v>4841499535</v>
      </c>
    </row>
    <row r="29" spans="1:7" ht="13.5" customHeight="1" x14ac:dyDescent="0.15">
      <c r="A29" s="6"/>
      <c r="B29" s="200" t="s">
        <v>35</v>
      </c>
      <c r="C29" s="200"/>
      <c r="D29" s="34"/>
      <c r="E29" s="26"/>
      <c r="F29" s="26"/>
      <c r="G29" s="28"/>
    </row>
    <row r="30" spans="1:7" ht="13.5" customHeight="1" x14ac:dyDescent="0.15">
      <c r="A30" s="6"/>
      <c r="B30" s="23" t="s">
        <v>7</v>
      </c>
      <c r="C30" s="24" t="s">
        <v>36</v>
      </c>
      <c r="D30" s="34"/>
      <c r="E30" s="26">
        <v>980438000</v>
      </c>
      <c r="F30" s="26">
        <v>101957267</v>
      </c>
      <c r="G30" s="28">
        <f t="shared" ref="G30:G47" si="3">SUM(E30,F30)</f>
        <v>1082395267</v>
      </c>
    </row>
    <row r="31" spans="1:7" ht="13.5" customHeight="1" x14ac:dyDescent="0.15">
      <c r="A31" s="6"/>
      <c r="B31" s="23" t="s">
        <v>9</v>
      </c>
      <c r="C31" s="24" t="s">
        <v>37</v>
      </c>
      <c r="D31" s="34"/>
      <c r="E31" s="26">
        <v>1547517000</v>
      </c>
      <c r="F31" s="26">
        <v>91933451</v>
      </c>
      <c r="G31" s="28">
        <f t="shared" si="3"/>
        <v>1639450451</v>
      </c>
    </row>
    <row r="32" spans="1:7" ht="13.5" customHeight="1" x14ac:dyDescent="0.15">
      <c r="A32" s="6"/>
      <c r="B32" s="23" t="s">
        <v>11</v>
      </c>
      <c r="C32" s="35" t="s">
        <v>85</v>
      </c>
      <c r="D32" s="34"/>
      <c r="E32" s="26">
        <v>513632000</v>
      </c>
      <c r="F32" s="26">
        <v>11787296</v>
      </c>
      <c r="G32" s="28">
        <f t="shared" si="3"/>
        <v>525419296</v>
      </c>
    </row>
    <row r="33" spans="1:7" ht="13.5" customHeight="1" x14ac:dyDescent="0.15">
      <c r="A33" s="6"/>
      <c r="B33" s="23" t="s">
        <v>13</v>
      </c>
      <c r="C33" s="24" t="s">
        <v>86</v>
      </c>
      <c r="D33" s="34"/>
      <c r="E33" s="26">
        <v>1635306000</v>
      </c>
      <c r="F33" s="26">
        <v>26649784</v>
      </c>
      <c r="G33" s="28">
        <f t="shared" si="3"/>
        <v>1661955784</v>
      </c>
    </row>
    <row r="34" spans="1:7" ht="13.5" customHeight="1" x14ac:dyDescent="0.15">
      <c r="A34" s="6"/>
      <c r="B34" s="23" t="s">
        <v>15</v>
      </c>
      <c r="C34" s="20" t="s">
        <v>87</v>
      </c>
      <c r="D34" s="34"/>
      <c r="E34" s="26">
        <v>979884000</v>
      </c>
      <c r="F34" s="26">
        <v>3022516</v>
      </c>
      <c r="G34" s="28">
        <f t="shared" si="3"/>
        <v>982906516</v>
      </c>
    </row>
    <row r="35" spans="1:7" ht="13.5" customHeight="1" x14ac:dyDescent="0.15">
      <c r="A35" s="6"/>
      <c r="B35" s="23" t="s">
        <v>23</v>
      </c>
      <c r="C35" s="24" t="s">
        <v>63</v>
      </c>
      <c r="D35" s="34"/>
      <c r="E35" s="26">
        <v>674656000</v>
      </c>
      <c r="F35" s="26">
        <v>-158281</v>
      </c>
      <c r="G35" s="28">
        <f t="shared" si="3"/>
        <v>674497719</v>
      </c>
    </row>
    <row r="36" spans="1:7" ht="13.5" customHeight="1" x14ac:dyDescent="0.15">
      <c r="A36" s="6"/>
      <c r="B36" s="23" t="s">
        <v>42</v>
      </c>
      <c r="C36" s="24" t="s">
        <v>88</v>
      </c>
      <c r="D36" s="31"/>
      <c r="E36" s="26">
        <v>314504000</v>
      </c>
      <c r="F36" s="26">
        <v>11993582</v>
      </c>
      <c r="G36" s="28">
        <f t="shared" si="3"/>
        <v>326497582</v>
      </c>
    </row>
    <row r="37" spans="1:7" ht="13.5" customHeight="1" x14ac:dyDescent="0.15">
      <c r="A37" s="6"/>
      <c r="B37" s="23" t="s">
        <v>44</v>
      </c>
      <c r="C37" s="24" t="s">
        <v>45</v>
      </c>
      <c r="D37" s="31"/>
      <c r="E37" s="26">
        <v>228668000</v>
      </c>
      <c r="F37" s="26" t="s">
        <v>101</v>
      </c>
      <c r="G37" s="28">
        <f t="shared" si="3"/>
        <v>228668000</v>
      </c>
    </row>
    <row r="38" spans="1:7" ht="13.5" customHeight="1" x14ac:dyDescent="0.15">
      <c r="A38" s="6"/>
      <c r="B38" s="201" t="s">
        <v>46</v>
      </c>
      <c r="C38" s="201"/>
      <c r="D38" s="31"/>
      <c r="E38" s="26">
        <f>SUM(E30:E37)</f>
        <v>6874605000</v>
      </c>
      <c r="F38" s="26">
        <v>247185615</v>
      </c>
      <c r="G38" s="28">
        <f t="shared" si="3"/>
        <v>7121790615</v>
      </c>
    </row>
    <row r="39" spans="1:7" ht="13.5" customHeight="1" x14ac:dyDescent="0.15">
      <c r="A39" s="6"/>
      <c r="B39" s="23" t="s">
        <v>47</v>
      </c>
      <c r="C39" s="24" t="s">
        <v>48</v>
      </c>
      <c r="D39" s="31"/>
      <c r="E39" s="26">
        <v>72674000</v>
      </c>
      <c r="F39" s="26">
        <v>201560000</v>
      </c>
      <c r="G39" s="28">
        <f t="shared" si="3"/>
        <v>274234000</v>
      </c>
    </row>
    <row r="40" spans="1:7" ht="13.5" customHeight="1" x14ac:dyDescent="0.15">
      <c r="A40" s="6"/>
      <c r="B40" s="200" t="s">
        <v>5</v>
      </c>
      <c r="C40" s="200"/>
      <c r="D40" s="31"/>
      <c r="E40" s="26">
        <f>E38+E39</f>
        <v>6947279000</v>
      </c>
      <c r="F40" s="26">
        <v>448745615</v>
      </c>
      <c r="G40" s="28">
        <f t="shared" si="3"/>
        <v>7396024615</v>
      </c>
    </row>
    <row r="41" spans="1:7" ht="13.5" customHeight="1" x14ac:dyDescent="0.15">
      <c r="A41" s="6"/>
      <c r="B41" s="200" t="s">
        <v>49</v>
      </c>
      <c r="C41" s="200"/>
      <c r="D41" s="31"/>
      <c r="E41" s="26">
        <v>691259031</v>
      </c>
      <c r="F41" s="26">
        <v>103783955</v>
      </c>
      <c r="G41" s="28">
        <f t="shared" si="3"/>
        <v>795042986</v>
      </c>
    </row>
    <row r="42" spans="1:7" ht="13.5" customHeight="1" x14ac:dyDescent="0.15">
      <c r="A42" s="6"/>
      <c r="B42" s="200" t="s">
        <v>50</v>
      </c>
      <c r="C42" s="200"/>
      <c r="D42" s="31"/>
      <c r="E42" s="26">
        <v>162549216</v>
      </c>
      <c r="F42" s="26">
        <v>267964583</v>
      </c>
      <c r="G42" s="28">
        <f t="shared" si="3"/>
        <v>430513799</v>
      </c>
    </row>
    <row r="43" spans="1:7" ht="13.5" customHeight="1" x14ac:dyDescent="0.15">
      <c r="A43" s="6"/>
      <c r="B43" s="200" t="s">
        <v>51</v>
      </c>
      <c r="C43" s="200"/>
      <c r="D43" s="31"/>
      <c r="E43" s="26">
        <v>864747788</v>
      </c>
      <c r="F43" s="26">
        <v>1012823</v>
      </c>
      <c r="G43" s="28">
        <f t="shared" si="3"/>
        <v>865760611</v>
      </c>
    </row>
    <row r="44" spans="1:7" ht="13.5" customHeight="1" x14ac:dyDescent="0.15">
      <c r="A44" s="6"/>
      <c r="B44" s="200" t="s">
        <v>89</v>
      </c>
      <c r="C44" s="200"/>
      <c r="D44" s="31"/>
      <c r="E44" s="26">
        <v>607369732</v>
      </c>
      <c r="F44" s="26">
        <v>82261347</v>
      </c>
      <c r="G44" s="28">
        <f t="shared" si="3"/>
        <v>689631079</v>
      </c>
    </row>
    <row r="45" spans="1:7" ht="13.5" customHeight="1" x14ac:dyDescent="0.15">
      <c r="A45" s="6"/>
      <c r="B45" s="200" t="s">
        <v>58</v>
      </c>
      <c r="C45" s="200"/>
      <c r="D45" s="36"/>
      <c r="E45" s="26">
        <v>20286000</v>
      </c>
      <c r="F45" s="26" t="s">
        <v>101</v>
      </c>
      <c r="G45" s="28">
        <f t="shared" si="3"/>
        <v>20286000</v>
      </c>
    </row>
    <row r="46" spans="1:7" ht="13.5" customHeight="1" x14ac:dyDescent="0.15">
      <c r="A46" s="6"/>
      <c r="B46" s="200" t="s">
        <v>53</v>
      </c>
      <c r="C46" s="200"/>
      <c r="D46" s="36"/>
      <c r="E46" s="26">
        <v>5194539537</v>
      </c>
      <c r="F46" s="26">
        <v>119660448</v>
      </c>
      <c r="G46" s="28">
        <f t="shared" si="3"/>
        <v>5314199985</v>
      </c>
    </row>
    <row r="47" spans="1:7" ht="13.5" customHeight="1" x14ac:dyDescent="0.15">
      <c r="A47" s="6"/>
      <c r="B47" s="200" t="s">
        <v>54</v>
      </c>
      <c r="C47" s="200"/>
      <c r="D47" s="36"/>
      <c r="E47" s="26">
        <v>350000000</v>
      </c>
      <c r="F47" s="26">
        <v>-100000000</v>
      </c>
      <c r="G47" s="28">
        <f t="shared" si="3"/>
        <v>250000000</v>
      </c>
    </row>
    <row r="48" spans="1:7" ht="5.0999999999999996" customHeight="1" x14ac:dyDescent="0.15">
      <c r="A48" s="6"/>
      <c r="B48" s="24"/>
      <c r="C48" s="24"/>
      <c r="D48" s="36"/>
      <c r="E48" s="26"/>
      <c r="F48" s="26"/>
      <c r="G48" s="28"/>
    </row>
    <row r="49" spans="1:7" ht="13.5" customHeight="1" x14ac:dyDescent="0.15">
      <c r="A49" s="6"/>
      <c r="B49" s="202" t="s">
        <v>55</v>
      </c>
      <c r="C49" s="202"/>
      <c r="D49" s="36"/>
      <c r="E49" s="28">
        <f>SUM(E11,E18:E19,E25:E28,E40:E47)</f>
        <v>82908807811</v>
      </c>
      <c r="F49" s="28">
        <v>895383483</v>
      </c>
      <c r="G49" s="28">
        <f>SUM(E49,F49)</f>
        <v>83804191294</v>
      </c>
    </row>
    <row r="50" spans="1:7" ht="6" customHeight="1" x14ac:dyDescent="0.15">
      <c r="A50" s="7"/>
      <c r="B50" s="38"/>
      <c r="C50" s="39"/>
      <c r="D50" s="40"/>
      <c r="E50" s="41"/>
      <c r="F50" s="42"/>
      <c r="G50" s="42"/>
    </row>
    <row r="51" spans="1:7" ht="10.5" customHeight="1" x14ac:dyDescent="0.15">
      <c r="A51" s="203" t="s">
        <v>148</v>
      </c>
      <c r="B51" s="203"/>
      <c r="C51" s="203"/>
      <c r="D51" s="203"/>
      <c r="E51" s="203"/>
      <c r="F51" s="203"/>
      <c r="G51" s="203"/>
    </row>
    <row r="52" spans="1:7" ht="10.5" customHeight="1" x14ac:dyDescent="0.15">
      <c r="A52" s="204"/>
      <c r="B52" s="204"/>
      <c r="C52" s="204"/>
      <c r="D52" s="204"/>
      <c r="E52" s="204"/>
      <c r="F52" s="204"/>
      <c r="G52" s="204"/>
    </row>
  </sheetData>
  <mergeCells count="24">
    <mergeCell ref="B43:C43"/>
    <mergeCell ref="B44:C44"/>
    <mergeCell ref="B45:C45"/>
    <mergeCell ref="A2:G2"/>
    <mergeCell ref="B12:C12"/>
    <mergeCell ref="B18:C18"/>
    <mergeCell ref="B19:C19"/>
    <mergeCell ref="B38:C38"/>
    <mergeCell ref="A51:G52"/>
    <mergeCell ref="A3:D3"/>
    <mergeCell ref="B5:C5"/>
    <mergeCell ref="B11:C11"/>
    <mergeCell ref="B20:C20"/>
    <mergeCell ref="B25:C25"/>
    <mergeCell ref="B26:C26"/>
    <mergeCell ref="B27:C27"/>
    <mergeCell ref="B28:C28"/>
    <mergeCell ref="B29:C29"/>
    <mergeCell ref="B40:C40"/>
    <mergeCell ref="B41:C41"/>
    <mergeCell ref="B46:C46"/>
    <mergeCell ref="B47:C47"/>
    <mergeCell ref="B49:C49"/>
    <mergeCell ref="B42:C42"/>
  </mergeCells>
  <phoneticPr fontId="7"/>
  <pageMargins left="0.78740157480314965" right="0.78740157480314965" top="0.86614173228346458" bottom="0.86614173228346458" header="0.62992125984251968" footer="0.39370078740157483"/>
  <pageSetup paperSize="9" scale="115" firstPageNumber="272" orientation="portrait" useFirstPageNumber="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A52"/>
  <sheetViews>
    <sheetView view="pageBreakPreview" zoomScaleNormal="100" zoomScaleSheetLayoutView="100" workbookViewId="0"/>
  </sheetViews>
  <sheetFormatPr defaultRowHeight="10.5" customHeight="1" x14ac:dyDescent="0.15"/>
  <cols>
    <col min="1" max="1" width="0.42578125" customWidth="1"/>
    <col min="2" max="2" width="4.42578125" style="30" customWidth="1"/>
    <col min="3" max="3" width="32.42578125" style="30" customWidth="1"/>
    <col min="4" max="4" width="0.5703125" style="30" customWidth="1"/>
    <col min="5" max="7" width="20.140625" style="30" customWidth="1"/>
    <col min="8" max="10" width="12.140625" customWidth="1"/>
    <col min="11" max="16" width="12.42578125" customWidth="1"/>
  </cols>
  <sheetData>
    <row r="1" spans="1:27" s="1" customFormat="1" ht="12" customHeight="1" x14ac:dyDescent="0.15">
      <c r="A1" s="2"/>
      <c r="B1" s="8"/>
      <c r="C1" s="8"/>
      <c r="D1" s="8"/>
      <c r="E1" s="9"/>
      <c r="F1" s="8"/>
      <c r="G1" s="9" t="s">
        <v>0</v>
      </c>
      <c r="H1" s="3"/>
      <c r="I1" s="3"/>
      <c r="J1" s="3"/>
      <c r="K1" s="3"/>
      <c r="L1" s="3"/>
      <c r="M1" s="3"/>
      <c r="N1" s="3"/>
      <c r="O1" s="3"/>
      <c r="P1" s="4"/>
      <c r="Q1" s="3"/>
      <c r="R1" s="3"/>
      <c r="S1" s="3"/>
      <c r="T1" s="3"/>
      <c r="U1" s="3"/>
      <c r="V1" s="3"/>
      <c r="W1" s="3"/>
      <c r="X1" s="3"/>
      <c r="Y1" s="3"/>
      <c r="Z1" s="3"/>
      <c r="AA1" s="3"/>
    </row>
    <row r="2" spans="1:27" ht="18" customHeight="1" x14ac:dyDescent="0.15">
      <c r="A2" s="205" t="s">
        <v>99</v>
      </c>
      <c r="B2" s="205"/>
      <c r="C2" s="205"/>
      <c r="D2" s="205"/>
      <c r="E2" s="205"/>
      <c r="F2" s="205"/>
      <c r="G2" s="205"/>
    </row>
    <row r="3" spans="1:27" ht="18" customHeight="1" x14ac:dyDescent="0.15">
      <c r="A3" s="206" t="s">
        <v>98</v>
      </c>
      <c r="B3" s="206"/>
      <c r="C3" s="206"/>
      <c r="D3" s="207"/>
      <c r="E3" s="14" t="s">
        <v>3</v>
      </c>
      <c r="F3" s="16" t="s">
        <v>4</v>
      </c>
      <c r="G3" s="17" t="s">
        <v>5</v>
      </c>
    </row>
    <row r="4" spans="1:27" ht="6" customHeight="1" x14ac:dyDescent="0.15">
      <c r="A4" s="5"/>
      <c r="B4" s="20"/>
      <c r="C4" s="20"/>
      <c r="D4" s="21"/>
      <c r="E4" s="22"/>
      <c r="F4" s="22"/>
      <c r="G4" s="22"/>
    </row>
    <row r="5" spans="1:27" ht="13.5" customHeight="1" x14ac:dyDescent="0.15">
      <c r="A5" s="6"/>
      <c r="B5" s="200" t="s">
        <v>6</v>
      </c>
      <c r="C5" s="200"/>
      <c r="D5" s="25"/>
      <c r="E5" s="26"/>
      <c r="F5" s="26"/>
      <c r="G5" s="26"/>
    </row>
    <row r="6" spans="1:27" ht="13.5" customHeight="1" x14ac:dyDescent="0.15">
      <c r="A6" s="6"/>
      <c r="B6" s="23" t="s">
        <v>7</v>
      </c>
      <c r="C6" s="24" t="s">
        <v>8</v>
      </c>
      <c r="D6" s="21"/>
      <c r="E6" s="26">
        <v>2005336133</v>
      </c>
      <c r="F6" s="26">
        <v>41924486</v>
      </c>
      <c r="G6" s="28">
        <f t="shared" ref="G6:G11" si="0">SUM(E6,F6)</f>
        <v>2047260619</v>
      </c>
    </row>
    <row r="7" spans="1:27" ht="13.5" customHeight="1" x14ac:dyDescent="0.15">
      <c r="A7" s="6"/>
      <c r="B7" s="23" t="s">
        <v>9</v>
      </c>
      <c r="C7" s="24" t="s">
        <v>10</v>
      </c>
      <c r="D7" s="21"/>
      <c r="E7" s="26">
        <v>1658895018</v>
      </c>
      <c r="F7" s="26">
        <v>345732548</v>
      </c>
      <c r="G7" s="28">
        <f t="shared" si="0"/>
        <v>2004627566</v>
      </c>
    </row>
    <row r="8" spans="1:27" ht="13.5" customHeight="1" x14ac:dyDescent="0.15">
      <c r="A8" s="6"/>
      <c r="B8" s="23" t="s">
        <v>11</v>
      </c>
      <c r="C8" s="24" t="s">
        <v>12</v>
      </c>
      <c r="D8" s="31"/>
      <c r="E8" s="26">
        <v>17513240189</v>
      </c>
      <c r="F8" s="26">
        <v>451983170</v>
      </c>
      <c r="G8" s="28">
        <f t="shared" si="0"/>
        <v>17965223359</v>
      </c>
    </row>
    <row r="9" spans="1:27" ht="13.5" customHeight="1" x14ac:dyDescent="0.15">
      <c r="A9" s="6"/>
      <c r="B9" s="23" t="s">
        <v>13</v>
      </c>
      <c r="C9" s="24" t="s">
        <v>14</v>
      </c>
      <c r="D9" s="31"/>
      <c r="E9" s="26">
        <v>409405773</v>
      </c>
      <c r="F9" s="26">
        <v>59117865</v>
      </c>
      <c r="G9" s="28">
        <f t="shared" si="0"/>
        <v>468523638</v>
      </c>
    </row>
    <row r="10" spans="1:27" ht="13.5" customHeight="1" x14ac:dyDescent="0.15">
      <c r="A10" s="6"/>
      <c r="B10" s="23" t="s">
        <v>15</v>
      </c>
      <c r="C10" s="24" t="s">
        <v>16</v>
      </c>
      <c r="D10" s="31"/>
      <c r="E10" s="26">
        <v>195557120</v>
      </c>
      <c r="F10" s="26">
        <v>150116153</v>
      </c>
      <c r="G10" s="28">
        <f t="shared" si="0"/>
        <v>345673273</v>
      </c>
    </row>
    <row r="11" spans="1:27" ht="13.5" customHeight="1" x14ac:dyDescent="0.15">
      <c r="A11" s="6"/>
      <c r="B11" s="200" t="s">
        <v>5</v>
      </c>
      <c r="C11" s="200"/>
      <c r="D11" s="34"/>
      <c r="E11" s="26">
        <v>21782434233</v>
      </c>
      <c r="F11" s="26">
        <v>1048874222</v>
      </c>
      <c r="G11" s="28">
        <f t="shared" si="0"/>
        <v>22831308455</v>
      </c>
    </row>
    <row r="12" spans="1:27" ht="13.5" customHeight="1" x14ac:dyDescent="0.15">
      <c r="A12" s="6"/>
      <c r="B12" s="200" t="s">
        <v>17</v>
      </c>
      <c r="C12" s="200"/>
      <c r="D12" s="34"/>
      <c r="E12" s="26"/>
      <c r="G12" s="28"/>
    </row>
    <row r="13" spans="1:27" ht="13.5" customHeight="1" x14ac:dyDescent="0.15">
      <c r="A13" s="6"/>
      <c r="B13" s="23" t="s">
        <v>7</v>
      </c>
      <c r="C13" s="24" t="s">
        <v>18</v>
      </c>
      <c r="D13" s="34"/>
      <c r="E13" s="26">
        <v>1679576000</v>
      </c>
      <c r="F13" s="26">
        <v>-22388223</v>
      </c>
      <c r="G13" s="28">
        <f t="shared" ref="G13:G18" si="1">SUM(E13,F13)</f>
        <v>1657187777</v>
      </c>
    </row>
    <row r="14" spans="1:27" ht="13.5" customHeight="1" x14ac:dyDescent="0.15">
      <c r="A14" s="6"/>
      <c r="B14" s="23" t="s">
        <v>9</v>
      </c>
      <c r="C14" s="24" t="s">
        <v>20</v>
      </c>
      <c r="D14" s="34"/>
      <c r="E14" s="26">
        <v>1362777836</v>
      </c>
      <c r="F14" s="26">
        <v>57274722</v>
      </c>
      <c r="G14" s="28">
        <f t="shared" si="1"/>
        <v>1420052558</v>
      </c>
    </row>
    <row r="15" spans="1:27" ht="13.5" customHeight="1" x14ac:dyDescent="0.15">
      <c r="A15" s="6"/>
      <c r="B15" s="23" t="s">
        <v>11</v>
      </c>
      <c r="C15" s="24" t="s">
        <v>21</v>
      </c>
      <c r="D15" s="34"/>
      <c r="E15" s="26">
        <v>115508350</v>
      </c>
      <c r="F15" s="26">
        <v>163983000</v>
      </c>
      <c r="G15" s="28">
        <f t="shared" si="1"/>
        <v>279491350</v>
      </c>
    </row>
    <row r="16" spans="1:27" ht="13.5" customHeight="1" x14ac:dyDescent="0.15">
      <c r="A16" s="6"/>
      <c r="B16" s="23" t="s">
        <v>13</v>
      </c>
      <c r="C16" s="24" t="s">
        <v>22</v>
      </c>
      <c r="D16" s="34"/>
      <c r="E16" s="26">
        <v>2004138465</v>
      </c>
      <c r="F16" s="26">
        <v>126847698</v>
      </c>
      <c r="G16" s="28">
        <f t="shared" si="1"/>
        <v>2130986163</v>
      </c>
    </row>
    <row r="17" spans="1:7" ht="13.5" customHeight="1" x14ac:dyDescent="0.15">
      <c r="A17" s="6"/>
      <c r="B17" s="23" t="s">
        <v>15</v>
      </c>
      <c r="C17" s="24" t="s">
        <v>24</v>
      </c>
      <c r="D17" s="34"/>
      <c r="E17" s="26">
        <v>150187944</v>
      </c>
      <c r="F17" s="26">
        <v>-4087018</v>
      </c>
      <c r="G17" s="28">
        <f t="shared" si="1"/>
        <v>146100926</v>
      </c>
    </row>
    <row r="18" spans="1:7" ht="13.5" customHeight="1" x14ac:dyDescent="0.15">
      <c r="A18" s="6"/>
      <c r="B18" s="200" t="s">
        <v>5</v>
      </c>
      <c r="C18" s="200"/>
      <c r="D18" s="34"/>
      <c r="E18" s="26">
        <v>5312188595</v>
      </c>
      <c r="F18" s="26">
        <v>321630179</v>
      </c>
      <c r="G18" s="28">
        <f t="shared" si="1"/>
        <v>5633818774</v>
      </c>
    </row>
    <row r="19" spans="1:7" ht="13.5" customHeight="1" x14ac:dyDescent="0.15">
      <c r="A19" s="6"/>
      <c r="B19" s="200" t="s">
        <v>25</v>
      </c>
      <c r="C19" s="200"/>
      <c r="D19" s="34"/>
      <c r="E19" s="26">
        <v>20163229693</v>
      </c>
      <c r="F19" s="26">
        <v>-223147277</v>
      </c>
      <c r="G19" s="28">
        <f>SUM(E19,F19)</f>
        <v>19940082416</v>
      </c>
    </row>
    <row r="20" spans="1:7" ht="13.5" customHeight="1" x14ac:dyDescent="0.15">
      <c r="A20" s="6"/>
      <c r="B20" s="200" t="s">
        <v>26</v>
      </c>
      <c r="C20" s="200"/>
      <c r="D20" s="34"/>
      <c r="E20" s="26"/>
      <c r="F20" s="26"/>
      <c r="G20" s="28"/>
    </row>
    <row r="21" spans="1:7" ht="13.5" customHeight="1" x14ac:dyDescent="0.15">
      <c r="A21" s="6"/>
      <c r="B21" s="23" t="s">
        <v>7</v>
      </c>
      <c r="C21" s="24" t="s">
        <v>27</v>
      </c>
      <c r="D21" s="34"/>
      <c r="E21" s="26">
        <v>28853954</v>
      </c>
      <c r="F21" s="26">
        <v>-10500</v>
      </c>
      <c r="G21" s="28">
        <f t="shared" ref="G21:G28" si="2">SUM(E21,F21)</f>
        <v>28843454</v>
      </c>
    </row>
    <row r="22" spans="1:7" ht="13.5" customHeight="1" x14ac:dyDescent="0.15">
      <c r="A22" s="6"/>
      <c r="B22" s="23" t="s">
        <v>9</v>
      </c>
      <c r="C22" s="24" t="s">
        <v>28</v>
      </c>
      <c r="D22" s="34"/>
      <c r="E22" s="26">
        <v>775987025</v>
      </c>
      <c r="F22" s="26" t="s">
        <v>101</v>
      </c>
      <c r="G22" s="28">
        <f t="shared" si="2"/>
        <v>775987025</v>
      </c>
    </row>
    <row r="23" spans="1:7" ht="13.5" customHeight="1" x14ac:dyDescent="0.15">
      <c r="A23" s="6"/>
      <c r="B23" s="23" t="s">
        <v>11</v>
      </c>
      <c r="C23" s="24" t="s">
        <v>30</v>
      </c>
      <c r="D23" s="34"/>
      <c r="E23" s="26">
        <v>2933917</v>
      </c>
      <c r="F23" s="26">
        <v>-39081</v>
      </c>
      <c r="G23" s="28">
        <f t="shared" si="2"/>
        <v>2894836</v>
      </c>
    </row>
    <row r="24" spans="1:7" ht="13.5" customHeight="1" x14ac:dyDescent="0.15">
      <c r="A24" s="6"/>
      <c r="B24" s="23" t="s">
        <v>13</v>
      </c>
      <c r="C24" s="35" t="s">
        <v>31</v>
      </c>
      <c r="D24" s="34"/>
      <c r="E24" s="26">
        <v>44452192</v>
      </c>
      <c r="F24" s="26">
        <v>-12418</v>
      </c>
      <c r="G24" s="28">
        <f t="shared" si="2"/>
        <v>44439774</v>
      </c>
    </row>
    <row r="25" spans="1:7" ht="13.5" customHeight="1" x14ac:dyDescent="0.15">
      <c r="A25" s="6"/>
      <c r="B25" s="200" t="s">
        <v>5</v>
      </c>
      <c r="C25" s="200"/>
      <c r="D25" s="34"/>
      <c r="E25" s="26">
        <v>852227088</v>
      </c>
      <c r="F25" s="26">
        <v>-61999</v>
      </c>
      <c r="G25" s="28">
        <f t="shared" si="2"/>
        <v>852165089</v>
      </c>
    </row>
    <row r="26" spans="1:7" ht="13.5" customHeight="1" x14ac:dyDescent="0.15">
      <c r="A26" s="6"/>
      <c r="B26" s="200" t="s">
        <v>33</v>
      </c>
      <c r="C26" s="200"/>
      <c r="D26" s="34"/>
      <c r="E26" s="26">
        <v>15140119889</v>
      </c>
      <c r="F26" s="26" t="s">
        <v>101</v>
      </c>
      <c r="G26" s="28">
        <f t="shared" si="2"/>
        <v>15140119889</v>
      </c>
    </row>
    <row r="27" spans="1:7" ht="13.5" customHeight="1" x14ac:dyDescent="0.15">
      <c r="A27" s="6"/>
      <c r="B27" s="200" t="s">
        <v>80</v>
      </c>
      <c r="C27" s="200"/>
      <c r="D27" s="34"/>
      <c r="E27" s="26">
        <v>473489000</v>
      </c>
      <c r="F27" s="26">
        <v>65619000</v>
      </c>
      <c r="G27" s="28">
        <f t="shared" si="2"/>
        <v>539108000</v>
      </c>
    </row>
    <row r="28" spans="1:7" ht="13.5" customHeight="1" x14ac:dyDescent="0.15">
      <c r="A28" s="6"/>
      <c r="B28" s="200" t="s">
        <v>34</v>
      </c>
      <c r="C28" s="200"/>
      <c r="D28" s="34"/>
      <c r="E28" s="26">
        <v>4779649674</v>
      </c>
      <c r="F28" s="26">
        <v>38273877</v>
      </c>
      <c r="G28" s="28">
        <f t="shared" si="2"/>
        <v>4817923551</v>
      </c>
    </row>
    <row r="29" spans="1:7" ht="13.5" customHeight="1" x14ac:dyDescent="0.15">
      <c r="A29" s="6"/>
      <c r="B29" s="200" t="s">
        <v>35</v>
      </c>
      <c r="C29" s="200"/>
      <c r="D29" s="34"/>
      <c r="E29" s="26"/>
      <c r="F29" s="26"/>
      <c r="G29" s="28"/>
    </row>
    <row r="30" spans="1:7" ht="13.5" customHeight="1" x14ac:dyDescent="0.15">
      <c r="A30" s="6"/>
      <c r="B30" s="23" t="s">
        <v>7</v>
      </c>
      <c r="C30" s="24" t="s">
        <v>36</v>
      </c>
      <c r="D30" s="34"/>
      <c r="E30" s="26">
        <v>938934000</v>
      </c>
      <c r="F30" s="26">
        <v>110143304</v>
      </c>
      <c r="G30" s="28">
        <f t="shared" ref="G30:G46" si="3">SUM(E30,F30)</f>
        <v>1049077304</v>
      </c>
    </row>
    <row r="31" spans="1:7" ht="13.5" customHeight="1" x14ac:dyDescent="0.15">
      <c r="A31" s="6"/>
      <c r="B31" s="23" t="s">
        <v>9</v>
      </c>
      <c r="C31" s="24" t="s">
        <v>37</v>
      </c>
      <c r="D31" s="34"/>
      <c r="E31" s="26">
        <v>1483533000</v>
      </c>
      <c r="F31" s="26">
        <v>47421036</v>
      </c>
      <c r="G31" s="28">
        <f t="shared" si="3"/>
        <v>1530954036</v>
      </c>
    </row>
    <row r="32" spans="1:7" ht="13.5" customHeight="1" x14ac:dyDescent="0.15">
      <c r="A32" s="6"/>
      <c r="B32" s="23" t="s">
        <v>11</v>
      </c>
      <c r="C32" s="35" t="s">
        <v>85</v>
      </c>
      <c r="D32" s="34"/>
      <c r="E32" s="26">
        <v>496465000</v>
      </c>
      <c r="F32" s="26">
        <v>65532567</v>
      </c>
      <c r="G32" s="28">
        <f t="shared" si="3"/>
        <v>561997567</v>
      </c>
    </row>
    <row r="33" spans="1:7" ht="13.5" customHeight="1" x14ac:dyDescent="0.15">
      <c r="A33" s="6"/>
      <c r="B33" s="23" t="s">
        <v>13</v>
      </c>
      <c r="C33" s="24" t="s">
        <v>86</v>
      </c>
      <c r="D33" s="34"/>
      <c r="E33" s="26">
        <v>1610065000</v>
      </c>
      <c r="F33" s="26">
        <v>54142749</v>
      </c>
      <c r="G33" s="28">
        <f t="shared" si="3"/>
        <v>1664207749</v>
      </c>
    </row>
    <row r="34" spans="1:7" ht="13.5" customHeight="1" x14ac:dyDescent="0.15">
      <c r="A34" s="6"/>
      <c r="B34" s="23" t="s">
        <v>15</v>
      </c>
      <c r="C34" s="20" t="s">
        <v>87</v>
      </c>
      <c r="D34" s="34"/>
      <c r="E34" s="26">
        <v>926689000</v>
      </c>
      <c r="F34" s="26">
        <v>29911937</v>
      </c>
      <c r="G34" s="28">
        <f t="shared" si="3"/>
        <v>956600937</v>
      </c>
    </row>
    <row r="35" spans="1:7" ht="13.5" customHeight="1" x14ac:dyDescent="0.15">
      <c r="A35" s="6"/>
      <c r="B35" s="23" t="s">
        <v>23</v>
      </c>
      <c r="C35" s="24" t="s">
        <v>63</v>
      </c>
      <c r="D35" s="34"/>
      <c r="E35" s="26">
        <v>667736000</v>
      </c>
      <c r="F35" s="26">
        <v>926655</v>
      </c>
      <c r="G35" s="28">
        <f t="shared" si="3"/>
        <v>668662655</v>
      </c>
    </row>
    <row r="36" spans="1:7" ht="13.5" customHeight="1" x14ac:dyDescent="0.15">
      <c r="A36" s="6"/>
      <c r="B36" s="23" t="s">
        <v>42</v>
      </c>
      <c r="C36" s="24" t="s">
        <v>88</v>
      </c>
      <c r="D36" s="31"/>
      <c r="E36" s="26">
        <v>296572000</v>
      </c>
      <c r="F36" s="26">
        <v>27790854</v>
      </c>
      <c r="G36" s="28">
        <f t="shared" si="3"/>
        <v>324362854</v>
      </c>
    </row>
    <row r="37" spans="1:7" ht="13.5" customHeight="1" x14ac:dyDescent="0.15">
      <c r="A37" s="6"/>
      <c r="B37" s="23" t="s">
        <v>44</v>
      </c>
      <c r="C37" s="24" t="s">
        <v>45</v>
      </c>
      <c r="D37" s="31"/>
      <c r="E37" s="26">
        <v>242458000</v>
      </c>
      <c r="F37" s="26" t="s">
        <v>101</v>
      </c>
      <c r="G37" s="28">
        <f t="shared" si="3"/>
        <v>242458000</v>
      </c>
    </row>
    <row r="38" spans="1:7" ht="13.5" customHeight="1" x14ac:dyDescent="0.15">
      <c r="A38" s="6"/>
      <c r="B38" s="201" t="s">
        <v>46</v>
      </c>
      <c r="C38" s="201"/>
      <c r="D38" s="31"/>
      <c r="E38" s="26">
        <v>6662452000</v>
      </c>
      <c r="F38" s="26">
        <v>335869102</v>
      </c>
      <c r="G38" s="28">
        <f t="shared" si="3"/>
        <v>6998321102</v>
      </c>
    </row>
    <row r="39" spans="1:7" ht="13.5" customHeight="1" x14ac:dyDescent="0.15">
      <c r="A39" s="6"/>
      <c r="B39" s="23" t="s">
        <v>47</v>
      </c>
      <c r="C39" s="24" t="s">
        <v>48</v>
      </c>
      <c r="D39" s="31"/>
      <c r="E39" s="26">
        <v>72699000</v>
      </c>
      <c r="F39" s="26">
        <v>211345000</v>
      </c>
      <c r="G39" s="28">
        <f t="shared" si="3"/>
        <v>284044000</v>
      </c>
    </row>
    <row r="40" spans="1:7" ht="13.5" customHeight="1" x14ac:dyDescent="0.15">
      <c r="A40" s="6"/>
      <c r="B40" s="200" t="s">
        <v>5</v>
      </c>
      <c r="C40" s="200"/>
      <c r="D40" s="31"/>
      <c r="E40" s="26">
        <v>6735151000</v>
      </c>
      <c r="F40" s="26">
        <v>547214102</v>
      </c>
      <c r="G40" s="28">
        <f t="shared" si="3"/>
        <v>7282365102</v>
      </c>
    </row>
    <row r="41" spans="1:7" ht="13.5" customHeight="1" x14ac:dyDescent="0.15">
      <c r="A41" s="6"/>
      <c r="B41" s="200" t="s">
        <v>49</v>
      </c>
      <c r="C41" s="200"/>
      <c r="D41" s="31"/>
      <c r="E41" s="26">
        <v>665982551</v>
      </c>
      <c r="F41" s="26">
        <v>133307429</v>
      </c>
      <c r="G41" s="28">
        <f t="shared" si="3"/>
        <v>799289980</v>
      </c>
    </row>
    <row r="42" spans="1:7" ht="13.5" customHeight="1" x14ac:dyDescent="0.15">
      <c r="A42" s="6"/>
      <c r="B42" s="200" t="s">
        <v>50</v>
      </c>
      <c r="C42" s="200"/>
      <c r="D42" s="31"/>
      <c r="E42" s="26">
        <v>176051230</v>
      </c>
      <c r="F42" s="26">
        <v>909419981</v>
      </c>
      <c r="G42" s="28">
        <f t="shared" si="3"/>
        <v>1085471211</v>
      </c>
    </row>
    <row r="43" spans="1:7" ht="13.5" customHeight="1" x14ac:dyDescent="0.15">
      <c r="A43" s="6"/>
      <c r="B43" s="200" t="s">
        <v>51</v>
      </c>
      <c r="C43" s="200"/>
      <c r="D43" s="31"/>
      <c r="E43" s="26">
        <v>865508541</v>
      </c>
      <c r="F43" s="26">
        <v>2973331</v>
      </c>
      <c r="G43" s="28">
        <f t="shared" si="3"/>
        <v>868481872</v>
      </c>
    </row>
    <row r="44" spans="1:7" ht="13.5" customHeight="1" x14ac:dyDescent="0.15">
      <c r="A44" s="6"/>
      <c r="B44" s="200" t="s">
        <v>89</v>
      </c>
      <c r="C44" s="200"/>
      <c r="D44" s="31"/>
      <c r="E44" s="26">
        <v>858178685</v>
      </c>
      <c r="F44" s="26">
        <v>228484347</v>
      </c>
      <c r="G44" s="28">
        <f t="shared" si="3"/>
        <v>1086663032</v>
      </c>
    </row>
    <row r="45" spans="1:7" ht="13.5" customHeight="1" x14ac:dyDescent="0.15">
      <c r="A45" s="6"/>
      <c r="B45" s="200" t="s">
        <v>53</v>
      </c>
      <c r="C45" s="200"/>
      <c r="D45" s="36"/>
      <c r="E45" s="26">
        <v>4907129734</v>
      </c>
      <c r="F45" s="26">
        <v>2877285611</v>
      </c>
      <c r="G45" s="28">
        <f t="shared" si="3"/>
        <v>7784415345</v>
      </c>
    </row>
    <row r="46" spans="1:7" ht="13.5" customHeight="1" x14ac:dyDescent="0.15">
      <c r="A46" s="6"/>
      <c r="B46" s="200" t="s">
        <v>54</v>
      </c>
      <c r="C46" s="200"/>
      <c r="D46" s="36"/>
      <c r="E46" s="26">
        <v>350000000</v>
      </c>
      <c r="F46" s="26">
        <v>-100000000</v>
      </c>
      <c r="G46" s="28">
        <f t="shared" si="3"/>
        <v>250000000</v>
      </c>
    </row>
    <row r="47" spans="1:7" ht="5.0999999999999996" customHeight="1" x14ac:dyDescent="0.15">
      <c r="A47" s="6"/>
      <c r="B47" s="24"/>
      <c r="C47" s="24"/>
      <c r="D47" s="36"/>
      <c r="E47" s="26"/>
      <c r="F47" s="26"/>
      <c r="G47" s="28"/>
    </row>
    <row r="48" spans="1:7" ht="13.5" customHeight="1" x14ac:dyDescent="0.15">
      <c r="A48" s="6"/>
      <c r="B48" s="202" t="s">
        <v>55</v>
      </c>
      <c r="C48" s="202"/>
      <c r="D48" s="36"/>
      <c r="E48" s="28">
        <v>83061339913</v>
      </c>
      <c r="F48" s="28">
        <v>5849872803</v>
      </c>
      <c r="G48" s="28">
        <f>SUM(E48,F48)</f>
        <v>88911212716</v>
      </c>
    </row>
    <row r="49" spans="1:7" ht="6" customHeight="1" x14ac:dyDescent="0.15">
      <c r="A49" s="7"/>
      <c r="B49" s="38"/>
      <c r="C49" s="39"/>
      <c r="D49" s="40"/>
      <c r="E49" s="41"/>
      <c r="F49" s="42"/>
      <c r="G49" s="42"/>
    </row>
    <row r="50" spans="1:7" ht="10.5" customHeight="1" x14ac:dyDescent="0.15">
      <c r="A50" s="203" t="s">
        <v>148</v>
      </c>
      <c r="B50" s="203"/>
      <c r="C50" s="203"/>
      <c r="D50" s="203"/>
      <c r="E50" s="203"/>
      <c r="F50" s="203"/>
      <c r="G50" s="203"/>
    </row>
    <row r="51" spans="1:7" ht="10.5" customHeight="1" x14ac:dyDescent="0.15">
      <c r="A51" s="204"/>
      <c r="B51" s="204"/>
      <c r="C51" s="204"/>
      <c r="D51" s="204"/>
      <c r="E51" s="204"/>
      <c r="F51" s="204"/>
      <c r="G51" s="204"/>
    </row>
    <row r="52" spans="1:7" ht="10.5" customHeight="1" x14ac:dyDescent="0.15">
      <c r="E52" s="112"/>
      <c r="F52" s="112"/>
      <c r="G52" s="112"/>
    </row>
  </sheetData>
  <mergeCells count="23">
    <mergeCell ref="A2:G2"/>
    <mergeCell ref="B12:C12"/>
    <mergeCell ref="B18:C18"/>
    <mergeCell ref="B19:C19"/>
    <mergeCell ref="B20:C20"/>
    <mergeCell ref="A3:D3"/>
    <mergeCell ref="B5:C5"/>
    <mergeCell ref="B11:C11"/>
    <mergeCell ref="B29:C29"/>
    <mergeCell ref="B38:C38"/>
    <mergeCell ref="B40:C40"/>
    <mergeCell ref="B41:C41"/>
    <mergeCell ref="B25:C25"/>
    <mergeCell ref="B26:C26"/>
    <mergeCell ref="B27:C27"/>
    <mergeCell ref="B28:C28"/>
    <mergeCell ref="A50:G51"/>
    <mergeCell ref="B45:C45"/>
    <mergeCell ref="B46:C46"/>
    <mergeCell ref="B48:C48"/>
    <mergeCell ref="B42:C42"/>
    <mergeCell ref="B43:C43"/>
    <mergeCell ref="B44:C44"/>
  </mergeCells>
  <phoneticPr fontId="7"/>
  <pageMargins left="0.78740157480314965" right="0.78740157480314965" top="0.86614173228346458" bottom="0.86614173228346458" header="0.62992125984251968" footer="0.39370078740157483"/>
  <pageSetup paperSize="9" scale="115" firstPageNumber="272" orientation="portrait" useFirstPageNumber="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A53"/>
  <sheetViews>
    <sheetView view="pageBreakPreview" zoomScaleNormal="100" zoomScaleSheetLayoutView="100" workbookViewId="0"/>
  </sheetViews>
  <sheetFormatPr defaultRowHeight="10.5" customHeight="1" x14ac:dyDescent="0.15"/>
  <cols>
    <col min="1" max="1" width="0.42578125" customWidth="1"/>
    <col min="2" max="2" width="4.42578125" style="30" customWidth="1"/>
    <col min="3" max="3" width="32.42578125" style="30" customWidth="1"/>
    <col min="4" max="4" width="0.5703125" style="30" customWidth="1"/>
    <col min="5" max="7" width="20.140625" style="30" customWidth="1"/>
    <col min="8" max="10" width="12.140625" customWidth="1"/>
    <col min="11" max="16" width="12.42578125" customWidth="1"/>
  </cols>
  <sheetData>
    <row r="1" spans="1:27" s="1" customFormat="1" ht="12" customHeight="1" x14ac:dyDescent="0.15">
      <c r="A1" s="2"/>
      <c r="B1" s="8"/>
      <c r="C1" s="8"/>
      <c r="D1" s="8"/>
      <c r="E1" s="9"/>
      <c r="F1" s="9"/>
      <c r="G1" s="9" t="s">
        <v>0</v>
      </c>
      <c r="H1" s="3"/>
      <c r="I1" s="3"/>
      <c r="J1" s="3"/>
      <c r="K1" s="3"/>
      <c r="L1" s="3"/>
      <c r="M1" s="3"/>
      <c r="N1" s="3"/>
      <c r="O1" s="3"/>
      <c r="P1" s="4"/>
      <c r="Q1" s="3"/>
      <c r="R1" s="3"/>
      <c r="S1" s="3"/>
      <c r="T1" s="3"/>
      <c r="U1" s="3"/>
      <c r="V1" s="3"/>
      <c r="W1" s="3"/>
      <c r="X1" s="3"/>
      <c r="Y1" s="3"/>
      <c r="Z1" s="3"/>
      <c r="AA1" s="3"/>
    </row>
    <row r="2" spans="1:27" ht="18" customHeight="1" x14ac:dyDescent="0.15">
      <c r="A2" s="205" t="s">
        <v>102</v>
      </c>
      <c r="B2" s="205"/>
      <c r="C2" s="205"/>
      <c r="D2" s="205"/>
      <c r="E2" s="205"/>
      <c r="F2" s="205"/>
      <c r="G2" s="205"/>
    </row>
    <row r="3" spans="1:27" ht="18" customHeight="1" x14ac:dyDescent="0.15">
      <c r="A3" s="206" t="s">
        <v>98</v>
      </c>
      <c r="B3" s="206"/>
      <c r="C3" s="206"/>
      <c r="D3" s="207"/>
      <c r="E3" s="14" t="s">
        <v>109</v>
      </c>
      <c r="F3" s="17" t="s">
        <v>110</v>
      </c>
      <c r="G3" s="17" t="s">
        <v>111</v>
      </c>
    </row>
    <row r="4" spans="1:27" ht="6" customHeight="1" x14ac:dyDescent="0.15">
      <c r="A4" s="5"/>
      <c r="B4" s="20"/>
      <c r="C4" s="20"/>
      <c r="D4" s="21"/>
      <c r="E4" s="22"/>
      <c r="F4" s="22"/>
      <c r="G4" s="22"/>
    </row>
    <row r="5" spans="1:27" ht="13.5" customHeight="1" x14ac:dyDescent="0.15">
      <c r="A5" s="6"/>
      <c r="B5" s="200" t="s">
        <v>6</v>
      </c>
      <c r="C5" s="200"/>
      <c r="D5" s="25"/>
      <c r="E5" s="26"/>
      <c r="F5" s="26"/>
      <c r="G5" s="26"/>
    </row>
    <row r="6" spans="1:27" ht="13.5" customHeight="1" x14ac:dyDescent="0.15">
      <c r="A6" s="6"/>
      <c r="B6" s="23" t="s">
        <v>7</v>
      </c>
      <c r="C6" s="24" t="s">
        <v>103</v>
      </c>
      <c r="D6" s="21"/>
      <c r="E6" s="26">
        <v>19600357623</v>
      </c>
      <c r="F6" s="46">
        <v>132130378</v>
      </c>
      <c r="G6" s="46">
        <v>19732488001</v>
      </c>
    </row>
    <row r="7" spans="1:27" ht="13.5" customHeight="1" x14ac:dyDescent="0.15">
      <c r="A7" s="6"/>
      <c r="B7" s="23" t="s">
        <v>9</v>
      </c>
      <c r="C7" s="24" t="s">
        <v>104</v>
      </c>
      <c r="D7" s="21"/>
      <c r="E7" s="26">
        <v>2096888342</v>
      </c>
      <c r="F7" s="46">
        <v>193472908</v>
      </c>
      <c r="G7" s="46">
        <v>2290361250</v>
      </c>
    </row>
    <row r="8" spans="1:27" ht="13.5" customHeight="1" x14ac:dyDescent="0.15">
      <c r="A8" s="6"/>
      <c r="B8" s="23" t="s">
        <v>11</v>
      </c>
      <c r="C8" s="24" t="s">
        <v>105</v>
      </c>
      <c r="D8" s="31"/>
      <c r="E8" s="26">
        <v>2509114629</v>
      </c>
      <c r="F8" s="46">
        <v>1686579190</v>
      </c>
      <c r="G8" s="46">
        <v>4195693819</v>
      </c>
    </row>
    <row r="9" spans="1:27" ht="13.5" customHeight="1" x14ac:dyDescent="0.15">
      <c r="A9" s="6"/>
      <c r="B9" s="23" t="s">
        <v>13</v>
      </c>
      <c r="C9" s="24" t="s">
        <v>14</v>
      </c>
      <c r="D9" s="31"/>
      <c r="E9" s="26">
        <v>434619167</v>
      </c>
      <c r="F9" s="46">
        <v>733378681</v>
      </c>
      <c r="G9" s="46">
        <v>1167997848</v>
      </c>
    </row>
    <row r="10" spans="1:27" ht="13.5" customHeight="1" x14ac:dyDescent="0.15">
      <c r="A10" s="6"/>
      <c r="B10" s="23" t="s">
        <v>15</v>
      </c>
      <c r="C10" s="24" t="s">
        <v>106</v>
      </c>
      <c r="D10" s="31"/>
      <c r="E10" s="26">
        <v>193419078</v>
      </c>
      <c r="F10" s="46">
        <v>1226903524</v>
      </c>
      <c r="G10" s="46">
        <v>1420322602</v>
      </c>
    </row>
    <row r="11" spans="1:27" ht="13.5" customHeight="1" x14ac:dyDescent="0.15">
      <c r="A11" s="6"/>
      <c r="B11" s="200" t="s">
        <v>5</v>
      </c>
      <c r="C11" s="200"/>
      <c r="D11" s="34"/>
      <c r="E11" s="26">
        <v>24834398839</v>
      </c>
      <c r="F11" s="46">
        <v>3972464681</v>
      </c>
      <c r="G11" s="46">
        <v>28806863520</v>
      </c>
    </row>
    <row r="12" spans="1:27" ht="13.5" customHeight="1" x14ac:dyDescent="0.15">
      <c r="A12" s="6"/>
      <c r="B12" s="200" t="s">
        <v>17</v>
      </c>
      <c r="C12" s="200"/>
      <c r="D12" s="34"/>
      <c r="E12" s="26"/>
      <c r="F12" s="46"/>
      <c r="G12" s="46"/>
    </row>
    <row r="13" spans="1:27" ht="13.5" customHeight="1" x14ac:dyDescent="0.15">
      <c r="A13" s="6"/>
      <c r="B13" s="23" t="s">
        <v>7</v>
      </c>
      <c r="C13" s="24" t="s">
        <v>18</v>
      </c>
      <c r="D13" s="34"/>
      <c r="E13" s="26">
        <v>1648250000</v>
      </c>
      <c r="F13" s="46">
        <v>-56511458</v>
      </c>
      <c r="G13" s="46">
        <v>1591738542</v>
      </c>
    </row>
    <row r="14" spans="1:27" ht="13.5" customHeight="1" x14ac:dyDescent="0.15">
      <c r="A14" s="6"/>
      <c r="B14" s="23" t="s">
        <v>9</v>
      </c>
      <c r="C14" s="24" t="s">
        <v>20</v>
      </c>
      <c r="D14" s="34"/>
      <c r="E14" s="26">
        <v>1377657919</v>
      </c>
      <c r="F14" s="46">
        <v>391706943</v>
      </c>
      <c r="G14" s="46">
        <v>1769364862</v>
      </c>
    </row>
    <row r="15" spans="1:27" ht="13.5" customHeight="1" x14ac:dyDescent="0.15">
      <c r="A15" s="6"/>
      <c r="B15" s="23" t="s">
        <v>11</v>
      </c>
      <c r="C15" s="24" t="s">
        <v>21</v>
      </c>
      <c r="D15" s="34"/>
      <c r="E15" s="26">
        <v>115564750</v>
      </c>
      <c r="F15" s="46">
        <v>267224355</v>
      </c>
      <c r="G15" s="46">
        <v>382789105</v>
      </c>
    </row>
    <row r="16" spans="1:27" ht="13.5" customHeight="1" x14ac:dyDescent="0.15">
      <c r="A16" s="6"/>
      <c r="B16" s="23" t="s">
        <v>13</v>
      </c>
      <c r="C16" s="24" t="s">
        <v>22</v>
      </c>
      <c r="D16" s="34"/>
      <c r="E16" s="26">
        <v>2019714419</v>
      </c>
      <c r="F16" s="46">
        <v>400536858</v>
      </c>
      <c r="G16" s="46">
        <v>2420251277</v>
      </c>
    </row>
    <row r="17" spans="1:7" ht="13.5" customHeight="1" x14ac:dyDescent="0.15">
      <c r="A17" s="6"/>
      <c r="B17" s="23" t="s">
        <v>15</v>
      </c>
      <c r="C17" s="24" t="s">
        <v>24</v>
      </c>
      <c r="D17" s="34"/>
      <c r="E17" s="26">
        <v>149180810</v>
      </c>
      <c r="F17" s="46">
        <v>3104471</v>
      </c>
      <c r="G17" s="46">
        <v>152285281</v>
      </c>
    </row>
    <row r="18" spans="1:7" ht="13.5" customHeight="1" x14ac:dyDescent="0.15">
      <c r="A18" s="6"/>
      <c r="B18" s="200" t="s">
        <v>5</v>
      </c>
      <c r="C18" s="200"/>
      <c r="D18" s="34"/>
      <c r="E18" s="26">
        <v>5310367898</v>
      </c>
      <c r="F18" s="46">
        <v>1006061169</v>
      </c>
      <c r="G18" s="46">
        <v>6316429067</v>
      </c>
    </row>
    <row r="19" spans="1:7" ht="13.5" customHeight="1" x14ac:dyDescent="0.15">
      <c r="A19" s="6"/>
      <c r="B19" s="200" t="s">
        <v>25</v>
      </c>
      <c r="C19" s="200"/>
      <c r="D19" s="34"/>
      <c r="E19" s="26">
        <v>20243730520</v>
      </c>
      <c r="F19" s="46">
        <v>-992237908</v>
      </c>
      <c r="G19" s="46">
        <v>19251492612</v>
      </c>
    </row>
    <row r="20" spans="1:7" ht="13.5" customHeight="1" x14ac:dyDescent="0.15">
      <c r="A20" s="6"/>
      <c r="B20" s="200" t="s">
        <v>26</v>
      </c>
      <c r="C20" s="200"/>
      <c r="D20" s="34"/>
      <c r="E20" s="26"/>
      <c r="F20" s="46"/>
      <c r="G20" s="46"/>
    </row>
    <row r="21" spans="1:7" ht="13.5" customHeight="1" x14ac:dyDescent="0.15">
      <c r="A21" s="6"/>
      <c r="B21" s="23" t="s">
        <v>7</v>
      </c>
      <c r="C21" s="24" t="s">
        <v>27</v>
      </c>
      <c r="D21" s="34"/>
      <c r="E21" s="26">
        <v>26960474</v>
      </c>
      <c r="F21" s="46">
        <v>-14000</v>
      </c>
      <c r="G21" s="46">
        <v>26946474</v>
      </c>
    </row>
    <row r="22" spans="1:7" ht="13.5" customHeight="1" x14ac:dyDescent="0.15">
      <c r="A22" s="6"/>
      <c r="B22" s="23" t="s">
        <v>9</v>
      </c>
      <c r="C22" s="24" t="s">
        <v>28</v>
      </c>
      <c r="D22" s="34"/>
      <c r="E22" s="26">
        <v>718114125</v>
      </c>
      <c r="F22" s="46" t="s">
        <v>112</v>
      </c>
      <c r="G22" s="46">
        <v>718114125</v>
      </c>
    </row>
    <row r="23" spans="1:7" ht="13.5" customHeight="1" x14ac:dyDescent="0.15">
      <c r="A23" s="6"/>
      <c r="B23" s="23" t="s">
        <v>11</v>
      </c>
      <c r="C23" s="24" t="s">
        <v>30</v>
      </c>
      <c r="D23" s="34"/>
      <c r="E23" s="26">
        <v>2745535</v>
      </c>
      <c r="F23" s="46">
        <v>-53609</v>
      </c>
      <c r="G23" s="46">
        <v>2691926</v>
      </c>
    </row>
    <row r="24" spans="1:7" ht="13.5" customHeight="1" x14ac:dyDescent="0.15">
      <c r="A24" s="6"/>
      <c r="B24" s="23" t="s">
        <v>13</v>
      </c>
      <c r="C24" s="35" t="s">
        <v>31</v>
      </c>
      <c r="D24" s="34"/>
      <c r="E24" s="26">
        <v>39395997</v>
      </c>
      <c r="F24" s="46">
        <v>175993</v>
      </c>
      <c r="G24" s="46">
        <v>39571990</v>
      </c>
    </row>
    <row r="25" spans="1:7" ht="13.5" customHeight="1" x14ac:dyDescent="0.15">
      <c r="A25" s="6"/>
      <c r="B25" s="200" t="s">
        <v>5</v>
      </c>
      <c r="C25" s="200"/>
      <c r="D25" s="34"/>
      <c r="E25" s="26">
        <v>787216131</v>
      </c>
      <c r="F25" s="46">
        <v>108384</v>
      </c>
      <c r="G25" s="46">
        <v>787324515</v>
      </c>
    </row>
    <row r="26" spans="1:7" ht="13.5" customHeight="1" x14ac:dyDescent="0.15">
      <c r="A26" s="6"/>
      <c r="B26" s="200" t="s">
        <v>33</v>
      </c>
      <c r="C26" s="200"/>
      <c r="D26" s="34"/>
      <c r="E26" s="26">
        <v>16111283000</v>
      </c>
      <c r="F26" s="46" t="s">
        <v>112</v>
      </c>
      <c r="G26" s="46">
        <v>16111283000</v>
      </c>
    </row>
    <row r="27" spans="1:7" ht="13.5" customHeight="1" x14ac:dyDescent="0.15">
      <c r="A27" s="6"/>
      <c r="B27" s="200" t="s">
        <v>80</v>
      </c>
      <c r="C27" s="200"/>
      <c r="D27" s="34"/>
      <c r="E27" s="26">
        <v>462011000</v>
      </c>
      <c r="F27" s="46" t="s">
        <v>112</v>
      </c>
      <c r="G27" s="46">
        <v>462011000</v>
      </c>
    </row>
    <row r="28" spans="1:7" ht="13.5" customHeight="1" x14ac:dyDescent="0.15">
      <c r="A28" s="6"/>
      <c r="B28" s="200" t="s">
        <v>34</v>
      </c>
      <c r="C28" s="200"/>
      <c r="D28" s="34"/>
      <c r="E28" s="26">
        <v>4774135024</v>
      </c>
      <c r="F28" s="46">
        <v>45597882</v>
      </c>
      <c r="G28" s="46">
        <v>4819732906</v>
      </c>
    </row>
    <row r="29" spans="1:7" ht="13.5" customHeight="1" x14ac:dyDescent="0.15">
      <c r="A29" s="6"/>
      <c r="B29" s="200" t="s">
        <v>35</v>
      </c>
      <c r="C29" s="200"/>
      <c r="D29" s="34"/>
      <c r="E29" s="26"/>
      <c r="F29" s="46"/>
      <c r="G29" s="46"/>
    </row>
    <row r="30" spans="1:7" ht="13.5" customHeight="1" x14ac:dyDescent="0.15">
      <c r="A30" s="6"/>
      <c r="B30" s="23" t="s">
        <v>7</v>
      </c>
      <c r="C30" s="24" t="s">
        <v>36</v>
      </c>
      <c r="D30" s="34"/>
      <c r="E30" s="26">
        <v>928340000</v>
      </c>
      <c r="F30" s="46">
        <v>307293411</v>
      </c>
      <c r="G30" s="46">
        <v>1235633411</v>
      </c>
    </row>
    <row r="31" spans="1:7" ht="13.5" customHeight="1" x14ac:dyDescent="0.15">
      <c r="A31" s="6"/>
      <c r="B31" s="23" t="s">
        <v>9</v>
      </c>
      <c r="C31" s="24" t="s">
        <v>37</v>
      </c>
      <c r="D31" s="34"/>
      <c r="E31" s="26">
        <v>1222095000</v>
      </c>
      <c r="F31" s="46">
        <v>327663750</v>
      </c>
      <c r="G31" s="46">
        <v>1549758750</v>
      </c>
    </row>
    <row r="32" spans="1:7" ht="13.5" customHeight="1" x14ac:dyDescent="0.15">
      <c r="A32" s="6"/>
      <c r="B32" s="23" t="s">
        <v>11</v>
      </c>
      <c r="C32" s="35" t="s">
        <v>85</v>
      </c>
      <c r="D32" s="34"/>
      <c r="E32" s="26">
        <v>474396000</v>
      </c>
      <c r="F32" s="46">
        <v>245638693</v>
      </c>
      <c r="G32" s="46">
        <v>720034693</v>
      </c>
    </row>
    <row r="33" spans="1:7" ht="13.5" customHeight="1" x14ac:dyDescent="0.15">
      <c r="A33" s="6"/>
      <c r="B33" s="23" t="s">
        <v>13</v>
      </c>
      <c r="C33" s="24" t="s">
        <v>107</v>
      </c>
      <c r="D33" s="34"/>
      <c r="E33" s="26">
        <v>2416487000</v>
      </c>
      <c r="F33" s="46">
        <v>624324818</v>
      </c>
      <c r="G33" s="46">
        <v>3040811818</v>
      </c>
    </row>
    <row r="34" spans="1:7" ht="13.5" customHeight="1" x14ac:dyDescent="0.15">
      <c r="A34" s="6"/>
      <c r="B34" s="23" t="s">
        <v>15</v>
      </c>
      <c r="C34" s="20" t="s">
        <v>87</v>
      </c>
      <c r="D34" s="34"/>
      <c r="E34" s="26">
        <v>879799000</v>
      </c>
      <c r="F34" s="46">
        <v>54239358</v>
      </c>
      <c r="G34" s="46">
        <v>934038358</v>
      </c>
    </row>
    <row r="35" spans="1:7" ht="13.5" customHeight="1" x14ac:dyDescent="0.15">
      <c r="A35" s="6"/>
      <c r="B35" s="23" t="s">
        <v>23</v>
      </c>
      <c r="C35" s="24" t="s">
        <v>63</v>
      </c>
      <c r="D35" s="34"/>
      <c r="E35" s="26">
        <v>577220000</v>
      </c>
      <c r="F35" s="46">
        <v>12975387</v>
      </c>
      <c r="G35" s="46">
        <v>590195387</v>
      </c>
    </row>
    <row r="36" spans="1:7" ht="13.5" customHeight="1" x14ac:dyDescent="0.15">
      <c r="A36" s="6"/>
      <c r="B36" s="23" t="s">
        <v>42</v>
      </c>
      <c r="C36" s="24" t="s">
        <v>88</v>
      </c>
      <c r="D36" s="31"/>
      <c r="E36" s="26">
        <v>281595000</v>
      </c>
      <c r="F36" s="46">
        <v>83805428</v>
      </c>
      <c r="G36" s="46">
        <v>365400428</v>
      </c>
    </row>
    <row r="37" spans="1:7" ht="13.5" customHeight="1" x14ac:dyDescent="0.15">
      <c r="A37" s="6"/>
      <c r="B37" s="23" t="s">
        <v>44</v>
      </c>
      <c r="C37" s="24" t="s">
        <v>45</v>
      </c>
      <c r="D37" s="31"/>
      <c r="E37" s="26">
        <v>217458000</v>
      </c>
      <c r="F37" s="46" t="s">
        <v>112</v>
      </c>
      <c r="G37" s="46">
        <v>217458000</v>
      </c>
    </row>
    <row r="38" spans="1:7" ht="13.5" customHeight="1" x14ac:dyDescent="0.15">
      <c r="A38" s="6"/>
      <c r="B38" s="201" t="s">
        <v>46</v>
      </c>
      <c r="C38" s="201"/>
      <c r="D38" s="31"/>
      <c r="E38" s="26">
        <v>6997390000</v>
      </c>
      <c r="F38" s="46">
        <v>1655940845</v>
      </c>
      <c r="G38" s="46">
        <v>8653330845</v>
      </c>
    </row>
    <row r="39" spans="1:7" ht="13.5" customHeight="1" x14ac:dyDescent="0.15">
      <c r="A39" s="6"/>
      <c r="B39" s="23" t="s">
        <v>47</v>
      </c>
      <c r="C39" s="24" t="s">
        <v>48</v>
      </c>
      <c r="D39" s="31"/>
      <c r="E39" s="26">
        <v>72699000</v>
      </c>
      <c r="F39" s="46">
        <v>61126975</v>
      </c>
      <c r="G39" s="46">
        <v>133825975</v>
      </c>
    </row>
    <row r="40" spans="1:7" ht="13.5" customHeight="1" x14ac:dyDescent="0.15">
      <c r="A40" s="6"/>
      <c r="B40" s="200" t="s">
        <v>5</v>
      </c>
      <c r="C40" s="200"/>
      <c r="D40" s="31"/>
      <c r="E40" s="26">
        <v>7070089000</v>
      </c>
      <c r="F40" s="46">
        <v>1717067820</v>
      </c>
      <c r="G40" s="46">
        <v>8787156820</v>
      </c>
    </row>
    <row r="41" spans="1:7" ht="13.5" customHeight="1" x14ac:dyDescent="0.15">
      <c r="A41" s="6"/>
      <c r="B41" s="200" t="s">
        <v>49</v>
      </c>
      <c r="C41" s="200"/>
      <c r="D41" s="31"/>
      <c r="E41" s="26">
        <v>629544571</v>
      </c>
      <c r="F41" s="46">
        <v>193266217</v>
      </c>
      <c r="G41" s="46">
        <v>822810788</v>
      </c>
    </row>
    <row r="42" spans="1:7" ht="13.5" customHeight="1" x14ac:dyDescent="0.15">
      <c r="A42" s="6"/>
      <c r="B42" s="200" t="s">
        <v>50</v>
      </c>
      <c r="C42" s="200"/>
      <c r="D42" s="31"/>
      <c r="E42" s="26">
        <v>188950621</v>
      </c>
      <c r="F42" s="46">
        <v>2778180806</v>
      </c>
      <c r="G42" s="46">
        <v>2967131427</v>
      </c>
    </row>
    <row r="43" spans="1:7" ht="13.5" customHeight="1" x14ac:dyDescent="0.15">
      <c r="A43" s="6"/>
      <c r="B43" s="200" t="s">
        <v>51</v>
      </c>
      <c r="C43" s="200"/>
      <c r="D43" s="31"/>
      <c r="E43" s="26">
        <v>856171069</v>
      </c>
      <c r="F43" s="46">
        <v>140206993</v>
      </c>
      <c r="G43" s="46">
        <v>996378062</v>
      </c>
    </row>
    <row r="44" spans="1:7" ht="13.5" customHeight="1" x14ac:dyDescent="0.15">
      <c r="A44" s="6"/>
      <c r="B44" s="200" t="s">
        <v>89</v>
      </c>
      <c r="C44" s="200"/>
      <c r="D44" s="31"/>
      <c r="E44" s="26">
        <v>865922114</v>
      </c>
      <c r="F44" s="46">
        <v>243049738</v>
      </c>
      <c r="G44" s="46">
        <v>1108971852</v>
      </c>
    </row>
    <row r="45" spans="1:7" ht="13.5" customHeight="1" x14ac:dyDescent="0.15">
      <c r="A45" s="6"/>
      <c r="B45" s="200" t="s">
        <v>53</v>
      </c>
      <c r="C45" s="200"/>
      <c r="D45" s="36"/>
      <c r="E45" s="26">
        <v>5064181534</v>
      </c>
      <c r="F45" s="46">
        <v>6006388440</v>
      </c>
      <c r="G45" s="46">
        <v>11070569974</v>
      </c>
    </row>
    <row r="46" spans="1:7" ht="13.5" customHeight="1" x14ac:dyDescent="0.15">
      <c r="A46" s="6"/>
      <c r="B46" s="200" t="s">
        <v>108</v>
      </c>
      <c r="C46" s="200"/>
      <c r="D46" s="36"/>
      <c r="E46" s="26">
        <v>1000000000</v>
      </c>
      <c r="F46" s="47">
        <v>-1000000000</v>
      </c>
      <c r="G46" s="47" t="s">
        <v>112</v>
      </c>
    </row>
    <row r="47" spans="1:7" ht="13.5" customHeight="1" x14ac:dyDescent="0.15">
      <c r="A47" s="6"/>
      <c r="B47" s="200" t="s">
        <v>54</v>
      </c>
      <c r="C47" s="200"/>
      <c r="D47" s="36"/>
      <c r="E47" s="26">
        <v>350000000</v>
      </c>
      <c r="F47" s="46">
        <v>-100000000</v>
      </c>
      <c r="G47" s="46">
        <v>250000000</v>
      </c>
    </row>
    <row r="48" spans="1:7" ht="5.0999999999999996" customHeight="1" x14ac:dyDescent="0.15">
      <c r="A48" s="6"/>
      <c r="B48" s="24"/>
      <c r="C48" s="24"/>
      <c r="D48" s="36"/>
      <c r="E48" s="26"/>
      <c r="F48" s="46"/>
      <c r="G48" s="46"/>
    </row>
    <row r="49" spans="1:7" ht="13.5" customHeight="1" x14ac:dyDescent="0.15">
      <c r="A49" s="6"/>
      <c r="B49" s="202" t="s">
        <v>55</v>
      </c>
      <c r="C49" s="202"/>
      <c r="D49" s="36"/>
      <c r="E49" s="28">
        <v>88548001321</v>
      </c>
      <c r="F49" s="48">
        <v>14010154222</v>
      </c>
      <c r="G49" s="48">
        <v>102558155543</v>
      </c>
    </row>
    <row r="50" spans="1:7" ht="6" customHeight="1" x14ac:dyDescent="0.15">
      <c r="A50" s="7"/>
      <c r="B50" s="38"/>
      <c r="C50" s="39"/>
      <c r="D50" s="40"/>
      <c r="E50" s="41"/>
      <c r="F50" s="42"/>
      <c r="G50" s="42"/>
    </row>
    <row r="51" spans="1:7" ht="10.5" customHeight="1" x14ac:dyDescent="0.15">
      <c r="A51" s="203" t="s">
        <v>148</v>
      </c>
      <c r="B51" s="203"/>
      <c r="C51" s="203"/>
      <c r="D51" s="203"/>
      <c r="E51" s="203"/>
      <c r="F51" s="203"/>
      <c r="G51" s="203"/>
    </row>
    <row r="52" spans="1:7" ht="10.5" customHeight="1" x14ac:dyDescent="0.15">
      <c r="A52" s="204"/>
      <c r="B52" s="204"/>
      <c r="C52" s="204"/>
      <c r="D52" s="204"/>
      <c r="E52" s="204"/>
      <c r="F52" s="204"/>
      <c r="G52" s="204"/>
    </row>
    <row r="53" spans="1:7" ht="10.5" customHeight="1" x14ac:dyDescent="0.15">
      <c r="E53" s="112"/>
      <c r="F53" s="112"/>
      <c r="G53" s="112"/>
    </row>
  </sheetData>
  <mergeCells count="24">
    <mergeCell ref="B43:C43"/>
    <mergeCell ref="B44:C44"/>
    <mergeCell ref="B46:C46"/>
    <mergeCell ref="A2:G2"/>
    <mergeCell ref="B12:C12"/>
    <mergeCell ref="B18:C18"/>
    <mergeCell ref="B19:C19"/>
    <mergeCell ref="B38:C38"/>
    <mergeCell ref="A51:G52"/>
    <mergeCell ref="A3:D3"/>
    <mergeCell ref="B5:C5"/>
    <mergeCell ref="B11:C11"/>
    <mergeCell ref="B20:C20"/>
    <mergeCell ref="B25:C25"/>
    <mergeCell ref="B26:C26"/>
    <mergeCell ref="B27:C27"/>
    <mergeCell ref="B28:C28"/>
    <mergeCell ref="B29:C29"/>
    <mergeCell ref="B40:C40"/>
    <mergeCell ref="B41:C41"/>
    <mergeCell ref="B45:C45"/>
    <mergeCell ref="B47:C47"/>
    <mergeCell ref="B49:C49"/>
    <mergeCell ref="B42:C42"/>
  </mergeCells>
  <phoneticPr fontId="7"/>
  <pageMargins left="0.78740157480314965" right="0.78740157480314965" top="0.86614173228346458" bottom="0.86614173228346458" header="0.62992125984251968" footer="0.39370078740157483"/>
  <pageSetup paperSize="9" scale="115" firstPageNumber="272" orientation="portrait" useFirstPageNumber="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Y55"/>
  <sheetViews>
    <sheetView view="pageBreakPreview" zoomScaleNormal="100" zoomScaleSheetLayoutView="100" workbookViewId="0"/>
  </sheetViews>
  <sheetFormatPr defaultColWidth="9.42578125" defaultRowHeight="10.5" customHeight="1" x14ac:dyDescent="0.15"/>
  <cols>
    <col min="1" max="1" width="0.42578125" style="30" customWidth="1"/>
    <col min="2" max="2" width="4.42578125" style="30" customWidth="1"/>
    <col min="3" max="3" width="32.42578125" style="30" customWidth="1"/>
    <col min="4" max="4" width="0.5703125" style="30" customWidth="1"/>
    <col min="5" max="7" width="20.140625" style="30" customWidth="1"/>
    <col min="8" max="8" width="12.140625" style="30" customWidth="1"/>
    <col min="9" max="14" width="12.42578125" style="30" customWidth="1"/>
    <col min="15" max="16384" width="9.42578125" style="30"/>
  </cols>
  <sheetData>
    <row r="1" spans="1:25" s="12" customFormat="1" ht="12" customHeight="1" x14ac:dyDescent="0.15">
      <c r="A1" s="49"/>
      <c r="B1" s="49"/>
      <c r="C1" s="49"/>
      <c r="D1" s="49"/>
      <c r="E1" s="52"/>
      <c r="F1" s="52"/>
      <c r="G1" s="50" t="s">
        <v>0</v>
      </c>
      <c r="H1" s="10"/>
      <c r="I1" s="10"/>
      <c r="J1" s="10"/>
      <c r="K1" s="10"/>
      <c r="L1" s="10"/>
      <c r="M1" s="10"/>
      <c r="N1" s="11"/>
      <c r="O1" s="10"/>
      <c r="P1" s="10"/>
      <c r="Q1" s="10"/>
      <c r="R1" s="10"/>
      <c r="S1" s="10"/>
      <c r="T1" s="10"/>
      <c r="U1" s="10"/>
      <c r="V1" s="10"/>
      <c r="W1" s="10"/>
      <c r="X1" s="10"/>
      <c r="Y1" s="10"/>
    </row>
    <row r="2" spans="1:25" ht="18" customHeight="1" x14ac:dyDescent="0.15">
      <c r="A2" s="211" t="s">
        <v>147</v>
      </c>
      <c r="B2" s="211"/>
      <c r="C2" s="211"/>
      <c r="D2" s="211"/>
      <c r="E2" s="211"/>
      <c r="F2" s="211"/>
      <c r="G2" s="212"/>
    </row>
    <row r="3" spans="1:25" ht="18" customHeight="1" x14ac:dyDescent="0.15">
      <c r="A3" s="198" t="s">
        <v>98</v>
      </c>
      <c r="B3" s="198"/>
      <c r="C3" s="198"/>
      <c r="D3" s="199"/>
      <c r="E3" s="16" t="s">
        <v>113</v>
      </c>
      <c r="F3" s="14" t="s">
        <v>110</v>
      </c>
      <c r="G3" s="17" t="s">
        <v>111</v>
      </c>
      <c r="H3" s="29"/>
    </row>
    <row r="4" spans="1:25" ht="6" customHeight="1" x14ac:dyDescent="0.15">
      <c r="A4" s="20"/>
      <c r="B4" s="20"/>
      <c r="C4" s="20"/>
      <c r="D4" s="51"/>
      <c r="E4" s="22"/>
      <c r="F4" s="22"/>
      <c r="G4" s="22"/>
    </row>
    <row r="5" spans="1:25" ht="13.5" customHeight="1" x14ac:dyDescent="0.15">
      <c r="A5" s="23"/>
      <c r="B5" s="200" t="s">
        <v>6</v>
      </c>
      <c r="C5" s="200"/>
      <c r="D5" s="25"/>
      <c r="E5" s="26"/>
      <c r="F5" s="26"/>
      <c r="G5" s="26"/>
    </row>
    <row r="6" spans="1:25" ht="13.5" customHeight="1" x14ac:dyDescent="0.15">
      <c r="A6" s="23"/>
      <c r="B6" s="23" t="s">
        <v>114</v>
      </c>
      <c r="C6" s="24" t="s">
        <v>115</v>
      </c>
      <c r="D6" s="21"/>
      <c r="E6" s="26">
        <v>20336299031</v>
      </c>
      <c r="F6" s="57">
        <v>6666926</v>
      </c>
      <c r="G6" s="53">
        <f>E6+F6</f>
        <v>20342965957</v>
      </c>
    </row>
    <row r="7" spans="1:25" ht="13.5" customHeight="1" x14ac:dyDescent="0.15">
      <c r="A7" s="23"/>
      <c r="B7" s="23" t="s">
        <v>116</v>
      </c>
      <c r="C7" s="24" t="s">
        <v>117</v>
      </c>
      <c r="D7" s="21"/>
      <c r="E7" s="26">
        <v>2238819764</v>
      </c>
      <c r="F7" s="57">
        <v>221051049</v>
      </c>
      <c r="G7" s="53">
        <f t="shared" ref="G7:G51" si="0">E7+F7</f>
        <v>2459870813</v>
      </c>
    </row>
    <row r="8" spans="1:25" ht="13.5" customHeight="1" x14ac:dyDescent="0.15">
      <c r="A8" s="23"/>
      <c r="B8" s="23" t="s">
        <v>118</v>
      </c>
      <c r="C8" s="24" t="s">
        <v>119</v>
      </c>
      <c r="D8" s="31"/>
      <c r="E8" s="26">
        <v>3930505963</v>
      </c>
      <c r="F8" s="57">
        <v>472633483</v>
      </c>
      <c r="G8" s="53">
        <f t="shared" si="0"/>
        <v>4403139446</v>
      </c>
    </row>
    <row r="9" spans="1:25" ht="13.5" customHeight="1" x14ac:dyDescent="0.15">
      <c r="A9" s="23"/>
      <c r="B9" s="23" t="s">
        <v>120</v>
      </c>
      <c r="C9" s="24" t="s">
        <v>14</v>
      </c>
      <c r="D9" s="31"/>
      <c r="E9" s="26">
        <v>426198586</v>
      </c>
      <c r="F9" s="57">
        <v>376852570</v>
      </c>
      <c r="G9" s="53">
        <f t="shared" si="0"/>
        <v>803051156</v>
      </c>
    </row>
    <row r="10" spans="1:25" ht="13.5" customHeight="1" x14ac:dyDescent="0.15">
      <c r="A10" s="23"/>
      <c r="B10" s="23" t="s">
        <v>121</v>
      </c>
      <c r="C10" s="24" t="s">
        <v>122</v>
      </c>
      <c r="D10" s="31"/>
      <c r="E10" s="26">
        <v>336743080</v>
      </c>
      <c r="F10" s="57">
        <v>299430306</v>
      </c>
      <c r="G10" s="53">
        <f t="shared" si="0"/>
        <v>636173386</v>
      </c>
    </row>
    <row r="11" spans="1:25" ht="13.5" customHeight="1" x14ac:dyDescent="0.15">
      <c r="A11" s="23"/>
      <c r="B11" s="200" t="s">
        <v>5</v>
      </c>
      <c r="C11" s="200"/>
      <c r="D11" s="34"/>
      <c r="E11" s="26">
        <v>27268566424</v>
      </c>
      <c r="F11" s="57">
        <f>SUM(F6:F10)</f>
        <v>1376634334</v>
      </c>
      <c r="G11" s="53">
        <f t="shared" si="0"/>
        <v>28645200758</v>
      </c>
    </row>
    <row r="12" spans="1:25" ht="13.5" customHeight="1" x14ac:dyDescent="0.15">
      <c r="A12" s="23"/>
      <c r="B12" s="200" t="s">
        <v>17</v>
      </c>
      <c r="C12" s="200"/>
      <c r="D12" s="34"/>
      <c r="E12" s="26"/>
      <c r="F12" s="57"/>
      <c r="G12" s="53"/>
    </row>
    <row r="13" spans="1:25" ht="13.5" customHeight="1" x14ac:dyDescent="0.15">
      <c r="A13" s="23"/>
      <c r="B13" s="23" t="s">
        <v>123</v>
      </c>
      <c r="C13" s="24" t="s">
        <v>18</v>
      </c>
      <c r="D13" s="34"/>
      <c r="E13" s="26">
        <v>1593767000</v>
      </c>
      <c r="F13" s="46" t="s">
        <v>151</v>
      </c>
      <c r="G13" s="53">
        <f>E13</f>
        <v>1593767000</v>
      </c>
    </row>
    <row r="14" spans="1:25" ht="13.5" customHeight="1" x14ac:dyDescent="0.15">
      <c r="A14" s="23"/>
      <c r="B14" s="23" t="s">
        <v>124</v>
      </c>
      <c r="C14" s="24" t="s">
        <v>20</v>
      </c>
      <c r="D14" s="34"/>
      <c r="E14" s="26">
        <v>1332138191</v>
      </c>
      <c r="F14" s="57">
        <v>109821457</v>
      </c>
      <c r="G14" s="53">
        <f t="shared" si="0"/>
        <v>1441959648</v>
      </c>
    </row>
    <row r="15" spans="1:25" ht="13.5" customHeight="1" x14ac:dyDescent="0.15">
      <c r="A15" s="23"/>
      <c r="B15" s="23" t="s">
        <v>118</v>
      </c>
      <c r="C15" s="24" t="s">
        <v>21</v>
      </c>
      <c r="D15" s="34"/>
      <c r="E15" s="26">
        <v>115729972</v>
      </c>
      <c r="F15" s="57">
        <v>118660000</v>
      </c>
      <c r="G15" s="53">
        <f t="shared" si="0"/>
        <v>234389972</v>
      </c>
    </row>
    <row r="16" spans="1:25" ht="13.5" customHeight="1" x14ac:dyDescent="0.15">
      <c r="A16" s="23"/>
      <c r="B16" s="23" t="s">
        <v>120</v>
      </c>
      <c r="C16" s="24" t="s">
        <v>22</v>
      </c>
      <c r="D16" s="34"/>
      <c r="E16" s="26">
        <v>2395608245</v>
      </c>
      <c r="F16" s="57">
        <v>28522419</v>
      </c>
      <c r="G16" s="53">
        <f t="shared" si="0"/>
        <v>2424130664</v>
      </c>
    </row>
    <row r="17" spans="1:7" ht="13.5" customHeight="1" x14ac:dyDescent="0.15">
      <c r="A17" s="23"/>
      <c r="B17" s="23" t="s">
        <v>121</v>
      </c>
      <c r="C17" s="24" t="s">
        <v>24</v>
      </c>
      <c r="D17" s="34"/>
      <c r="E17" s="26">
        <v>148738502</v>
      </c>
      <c r="F17" s="57">
        <v>-9915677</v>
      </c>
      <c r="G17" s="53">
        <f t="shared" si="0"/>
        <v>138822825</v>
      </c>
    </row>
    <row r="18" spans="1:7" ht="13.5" customHeight="1" x14ac:dyDescent="0.15">
      <c r="A18" s="23"/>
      <c r="B18" s="200" t="s">
        <v>5</v>
      </c>
      <c r="C18" s="200"/>
      <c r="D18" s="34"/>
      <c r="E18" s="26">
        <v>5585981910</v>
      </c>
      <c r="F18" s="57">
        <f>SUM(F13:F17)</f>
        <v>247088199</v>
      </c>
      <c r="G18" s="53">
        <f t="shared" si="0"/>
        <v>5833070109</v>
      </c>
    </row>
    <row r="19" spans="1:7" ht="13.5" customHeight="1" x14ac:dyDescent="0.15">
      <c r="A19" s="23"/>
      <c r="B19" s="200" t="s">
        <v>25</v>
      </c>
      <c r="C19" s="200"/>
      <c r="D19" s="34"/>
      <c r="E19" s="26">
        <v>20649078305</v>
      </c>
      <c r="F19" s="57">
        <v>-413121940</v>
      </c>
      <c r="G19" s="53">
        <f t="shared" si="0"/>
        <v>20235956365</v>
      </c>
    </row>
    <row r="20" spans="1:7" ht="13.5" customHeight="1" x14ac:dyDescent="0.15">
      <c r="A20" s="23"/>
      <c r="B20" s="200" t="s">
        <v>26</v>
      </c>
      <c r="C20" s="200"/>
      <c r="D20" s="34"/>
      <c r="E20" s="26"/>
      <c r="F20" s="57"/>
      <c r="G20" s="53"/>
    </row>
    <row r="21" spans="1:7" ht="13.5" customHeight="1" x14ac:dyDescent="0.15">
      <c r="A21" s="23"/>
      <c r="B21" s="23" t="s">
        <v>123</v>
      </c>
      <c r="C21" s="24" t="s">
        <v>27</v>
      </c>
      <c r="D21" s="34"/>
      <c r="E21" s="26">
        <v>23951286</v>
      </c>
      <c r="F21" s="57">
        <v>-3500</v>
      </c>
      <c r="G21" s="53">
        <f t="shared" si="0"/>
        <v>23947786</v>
      </c>
    </row>
    <row r="22" spans="1:7" ht="13.5" customHeight="1" x14ac:dyDescent="0.15">
      <c r="A22" s="23"/>
      <c r="B22" s="23" t="s">
        <v>124</v>
      </c>
      <c r="C22" s="24" t="s">
        <v>28</v>
      </c>
      <c r="D22" s="34"/>
      <c r="E22" s="26">
        <v>653013216</v>
      </c>
      <c r="F22" s="57" t="s">
        <v>153</v>
      </c>
      <c r="G22" s="53">
        <f>E22</f>
        <v>653013216</v>
      </c>
    </row>
    <row r="23" spans="1:7" ht="13.5" customHeight="1" x14ac:dyDescent="0.15">
      <c r="A23" s="23"/>
      <c r="B23" s="23" t="s">
        <v>118</v>
      </c>
      <c r="C23" s="24" t="s">
        <v>30</v>
      </c>
      <c r="D23" s="34"/>
      <c r="E23" s="26">
        <v>2188416</v>
      </c>
      <c r="F23" s="57" t="s">
        <v>154</v>
      </c>
      <c r="G23" s="53">
        <f>E23</f>
        <v>2188416</v>
      </c>
    </row>
    <row r="24" spans="1:7" ht="13.5" customHeight="1" x14ac:dyDescent="0.15">
      <c r="A24" s="23"/>
      <c r="B24" s="23" t="s">
        <v>120</v>
      </c>
      <c r="C24" s="35" t="s">
        <v>31</v>
      </c>
      <c r="D24" s="34"/>
      <c r="E24" s="26">
        <v>35212763</v>
      </c>
      <c r="F24" s="57">
        <v>-7065</v>
      </c>
      <c r="G24" s="53">
        <f t="shared" si="0"/>
        <v>35205698</v>
      </c>
    </row>
    <row r="25" spans="1:7" ht="13.5" customHeight="1" x14ac:dyDescent="0.15">
      <c r="A25" s="23"/>
      <c r="B25" s="200" t="s">
        <v>5</v>
      </c>
      <c r="C25" s="200"/>
      <c r="D25" s="34"/>
      <c r="E25" s="26">
        <v>714365681</v>
      </c>
      <c r="F25" s="57">
        <f>SUM(F21:F24)</f>
        <v>-10565</v>
      </c>
      <c r="G25" s="53">
        <f t="shared" si="0"/>
        <v>714355116</v>
      </c>
    </row>
    <row r="26" spans="1:7" ht="13.5" customHeight="1" x14ac:dyDescent="0.15">
      <c r="A26" s="23"/>
      <c r="B26" s="200" t="s">
        <v>125</v>
      </c>
      <c r="C26" s="200"/>
      <c r="D26" s="34"/>
      <c r="E26" s="26">
        <v>17094542481</v>
      </c>
      <c r="F26" s="57">
        <v>1312614435</v>
      </c>
      <c r="G26" s="53">
        <f t="shared" si="0"/>
        <v>18407156916</v>
      </c>
    </row>
    <row r="27" spans="1:7" ht="13.5" customHeight="1" x14ac:dyDescent="0.15">
      <c r="A27" s="23"/>
      <c r="B27" s="200" t="s">
        <v>126</v>
      </c>
      <c r="C27" s="200"/>
      <c r="D27" s="34"/>
      <c r="E27" s="26">
        <v>383165000</v>
      </c>
      <c r="F27" s="57" t="s">
        <v>152</v>
      </c>
      <c r="G27" s="53">
        <f>E27</f>
        <v>383165000</v>
      </c>
    </row>
    <row r="28" spans="1:7" ht="13.5" customHeight="1" x14ac:dyDescent="0.15">
      <c r="A28" s="23"/>
      <c r="B28" s="200" t="s">
        <v>34</v>
      </c>
      <c r="C28" s="200"/>
      <c r="D28" s="34"/>
      <c r="E28" s="26">
        <v>4790293248</v>
      </c>
      <c r="F28" s="57">
        <v>9298580</v>
      </c>
      <c r="G28" s="53">
        <f t="shared" si="0"/>
        <v>4799591828</v>
      </c>
    </row>
    <row r="29" spans="1:7" ht="13.5" customHeight="1" x14ac:dyDescent="0.15">
      <c r="A29" s="23"/>
      <c r="B29" s="200" t="s">
        <v>35</v>
      </c>
      <c r="C29" s="200"/>
      <c r="D29" s="34"/>
      <c r="E29" s="26"/>
      <c r="F29" s="57"/>
      <c r="G29" s="53"/>
    </row>
    <row r="30" spans="1:7" ht="13.5" customHeight="1" x14ac:dyDescent="0.15">
      <c r="A30" s="23"/>
      <c r="B30" s="23" t="s">
        <v>123</v>
      </c>
      <c r="C30" s="24" t="s">
        <v>36</v>
      </c>
      <c r="D30" s="34"/>
      <c r="E30" s="26">
        <v>686862000</v>
      </c>
      <c r="F30" s="57">
        <v>51274000</v>
      </c>
      <c r="G30" s="53">
        <f t="shared" si="0"/>
        <v>738136000</v>
      </c>
    </row>
    <row r="31" spans="1:7" ht="13.5" customHeight="1" x14ac:dyDescent="0.15">
      <c r="A31" s="23"/>
      <c r="B31" s="23" t="s">
        <v>124</v>
      </c>
      <c r="C31" s="24" t="s">
        <v>37</v>
      </c>
      <c r="D31" s="34"/>
      <c r="E31" s="26">
        <v>982179000</v>
      </c>
      <c r="F31" s="57">
        <v>124950000</v>
      </c>
      <c r="G31" s="53">
        <f t="shared" si="0"/>
        <v>1107129000</v>
      </c>
    </row>
    <row r="32" spans="1:7" ht="13.5" customHeight="1" x14ac:dyDescent="0.15">
      <c r="A32" s="23"/>
      <c r="B32" s="23" t="s">
        <v>118</v>
      </c>
      <c r="C32" s="35" t="s">
        <v>127</v>
      </c>
      <c r="D32" s="34"/>
      <c r="E32" s="26">
        <v>380725000</v>
      </c>
      <c r="F32" s="57">
        <v>29013873</v>
      </c>
      <c r="G32" s="53">
        <f t="shared" si="0"/>
        <v>409738873</v>
      </c>
    </row>
    <row r="33" spans="1:7" ht="13.5" customHeight="1" x14ac:dyDescent="0.15">
      <c r="A33" s="23"/>
      <c r="B33" s="23" t="s">
        <v>120</v>
      </c>
      <c r="C33" s="24" t="s">
        <v>128</v>
      </c>
      <c r="D33" s="34"/>
      <c r="E33" s="26">
        <v>504009000</v>
      </c>
      <c r="F33" s="57">
        <v>30212000</v>
      </c>
      <c r="G33" s="53">
        <f t="shared" si="0"/>
        <v>534221000</v>
      </c>
    </row>
    <row r="34" spans="1:7" ht="13.5" customHeight="1" x14ac:dyDescent="0.15">
      <c r="A34" s="23"/>
      <c r="B34" s="23" t="s">
        <v>121</v>
      </c>
      <c r="C34" s="24" t="s">
        <v>129</v>
      </c>
      <c r="D34" s="34"/>
      <c r="E34" s="26">
        <v>237129000</v>
      </c>
      <c r="F34" s="57">
        <v>2646000</v>
      </c>
      <c r="G34" s="53">
        <f t="shared" si="0"/>
        <v>239775000</v>
      </c>
    </row>
    <row r="35" spans="1:7" ht="13.5" customHeight="1" x14ac:dyDescent="0.15">
      <c r="A35" s="23"/>
      <c r="B35" s="23" t="s">
        <v>130</v>
      </c>
      <c r="C35" s="24" t="s">
        <v>131</v>
      </c>
      <c r="D35" s="34"/>
      <c r="E35" s="26">
        <v>563363000</v>
      </c>
      <c r="F35" s="57">
        <v>92004000</v>
      </c>
      <c r="G35" s="53">
        <f t="shared" si="0"/>
        <v>655367000</v>
      </c>
    </row>
    <row r="36" spans="1:7" ht="13.5" customHeight="1" x14ac:dyDescent="0.15">
      <c r="A36" s="23"/>
      <c r="B36" s="23" t="s">
        <v>132</v>
      </c>
      <c r="C36" s="24" t="s">
        <v>133</v>
      </c>
      <c r="D36" s="31"/>
      <c r="E36" s="26">
        <v>2200000000</v>
      </c>
      <c r="F36" s="57">
        <v>185448000</v>
      </c>
      <c r="G36" s="53">
        <f t="shared" si="0"/>
        <v>2385448000</v>
      </c>
    </row>
    <row r="37" spans="1:7" ht="13.5" customHeight="1" x14ac:dyDescent="0.15">
      <c r="A37" s="23"/>
      <c r="B37" s="23" t="s">
        <v>134</v>
      </c>
      <c r="C37" s="24" t="s">
        <v>135</v>
      </c>
      <c r="D37" s="31"/>
      <c r="E37" s="26">
        <v>146099000</v>
      </c>
      <c r="F37" s="57" t="s">
        <v>152</v>
      </c>
      <c r="G37" s="53">
        <f>E37</f>
        <v>146099000</v>
      </c>
    </row>
    <row r="38" spans="1:7" ht="13.5" customHeight="1" x14ac:dyDescent="0.15">
      <c r="A38" s="23"/>
      <c r="B38" s="201" t="s">
        <v>136</v>
      </c>
      <c r="C38" s="201"/>
      <c r="D38" s="31"/>
      <c r="E38" s="26">
        <v>5700366000</v>
      </c>
      <c r="F38" s="57">
        <f>SUM(F30:F37)</f>
        <v>515547873</v>
      </c>
      <c r="G38" s="53">
        <f t="shared" si="0"/>
        <v>6215913873</v>
      </c>
    </row>
    <row r="39" spans="1:7" ht="13.5" customHeight="1" x14ac:dyDescent="0.15">
      <c r="A39" s="23"/>
      <c r="B39" s="23" t="s">
        <v>137</v>
      </c>
      <c r="C39" s="24" t="s">
        <v>138</v>
      </c>
      <c r="D39" s="31"/>
      <c r="E39" s="26">
        <v>72699000</v>
      </c>
      <c r="F39" s="57">
        <v>70191000</v>
      </c>
      <c r="G39" s="53">
        <f t="shared" si="0"/>
        <v>142890000</v>
      </c>
    </row>
    <row r="40" spans="1:7" ht="13.5" customHeight="1" x14ac:dyDescent="0.15">
      <c r="A40" s="23"/>
      <c r="B40" s="200" t="s">
        <v>139</v>
      </c>
      <c r="C40" s="200"/>
      <c r="D40" s="31"/>
      <c r="E40" s="26">
        <v>5773065000</v>
      </c>
      <c r="F40" s="57">
        <f>SUM(F38:F39)</f>
        <v>585738873</v>
      </c>
      <c r="G40" s="53">
        <f t="shared" si="0"/>
        <v>6358803873</v>
      </c>
    </row>
    <row r="41" spans="1:7" ht="13.5" customHeight="1" x14ac:dyDescent="0.15">
      <c r="A41" s="23"/>
      <c r="B41" s="200" t="s">
        <v>49</v>
      </c>
      <c r="C41" s="200"/>
      <c r="D41" s="31"/>
      <c r="E41" s="26">
        <v>582180079</v>
      </c>
      <c r="F41" s="57">
        <v>143874262</v>
      </c>
      <c r="G41" s="53">
        <f t="shared" si="0"/>
        <v>726054341</v>
      </c>
    </row>
    <row r="42" spans="1:7" ht="13.5" customHeight="1" x14ac:dyDescent="0.15">
      <c r="A42" s="23"/>
      <c r="B42" s="200" t="s">
        <v>50</v>
      </c>
      <c r="C42" s="200"/>
      <c r="D42" s="31"/>
      <c r="E42" s="26">
        <v>191074425</v>
      </c>
      <c r="F42" s="57">
        <v>582604121</v>
      </c>
      <c r="G42" s="53">
        <f t="shared" si="0"/>
        <v>773678546</v>
      </c>
    </row>
    <row r="43" spans="1:7" ht="13.5" customHeight="1" x14ac:dyDescent="0.15">
      <c r="A43" s="23"/>
      <c r="B43" s="200" t="s">
        <v>140</v>
      </c>
      <c r="C43" s="200"/>
      <c r="D43" s="31"/>
      <c r="E43" s="26">
        <v>841983855</v>
      </c>
      <c r="F43" s="57">
        <v>1865796</v>
      </c>
      <c r="G43" s="53">
        <f t="shared" si="0"/>
        <v>843849651</v>
      </c>
    </row>
    <row r="44" spans="1:7" ht="13.5" customHeight="1" x14ac:dyDescent="0.15">
      <c r="A44" s="23"/>
      <c r="B44" s="200" t="s">
        <v>141</v>
      </c>
      <c r="C44" s="200"/>
      <c r="D44" s="31"/>
      <c r="E44" s="26">
        <v>1159896319</v>
      </c>
      <c r="F44" s="57">
        <v>34083476</v>
      </c>
      <c r="G44" s="53">
        <f t="shared" si="0"/>
        <v>1193979795</v>
      </c>
    </row>
    <row r="45" spans="1:7" ht="13.5" customHeight="1" x14ac:dyDescent="0.15">
      <c r="A45" s="23"/>
      <c r="B45" s="200" t="s">
        <v>53</v>
      </c>
      <c r="C45" s="200"/>
      <c r="D45" s="36"/>
      <c r="E45" s="26">
        <v>5196824218</v>
      </c>
      <c r="F45" s="57">
        <v>598856402</v>
      </c>
      <c r="G45" s="53">
        <f t="shared" si="0"/>
        <v>5795680620</v>
      </c>
    </row>
    <row r="46" spans="1:7" ht="13.5" customHeight="1" x14ac:dyDescent="0.15">
      <c r="A46" s="23"/>
      <c r="B46" s="200" t="s">
        <v>142</v>
      </c>
      <c r="C46" s="200"/>
      <c r="D46" s="36"/>
      <c r="E46" s="26">
        <v>1000000000</v>
      </c>
      <c r="F46" s="57">
        <v>-325907</v>
      </c>
      <c r="G46" s="53">
        <f t="shared" si="0"/>
        <v>999674093</v>
      </c>
    </row>
    <row r="47" spans="1:7" ht="13.5" customHeight="1" x14ac:dyDescent="0.15">
      <c r="A47" s="23"/>
      <c r="B47" s="200" t="s">
        <v>143</v>
      </c>
      <c r="C47" s="200"/>
      <c r="D47" s="36"/>
      <c r="E47" s="26">
        <v>350000000</v>
      </c>
      <c r="F47" s="57">
        <v>-50000000</v>
      </c>
      <c r="G47" s="53">
        <f t="shared" si="0"/>
        <v>300000000</v>
      </c>
    </row>
    <row r="48" spans="1:7" ht="5.0999999999999996" customHeight="1" x14ac:dyDescent="0.15">
      <c r="A48" s="23"/>
      <c r="B48" s="24"/>
      <c r="C48" s="24"/>
      <c r="D48" s="36"/>
      <c r="E48" s="26"/>
      <c r="F48" s="57"/>
      <c r="G48" s="53"/>
    </row>
    <row r="49" spans="1:7" ht="13.5" customHeight="1" x14ac:dyDescent="0.15">
      <c r="A49" s="23"/>
      <c r="B49" s="202" t="s">
        <v>144</v>
      </c>
      <c r="C49" s="202"/>
      <c r="D49" s="36"/>
      <c r="E49" s="28">
        <v>91581016945</v>
      </c>
      <c r="F49" s="116">
        <v>4429200066</v>
      </c>
      <c r="G49" s="58">
        <f t="shared" si="0"/>
        <v>96010217011</v>
      </c>
    </row>
    <row r="50" spans="1:7" ht="13.5" customHeight="1" x14ac:dyDescent="0.15">
      <c r="A50" s="23"/>
      <c r="B50" s="201" t="s">
        <v>145</v>
      </c>
      <c r="C50" s="201"/>
      <c r="D50" s="36"/>
      <c r="E50" s="26">
        <v>718175674</v>
      </c>
      <c r="F50" s="57" t="s">
        <v>155</v>
      </c>
      <c r="G50" s="53">
        <f>E50</f>
        <v>718175674</v>
      </c>
    </row>
    <row r="51" spans="1:7" ht="13.5" customHeight="1" x14ac:dyDescent="0.15">
      <c r="A51" s="54"/>
      <c r="B51" s="210" t="s">
        <v>146</v>
      </c>
      <c r="C51" s="210"/>
      <c r="D51" s="55"/>
      <c r="E51" s="56">
        <v>92299192619</v>
      </c>
      <c r="F51" s="116">
        <v>4429200066</v>
      </c>
      <c r="G51" s="58">
        <f t="shared" si="0"/>
        <v>96728392685</v>
      </c>
    </row>
    <row r="52" spans="1:7" ht="10.5" customHeight="1" x14ac:dyDescent="0.15">
      <c r="A52" s="208" t="s">
        <v>158</v>
      </c>
      <c r="B52" s="209"/>
      <c r="C52" s="209"/>
      <c r="D52" s="209"/>
      <c r="E52" s="209"/>
      <c r="F52" s="208"/>
      <c r="G52" s="208"/>
    </row>
    <row r="53" spans="1:7" ht="10.5" customHeight="1" x14ac:dyDescent="0.15">
      <c r="A53" s="209"/>
      <c r="B53" s="209"/>
      <c r="C53" s="209"/>
      <c r="D53" s="209"/>
      <c r="E53" s="209"/>
      <c r="F53" s="209"/>
      <c r="G53" s="209"/>
    </row>
    <row r="54" spans="1:7" ht="10.5" customHeight="1" x14ac:dyDescent="0.15">
      <c r="A54" s="209"/>
      <c r="B54" s="209"/>
      <c r="C54" s="209"/>
      <c r="D54" s="209"/>
      <c r="E54" s="209"/>
      <c r="F54" s="209"/>
      <c r="G54" s="209"/>
    </row>
    <row r="55" spans="1:7" ht="10.5" customHeight="1" x14ac:dyDescent="0.15">
      <c r="E55" s="112"/>
      <c r="F55" s="112"/>
      <c r="G55" s="112"/>
    </row>
  </sheetData>
  <mergeCells count="26">
    <mergeCell ref="A3:D3"/>
    <mergeCell ref="B5:C5"/>
    <mergeCell ref="B11:C11"/>
    <mergeCell ref="A2:G2"/>
    <mergeCell ref="B25:C25"/>
    <mergeCell ref="B27:C27"/>
    <mergeCell ref="B28:C28"/>
    <mergeCell ref="B12:C12"/>
    <mergeCell ref="B18:C18"/>
    <mergeCell ref="B19:C19"/>
    <mergeCell ref="B20:C20"/>
    <mergeCell ref="B26:C26"/>
    <mergeCell ref="B42:C42"/>
    <mergeCell ref="B43:C43"/>
    <mergeCell ref="B44:C44"/>
    <mergeCell ref="B46:C46"/>
    <mergeCell ref="B29:C29"/>
    <mergeCell ref="B38:C38"/>
    <mergeCell ref="B40:C40"/>
    <mergeCell ref="B41:C41"/>
    <mergeCell ref="A52:G54"/>
    <mergeCell ref="B50:C50"/>
    <mergeCell ref="B51:C51"/>
    <mergeCell ref="B45:C45"/>
    <mergeCell ref="B47:C47"/>
    <mergeCell ref="B49:C49"/>
  </mergeCells>
  <phoneticPr fontId="7"/>
  <pageMargins left="0.78740157480314965" right="0.78740157480314965" top="0.86614173228346458" bottom="0.86614173228346458" header="0.62992125984251968" footer="0.39370078740157483"/>
  <pageSetup paperSize="9" scale="114" firstPageNumber="272" orientation="portrait" useFirstPageNumber="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Y54"/>
  <sheetViews>
    <sheetView view="pageBreakPreview" zoomScaleNormal="100" zoomScaleSheetLayoutView="100" workbookViewId="0"/>
  </sheetViews>
  <sheetFormatPr defaultColWidth="9.42578125" defaultRowHeight="10.5" customHeight="1" x14ac:dyDescent="0.15"/>
  <cols>
    <col min="1" max="1" width="0.42578125" style="64" customWidth="1"/>
    <col min="2" max="2" width="4.42578125" style="64" customWidth="1"/>
    <col min="3" max="3" width="32.42578125" style="64" customWidth="1"/>
    <col min="4" max="4" width="0.5703125" style="64" customWidth="1"/>
    <col min="5" max="7" width="20.140625" style="64" customWidth="1"/>
    <col min="8" max="8" width="12.140625" style="64" customWidth="1"/>
    <col min="9" max="14" width="12.42578125" style="64" customWidth="1"/>
    <col min="15" max="16384" width="9.42578125" style="64"/>
  </cols>
  <sheetData>
    <row r="1" spans="1:25" s="63" customFormat="1" ht="12" customHeight="1" x14ac:dyDescent="0.15">
      <c r="A1" s="90"/>
      <c r="B1" s="90"/>
      <c r="C1" s="90"/>
      <c r="D1" s="90"/>
      <c r="E1" s="84"/>
      <c r="F1" s="84"/>
      <c r="G1" s="91" t="s">
        <v>0</v>
      </c>
      <c r="H1" s="61"/>
      <c r="I1" s="61"/>
      <c r="J1" s="61"/>
      <c r="K1" s="61"/>
      <c r="L1" s="61"/>
      <c r="M1" s="61"/>
      <c r="N1" s="62"/>
      <c r="O1" s="61"/>
      <c r="P1" s="61"/>
      <c r="Q1" s="61"/>
      <c r="R1" s="61"/>
      <c r="S1" s="61"/>
      <c r="T1" s="61"/>
      <c r="U1" s="61"/>
      <c r="V1" s="61"/>
      <c r="W1" s="61"/>
      <c r="X1" s="61"/>
      <c r="Y1" s="61"/>
    </row>
    <row r="2" spans="1:25" ht="18" customHeight="1" x14ac:dyDescent="0.15">
      <c r="A2" s="215" t="s">
        <v>150</v>
      </c>
      <c r="B2" s="215"/>
      <c r="C2" s="215"/>
      <c r="D2" s="215"/>
      <c r="E2" s="215"/>
      <c r="F2" s="215"/>
      <c r="G2" s="212"/>
    </row>
    <row r="3" spans="1:25" ht="18" customHeight="1" x14ac:dyDescent="0.15">
      <c r="A3" s="213" t="s">
        <v>98</v>
      </c>
      <c r="B3" s="213"/>
      <c r="C3" s="213"/>
      <c r="D3" s="213"/>
      <c r="E3" s="95" t="s">
        <v>113</v>
      </c>
      <c r="F3" s="95" t="s">
        <v>110</v>
      </c>
      <c r="G3" s="95" t="s">
        <v>111</v>
      </c>
      <c r="H3" s="77"/>
    </row>
    <row r="4" spans="1:25" ht="6" customHeight="1" x14ac:dyDescent="0.15">
      <c r="A4" s="65"/>
      <c r="B4" s="65"/>
      <c r="C4" s="65"/>
      <c r="D4" s="96"/>
      <c r="E4" s="67"/>
      <c r="F4" s="67"/>
      <c r="G4" s="67"/>
    </row>
    <row r="5" spans="1:25" ht="13.5" customHeight="1" x14ac:dyDescent="0.15">
      <c r="A5" s="68"/>
      <c r="B5" s="214" t="s">
        <v>6</v>
      </c>
      <c r="C5" s="214"/>
      <c r="D5" s="69"/>
      <c r="E5" s="75"/>
      <c r="F5" s="75"/>
      <c r="G5" s="75"/>
    </row>
    <row r="6" spans="1:25" ht="13.5" customHeight="1" x14ac:dyDescent="0.15">
      <c r="A6" s="68"/>
      <c r="B6" s="68" t="s">
        <v>149</v>
      </c>
      <c r="C6" s="70" t="s">
        <v>115</v>
      </c>
      <c r="D6" s="66"/>
      <c r="E6" s="75">
        <v>21036597694</v>
      </c>
      <c r="F6" s="87">
        <v>3633094</v>
      </c>
      <c r="G6" s="87">
        <f>E6+F6</f>
        <v>21040230788</v>
      </c>
    </row>
    <row r="7" spans="1:25" ht="13.5" customHeight="1" x14ac:dyDescent="0.15">
      <c r="A7" s="68"/>
      <c r="B7" s="68" t="s">
        <v>116</v>
      </c>
      <c r="C7" s="70" t="s">
        <v>117</v>
      </c>
      <c r="D7" s="66"/>
      <c r="E7" s="75">
        <v>2606511166</v>
      </c>
      <c r="F7" s="87">
        <v>125750114</v>
      </c>
      <c r="G7" s="87">
        <f t="shared" ref="G7:G45" si="0">E7+F7</f>
        <v>2732261280</v>
      </c>
    </row>
    <row r="8" spans="1:25" ht="13.5" customHeight="1" x14ac:dyDescent="0.15">
      <c r="A8" s="68"/>
      <c r="B8" s="68" t="s">
        <v>11</v>
      </c>
      <c r="C8" s="70" t="s">
        <v>119</v>
      </c>
      <c r="D8" s="71"/>
      <c r="E8" s="75">
        <v>4419400632</v>
      </c>
      <c r="F8" s="87">
        <v>413364248</v>
      </c>
      <c r="G8" s="87">
        <f t="shared" si="0"/>
        <v>4832764880</v>
      </c>
    </row>
    <row r="9" spans="1:25" ht="13.5" customHeight="1" x14ac:dyDescent="0.15">
      <c r="A9" s="68"/>
      <c r="B9" s="68" t="s">
        <v>13</v>
      </c>
      <c r="C9" s="70" t="s">
        <v>14</v>
      </c>
      <c r="D9" s="71"/>
      <c r="E9" s="75">
        <v>390477669</v>
      </c>
      <c r="F9" s="87">
        <v>202741440</v>
      </c>
      <c r="G9" s="87">
        <f t="shared" si="0"/>
        <v>593219109</v>
      </c>
    </row>
    <row r="10" spans="1:25" ht="13.5" customHeight="1" x14ac:dyDescent="0.15">
      <c r="A10" s="68"/>
      <c r="B10" s="68" t="s">
        <v>15</v>
      </c>
      <c r="C10" s="70" t="s">
        <v>122</v>
      </c>
      <c r="D10" s="71"/>
      <c r="E10" s="75">
        <v>254878665</v>
      </c>
      <c r="F10" s="87">
        <v>428283512</v>
      </c>
      <c r="G10" s="87">
        <f t="shared" si="0"/>
        <v>683162177</v>
      </c>
    </row>
    <row r="11" spans="1:25" ht="13.5" customHeight="1" x14ac:dyDescent="0.15">
      <c r="A11" s="68"/>
      <c r="B11" s="214" t="s">
        <v>5</v>
      </c>
      <c r="C11" s="214"/>
      <c r="D11" s="72"/>
      <c r="E11" s="75">
        <v>28707865826</v>
      </c>
      <c r="F11" s="87">
        <f>SUM(F6:F10)</f>
        <v>1173772408</v>
      </c>
      <c r="G11" s="87">
        <f t="shared" si="0"/>
        <v>29881638234</v>
      </c>
    </row>
    <row r="12" spans="1:25" ht="13.5" customHeight="1" x14ac:dyDescent="0.15">
      <c r="A12" s="68"/>
      <c r="B12" s="214" t="s">
        <v>17</v>
      </c>
      <c r="C12" s="214"/>
      <c r="D12" s="72"/>
      <c r="E12" s="75"/>
      <c r="F12" s="87"/>
      <c r="G12" s="87"/>
    </row>
    <row r="13" spans="1:25" ht="13.5" customHeight="1" x14ac:dyDescent="0.15">
      <c r="A13" s="68"/>
      <c r="B13" s="68" t="s">
        <v>123</v>
      </c>
      <c r="C13" s="70" t="s">
        <v>18</v>
      </c>
      <c r="D13" s="72"/>
      <c r="E13" s="75">
        <v>1566649000</v>
      </c>
      <c r="F13" s="87" t="s">
        <v>29</v>
      </c>
      <c r="G13" s="87">
        <v>1566649000</v>
      </c>
    </row>
    <row r="14" spans="1:25" ht="13.5" customHeight="1" x14ac:dyDescent="0.15">
      <c r="A14" s="68"/>
      <c r="B14" s="68" t="s">
        <v>124</v>
      </c>
      <c r="C14" s="70" t="s">
        <v>20</v>
      </c>
      <c r="D14" s="72"/>
      <c r="E14" s="75">
        <v>1335165165</v>
      </c>
      <c r="F14" s="87">
        <v>173047886</v>
      </c>
      <c r="G14" s="87">
        <f t="shared" si="0"/>
        <v>1508213051</v>
      </c>
    </row>
    <row r="15" spans="1:25" ht="13.5" customHeight="1" x14ac:dyDescent="0.15">
      <c r="A15" s="68"/>
      <c r="B15" s="68" t="s">
        <v>11</v>
      </c>
      <c r="C15" s="70" t="s">
        <v>21</v>
      </c>
      <c r="D15" s="72"/>
      <c r="E15" s="75">
        <v>91695969</v>
      </c>
      <c r="F15" s="87">
        <v>389381472</v>
      </c>
      <c r="G15" s="87">
        <f t="shared" si="0"/>
        <v>481077441</v>
      </c>
    </row>
    <row r="16" spans="1:25" ht="13.5" customHeight="1" x14ac:dyDescent="0.15">
      <c r="A16" s="68"/>
      <c r="B16" s="68" t="s">
        <v>13</v>
      </c>
      <c r="C16" s="70" t="s">
        <v>22</v>
      </c>
      <c r="D16" s="72"/>
      <c r="E16" s="75">
        <v>2376638432</v>
      </c>
      <c r="F16" s="87">
        <v>339442056</v>
      </c>
      <c r="G16" s="87">
        <f t="shared" si="0"/>
        <v>2716080488</v>
      </c>
    </row>
    <row r="17" spans="1:7" ht="13.5" customHeight="1" x14ac:dyDescent="0.15">
      <c r="A17" s="68"/>
      <c r="B17" s="68" t="s">
        <v>15</v>
      </c>
      <c r="C17" s="70" t="s">
        <v>24</v>
      </c>
      <c r="D17" s="72"/>
      <c r="E17" s="75">
        <v>139846527</v>
      </c>
      <c r="F17" s="87">
        <v>-7021672</v>
      </c>
      <c r="G17" s="87">
        <f t="shared" si="0"/>
        <v>132824855</v>
      </c>
    </row>
    <row r="18" spans="1:7" ht="13.5" customHeight="1" x14ac:dyDescent="0.15">
      <c r="A18" s="68"/>
      <c r="B18" s="214" t="s">
        <v>5</v>
      </c>
      <c r="C18" s="214"/>
      <c r="D18" s="72"/>
      <c r="E18" s="75">
        <v>5509995093</v>
      </c>
      <c r="F18" s="87">
        <f>SUM(F13:F17)</f>
        <v>894849742</v>
      </c>
      <c r="G18" s="87">
        <f t="shared" si="0"/>
        <v>6404844835</v>
      </c>
    </row>
    <row r="19" spans="1:7" ht="13.5" customHeight="1" x14ac:dyDescent="0.15">
      <c r="A19" s="68"/>
      <c r="B19" s="214" t="s">
        <v>25</v>
      </c>
      <c r="C19" s="214"/>
      <c r="D19" s="72"/>
      <c r="E19" s="75">
        <v>21549099807</v>
      </c>
      <c r="F19" s="87">
        <v>-1279796698</v>
      </c>
      <c r="G19" s="87">
        <f t="shared" si="0"/>
        <v>20269303109</v>
      </c>
    </row>
    <row r="20" spans="1:7" ht="13.5" customHeight="1" x14ac:dyDescent="0.15">
      <c r="A20" s="68"/>
      <c r="B20" s="214" t="s">
        <v>26</v>
      </c>
      <c r="C20" s="214"/>
      <c r="D20" s="72"/>
      <c r="E20" s="75"/>
      <c r="F20" s="87"/>
      <c r="G20" s="87"/>
    </row>
    <row r="21" spans="1:7" ht="13.5" customHeight="1" x14ac:dyDescent="0.15">
      <c r="A21" s="68"/>
      <c r="B21" s="68" t="s">
        <v>123</v>
      </c>
      <c r="C21" s="70" t="s">
        <v>27</v>
      </c>
      <c r="D21" s="72"/>
      <c r="E21" s="75">
        <v>20302685</v>
      </c>
      <c r="F21" s="87">
        <v>-17500</v>
      </c>
      <c r="G21" s="87">
        <f t="shared" si="0"/>
        <v>20285185</v>
      </c>
    </row>
    <row r="22" spans="1:7" ht="13.5" customHeight="1" x14ac:dyDescent="0.15">
      <c r="A22" s="68"/>
      <c r="B22" s="68" t="s">
        <v>124</v>
      </c>
      <c r="C22" s="70" t="s">
        <v>28</v>
      </c>
      <c r="D22" s="72"/>
      <c r="E22" s="75">
        <v>590478309</v>
      </c>
      <c r="F22" s="87" t="s">
        <v>29</v>
      </c>
      <c r="G22" s="87">
        <v>590478309</v>
      </c>
    </row>
    <row r="23" spans="1:7" ht="13.5" customHeight="1" x14ac:dyDescent="0.15">
      <c r="A23" s="68"/>
      <c r="B23" s="68" t="s">
        <v>11</v>
      </c>
      <c r="C23" s="70" t="s">
        <v>30</v>
      </c>
      <c r="D23" s="72"/>
      <c r="E23" s="75">
        <v>1898604</v>
      </c>
      <c r="F23" s="87">
        <v>-489</v>
      </c>
      <c r="G23" s="87">
        <f t="shared" si="0"/>
        <v>1898115</v>
      </c>
    </row>
    <row r="24" spans="1:7" ht="13.5" customHeight="1" x14ac:dyDescent="0.15">
      <c r="A24" s="68"/>
      <c r="B24" s="68" t="s">
        <v>13</v>
      </c>
      <c r="C24" s="73" t="s">
        <v>31</v>
      </c>
      <c r="D24" s="72"/>
      <c r="E24" s="75">
        <v>30720853</v>
      </c>
      <c r="F24" s="87">
        <v>-463283</v>
      </c>
      <c r="G24" s="87">
        <f t="shared" si="0"/>
        <v>30257570</v>
      </c>
    </row>
    <row r="25" spans="1:7" ht="13.5" customHeight="1" x14ac:dyDescent="0.15">
      <c r="A25" s="68"/>
      <c r="B25" s="214" t="s">
        <v>5</v>
      </c>
      <c r="C25" s="214"/>
      <c r="D25" s="72"/>
      <c r="E25" s="75">
        <v>643400451</v>
      </c>
      <c r="F25" s="87">
        <f>SUM(F21:F24)</f>
        <v>-481272</v>
      </c>
      <c r="G25" s="87">
        <f t="shared" si="0"/>
        <v>642919179</v>
      </c>
    </row>
    <row r="26" spans="1:7" ht="13.5" customHeight="1" x14ac:dyDescent="0.15">
      <c r="A26" s="68"/>
      <c r="B26" s="214" t="s">
        <v>125</v>
      </c>
      <c r="C26" s="214"/>
      <c r="D26" s="72"/>
      <c r="E26" s="75">
        <v>16396857600</v>
      </c>
      <c r="F26" s="87">
        <v>2689794276</v>
      </c>
      <c r="G26" s="87">
        <f t="shared" si="0"/>
        <v>19086651876</v>
      </c>
    </row>
    <row r="27" spans="1:7" ht="13.5" customHeight="1" x14ac:dyDescent="0.15">
      <c r="A27" s="68"/>
      <c r="B27" s="214" t="s">
        <v>126</v>
      </c>
      <c r="C27" s="214"/>
      <c r="D27" s="72"/>
      <c r="E27" s="75">
        <v>387652000</v>
      </c>
      <c r="F27" s="87">
        <v>-23632000</v>
      </c>
      <c r="G27" s="87">
        <f t="shared" si="0"/>
        <v>364020000</v>
      </c>
    </row>
    <row r="28" spans="1:7" ht="13.5" customHeight="1" x14ac:dyDescent="0.15">
      <c r="A28" s="68"/>
      <c r="B28" s="214" t="s">
        <v>34</v>
      </c>
      <c r="C28" s="214"/>
      <c r="D28" s="72"/>
      <c r="E28" s="75">
        <v>4775208183</v>
      </c>
      <c r="F28" s="87">
        <v>337823427</v>
      </c>
      <c r="G28" s="87">
        <f t="shared" si="0"/>
        <v>5113031610</v>
      </c>
    </row>
    <row r="29" spans="1:7" ht="13.5" customHeight="1" x14ac:dyDescent="0.15">
      <c r="A29" s="68"/>
      <c r="B29" s="214" t="s">
        <v>35</v>
      </c>
      <c r="C29" s="214"/>
      <c r="D29" s="72"/>
      <c r="E29" s="75"/>
      <c r="F29" s="87"/>
      <c r="G29" s="87"/>
    </row>
    <row r="30" spans="1:7" ht="13.5" customHeight="1" x14ac:dyDescent="0.15">
      <c r="A30" s="68"/>
      <c r="B30" s="68" t="s">
        <v>123</v>
      </c>
      <c r="C30" s="70" t="s">
        <v>36</v>
      </c>
      <c r="D30" s="72"/>
      <c r="E30" s="75">
        <v>655879000</v>
      </c>
      <c r="F30" s="87">
        <v>106410242</v>
      </c>
      <c r="G30" s="87">
        <f t="shared" si="0"/>
        <v>762289242</v>
      </c>
    </row>
    <row r="31" spans="1:7" ht="13.5" customHeight="1" x14ac:dyDescent="0.15">
      <c r="A31" s="68"/>
      <c r="B31" s="68" t="s">
        <v>124</v>
      </c>
      <c r="C31" s="70" t="s">
        <v>37</v>
      </c>
      <c r="D31" s="72"/>
      <c r="E31" s="75">
        <v>986238000</v>
      </c>
      <c r="F31" s="87">
        <v>184098767</v>
      </c>
      <c r="G31" s="87">
        <f t="shared" si="0"/>
        <v>1170336767</v>
      </c>
    </row>
    <row r="32" spans="1:7" ht="13.5" customHeight="1" x14ac:dyDescent="0.15">
      <c r="A32" s="68"/>
      <c r="B32" s="68" t="s">
        <v>11</v>
      </c>
      <c r="C32" s="73" t="s">
        <v>127</v>
      </c>
      <c r="D32" s="72"/>
      <c r="E32" s="75">
        <v>337213000</v>
      </c>
      <c r="F32" s="87">
        <v>20880023</v>
      </c>
      <c r="G32" s="87">
        <f t="shared" si="0"/>
        <v>358093023</v>
      </c>
    </row>
    <row r="33" spans="1:7" ht="13.5" customHeight="1" x14ac:dyDescent="0.15">
      <c r="A33" s="68"/>
      <c r="B33" s="68" t="s">
        <v>13</v>
      </c>
      <c r="C33" s="70" t="s">
        <v>128</v>
      </c>
      <c r="D33" s="72"/>
      <c r="E33" s="75">
        <v>477130000</v>
      </c>
      <c r="F33" s="87">
        <v>139595897</v>
      </c>
      <c r="G33" s="87">
        <f t="shared" si="0"/>
        <v>616725897</v>
      </c>
    </row>
    <row r="34" spans="1:7" ht="13.5" customHeight="1" x14ac:dyDescent="0.15">
      <c r="A34" s="68"/>
      <c r="B34" s="68" t="s">
        <v>15</v>
      </c>
      <c r="C34" s="70" t="s">
        <v>129</v>
      </c>
      <c r="D34" s="72"/>
      <c r="E34" s="75">
        <v>154213000</v>
      </c>
      <c r="F34" s="87">
        <v>27141781</v>
      </c>
      <c r="G34" s="87">
        <f t="shared" si="0"/>
        <v>181354781</v>
      </c>
    </row>
    <row r="35" spans="1:7" ht="13.5" customHeight="1" x14ac:dyDescent="0.15">
      <c r="A35" s="68"/>
      <c r="B35" s="68" t="s">
        <v>23</v>
      </c>
      <c r="C35" s="70" t="s">
        <v>131</v>
      </c>
      <c r="D35" s="72"/>
      <c r="E35" s="75">
        <v>435264000</v>
      </c>
      <c r="F35" s="87">
        <v>69658320</v>
      </c>
      <c r="G35" s="87">
        <f t="shared" si="0"/>
        <v>504922320</v>
      </c>
    </row>
    <row r="36" spans="1:7" ht="13.5" customHeight="1" x14ac:dyDescent="0.15">
      <c r="A36" s="68"/>
      <c r="B36" s="68" t="s">
        <v>42</v>
      </c>
      <c r="C36" s="70" t="s">
        <v>133</v>
      </c>
      <c r="D36" s="71"/>
      <c r="E36" s="75">
        <v>1753870000</v>
      </c>
      <c r="F36" s="87">
        <v>71185250</v>
      </c>
      <c r="G36" s="87">
        <f t="shared" si="0"/>
        <v>1825055250</v>
      </c>
    </row>
    <row r="37" spans="1:7" ht="13.5" customHeight="1" x14ac:dyDescent="0.15">
      <c r="A37" s="68"/>
      <c r="B37" s="68" t="s">
        <v>44</v>
      </c>
      <c r="C37" s="70" t="s">
        <v>135</v>
      </c>
      <c r="D37" s="71"/>
      <c r="E37" s="75">
        <v>101832000</v>
      </c>
      <c r="F37" s="87" t="s">
        <v>29</v>
      </c>
      <c r="G37" s="87">
        <v>101832000</v>
      </c>
    </row>
    <row r="38" spans="1:7" ht="13.5" customHeight="1" x14ac:dyDescent="0.15">
      <c r="A38" s="68"/>
      <c r="B38" s="216" t="s">
        <v>136</v>
      </c>
      <c r="C38" s="216"/>
      <c r="D38" s="71"/>
      <c r="E38" s="75">
        <v>4901639000</v>
      </c>
      <c r="F38" s="87">
        <f>SUM(F30:F37)</f>
        <v>618970280</v>
      </c>
      <c r="G38" s="87">
        <f t="shared" si="0"/>
        <v>5520609280</v>
      </c>
    </row>
    <row r="39" spans="1:7" ht="13.5" customHeight="1" x14ac:dyDescent="0.15">
      <c r="A39" s="68"/>
      <c r="B39" s="68" t="s">
        <v>47</v>
      </c>
      <c r="C39" s="70" t="s">
        <v>138</v>
      </c>
      <c r="D39" s="71"/>
      <c r="E39" s="75">
        <v>72699000</v>
      </c>
      <c r="F39" s="87">
        <v>2233639000</v>
      </c>
      <c r="G39" s="87">
        <f t="shared" si="0"/>
        <v>2306338000</v>
      </c>
    </row>
    <row r="40" spans="1:7" ht="13.5" customHeight="1" x14ac:dyDescent="0.15">
      <c r="A40" s="68"/>
      <c r="B40" s="214" t="s">
        <v>139</v>
      </c>
      <c r="C40" s="214"/>
      <c r="D40" s="71"/>
      <c r="E40" s="75">
        <v>4974338000</v>
      </c>
      <c r="F40" s="87">
        <f>SUM(F39,F38)</f>
        <v>2852609280</v>
      </c>
      <c r="G40" s="87">
        <f t="shared" si="0"/>
        <v>7826947280</v>
      </c>
    </row>
    <row r="41" spans="1:7" ht="13.5" customHeight="1" x14ac:dyDescent="0.15">
      <c r="A41" s="68"/>
      <c r="B41" s="214" t="s">
        <v>49</v>
      </c>
      <c r="C41" s="214"/>
      <c r="D41" s="71"/>
      <c r="E41" s="75">
        <v>529779953</v>
      </c>
      <c r="F41" s="87">
        <v>110694724</v>
      </c>
      <c r="G41" s="87">
        <f t="shared" si="0"/>
        <v>640474677</v>
      </c>
    </row>
    <row r="42" spans="1:7" ht="13.5" customHeight="1" x14ac:dyDescent="0.15">
      <c r="A42" s="68"/>
      <c r="B42" s="214" t="s">
        <v>50</v>
      </c>
      <c r="C42" s="214"/>
      <c r="D42" s="71"/>
      <c r="E42" s="75">
        <v>196896505</v>
      </c>
      <c r="F42" s="87">
        <v>2002096915</v>
      </c>
      <c r="G42" s="87">
        <f t="shared" si="0"/>
        <v>2198993420</v>
      </c>
    </row>
    <row r="43" spans="1:7" ht="13.5" customHeight="1" x14ac:dyDescent="0.15">
      <c r="A43" s="68"/>
      <c r="B43" s="214" t="s">
        <v>140</v>
      </c>
      <c r="C43" s="214"/>
      <c r="D43" s="71"/>
      <c r="E43" s="75">
        <v>855884574</v>
      </c>
      <c r="F43" s="87">
        <v>141113843</v>
      </c>
      <c r="G43" s="87">
        <f t="shared" si="0"/>
        <v>996998417</v>
      </c>
    </row>
    <row r="44" spans="1:7" ht="13.5" customHeight="1" x14ac:dyDescent="0.15">
      <c r="A44" s="68"/>
      <c r="B44" s="214" t="s">
        <v>141</v>
      </c>
      <c r="C44" s="214"/>
      <c r="D44" s="71"/>
      <c r="E44" s="75">
        <v>1158661623</v>
      </c>
      <c r="F44" s="87">
        <v>538743214</v>
      </c>
      <c r="G44" s="87">
        <f t="shared" si="0"/>
        <v>1697404837</v>
      </c>
    </row>
    <row r="45" spans="1:7" ht="13.5" customHeight="1" x14ac:dyDescent="0.15">
      <c r="A45" s="68"/>
      <c r="B45" s="214" t="s">
        <v>53</v>
      </c>
      <c r="C45" s="214"/>
      <c r="D45" s="74"/>
      <c r="E45" s="75">
        <v>5565973100</v>
      </c>
      <c r="F45" s="87">
        <v>5905591738</v>
      </c>
      <c r="G45" s="87">
        <f t="shared" si="0"/>
        <v>11471564838</v>
      </c>
    </row>
    <row r="46" spans="1:7" ht="13.5" customHeight="1" x14ac:dyDescent="0.15">
      <c r="A46" s="68"/>
      <c r="B46" s="214" t="s">
        <v>142</v>
      </c>
      <c r="C46" s="214"/>
      <c r="D46" s="74"/>
      <c r="E46" s="75">
        <v>810000000</v>
      </c>
      <c r="F46" s="92">
        <v>-810000000</v>
      </c>
      <c r="G46" s="92" t="s">
        <v>29</v>
      </c>
    </row>
    <row r="47" spans="1:7" ht="13.5" customHeight="1" x14ac:dyDescent="0.15">
      <c r="A47" s="68"/>
      <c r="B47" s="214" t="s">
        <v>156</v>
      </c>
      <c r="C47" s="214"/>
      <c r="D47" s="74"/>
      <c r="E47" s="75" t="s">
        <v>157</v>
      </c>
      <c r="F47" s="92">
        <v>565674544</v>
      </c>
      <c r="G47" s="92">
        <v>565674544</v>
      </c>
    </row>
    <row r="48" spans="1:7" ht="13.5" customHeight="1" x14ac:dyDescent="0.15">
      <c r="A48" s="68"/>
      <c r="B48" s="214" t="s">
        <v>143</v>
      </c>
      <c r="C48" s="214"/>
      <c r="D48" s="74"/>
      <c r="E48" s="75">
        <v>350000000</v>
      </c>
      <c r="F48" s="87" t="s">
        <v>29</v>
      </c>
      <c r="G48" s="87">
        <v>350000000</v>
      </c>
    </row>
    <row r="49" spans="1:7" ht="5.0999999999999996" customHeight="1" x14ac:dyDescent="0.15">
      <c r="A49" s="68"/>
      <c r="B49" s="70"/>
      <c r="C49" s="70"/>
      <c r="D49" s="74"/>
      <c r="E49" s="75"/>
      <c r="F49" s="87"/>
      <c r="G49" s="87"/>
    </row>
    <row r="50" spans="1:7" ht="13.5" customHeight="1" x14ac:dyDescent="0.15">
      <c r="A50" s="97"/>
      <c r="B50" s="219" t="s">
        <v>144</v>
      </c>
      <c r="C50" s="219"/>
      <c r="D50" s="98"/>
      <c r="E50" s="93">
        <v>92411612715</v>
      </c>
      <c r="F50" s="94">
        <f>SUM(F47,F46,F45,F44,F43,F42,F41,F40,F28,F27,F26,F25,F19,F18,F11,F48)</f>
        <v>15098854141</v>
      </c>
      <c r="G50" s="94">
        <f>SUM(G47,G46,G45,G44,G43,G42,G41,G40,G28,G27,G26,G25,G19,G18,G11,G48)</f>
        <v>107510466856</v>
      </c>
    </row>
    <row r="51" spans="1:7" ht="10.5" customHeight="1" x14ac:dyDescent="0.15">
      <c r="A51" s="217" t="s">
        <v>159</v>
      </c>
      <c r="B51" s="217"/>
      <c r="C51" s="217"/>
      <c r="D51" s="217"/>
      <c r="E51" s="217"/>
      <c r="F51" s="218"/>
      <c r="G51" s="218"/>
    </row>
    <row r="52" spans="1:7" ht="10.5" customHeight="1" x14ac:dyDescent="0.15">
      <c r="A52" s="217"/>
      <c r="B52" s="217"/>
      <c r="C52" s="217"/>
      <c r="D52" s="217"/>
      <c r="E52" s="217"/>
      <c r="F52" s="217"/>
      <c r="G52" s="217"/>
    </row>
    <row r="53" spans="1:7" ht="10.5" customHeight="1" x14ac:dyDescent="0.15">
      <c r="A53" s="217"/>
      <c r="B53" s="217"/>
      <c r="C53" s="217"/>
      <c r="D53" s="217"/>
      <c r="E53" s="217"/>
      <c r="F53" s="217"/>
      <c r="G53" s="217"/>
    </row>
    <row r="54" spans="1:7" ht="10.5" customHeight="1" x14ac:dyDescent="0.15">
      <c r="E54" s="112"/>
      <c r="F54" s="112"/>
      <c r="G54" s="112"/>
    </row>
  </sheetData>
  <mergeCells count="25">
    <mergeCell ref="A51:G53"/>
    <mergeCell ref="B45:C45"/>
    <mergeCell ref="B48:C48"/>
    <mergeCell ref="B50:C50"/>
    <mergeCell ref="B47:C47"/>
    <mergeCell ref="B41:C41"/>
    <mergeCell ref="B42:C42"/>
    <mergeCell ref="B43:C43"/>
    <mergeCell ref="B44:C44"/>
    <mergeCell ref="B46:C46"/>
    <mergeCell ref="B27:C27"/>
    <mergeCell ref="B28:C28"/>
    <mergeCell ref="B29:C29"/>
    <mergeCell ref="B38:C38"/>
    <mergeCell ref="B40:C40"/>
    <mergeCell ref="B18:C18"/>
    <mergeCell ref="B19:C19"/>
    <mergeCell ref="B20:C20"/>
    <mergeCell ref="B25:C25"/>
    <mergeCell ref="B26:C26"/>
    <mergeCell ref="A3:D3"/>
    <mergeCell ref="B5:C5"/>
    <mergeCell ref="B11:C11"/>
    <mergeCell ref="A2:G2"/>
    <mergeCell ref="B12:C12"/>
  </mergeCells>
  <phoneticPr fontId="7"/>
  <pageMargins left="0.78740157480314965" right="0.78740157480314965" top="0.86614173228346458" bottom="0.86614173228346458" header="0.62992125984251968" footer="0.39370078740157483"/>
  <pageSetup paperSize="9" scale="115" firstPageNumber="272" orientation="portrait" useFirstPageNumber="1"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Y54"/>
  <sheetViews>
    <sheetView view="pageBreakPreview" zoomScaleNormal="100" zoomScaleSheetLayoutView="100" workbookViewId="0"/>
  </sheetViews>
  <sheetFormatPr defaultColWidth="9.42578125" defaultRowHeight="10.5" customHeight="1" x14ac:dyDescent="0.15"/>
  <cols>
    <col min="1" max="1" width="0.42578125" style="64" customWidth="1"/>
    <col min="2" max="2" width="4.42578125" style="64" customWidth="1"/>
    <col min="3" max="3" width="32.42578125" style="64" customWidth="1"/>
    <col min="4" max="4" width="0.5703125" style="64" customWidth="1"/>
    <col min="5" max="7" width="20.140625" style="64" customWidth="1"/>
    <col min="8" max="12" width="12.42578125" style="64" customWidth="1"/>
    <col min="13" max="16384" width="9.42578125" style="64"/>
  </cols>
  <sheetData>
    <row r="1" spans="1:25" s="63" customFormat="1" ht="12" customHeight="1" x14ac:dyDescent="0.15">
      <c r="A1" s="90"/>
      <c r="B1" s="90"/>
      <c r="C1" s="90"/>
      <c r="D1" s="90"/>
      <c r="E1" s="84"/>
      <c r="F1" s="84"/>
      <c r="G1" s="91" t="s">
        <v>0</v>
      </c>
      <c r="H1" s="61"/>
      <c r="I1" s="61"/>
      <c r="J1" s="61"/>
      <c r="K1" s="61"/>
      <c r="L1" s="61"/>
      <c r="M1" s="61"/>
      <c r="N1" s="62"/>
      <c r="O1" s="61"/>
      <c r="P1" s="61"/>
      <c r="Q1" s="61"/>
      <c r="R1" s="61"/>
      <c r="S1" s="61"/>
      <c r="T1" s="61"/>
      <c r="U1" s="61"/>
      <c r="V1" s="61"/>
      <c r="W1" s="61"/>
      <c r="X1" s="61"/>
      <c r="Y1" s="61"/>
    </row>
    <row r="2" spans="1:25" ht="18" customHeight="1" x14ac:dyDescent="0.15">
      <c r="A2" s="197" t="s">
        <v>160</v>
      </c>
      <c r="B2" s="197"/>
      <c r="C2" s="197"/>
      <c r="D2" s="197"/>
      <c r="E2" s="197"/>
      <c r="F2" s="197"/>
      <c r="G2" s="197"/>
    </row>
    <row r="3" spans="1:25" ht="18" customHeight="1" x14ac:dyDescent="0.15">
      <c r="A3" s="213" t="s">
        <v>161</v>
      </c>
      <c r="B3" s="213"/>
      <c r="C3" s="213"/>
      <c r="D3" s="220"/>
      <c r="E3" s="85" t="s">
        <v>162</v>
      </c>
      <c r="F3" s="83" t="s">
        <v>163</v>
      </c>
      <c r="G3" s="83" t="s">
        <v>111</v>
      </c>
    </row>
    <row r="4" spans="1:25" ht="6.75" customHeight="1" x14ac:dyDescent="0.15">
      <c r="A4" s="65"/>
      <c r="B4" s="65"/>
      <c r="C4" s="65"/>
      <c r="D4" s="66"/>
      <c r="E4" s="67"/>
    </row>
    <row r="5" spans="1:25" ht="13.5" customHeight="1" x14ac:dyDescent="0.15">
      <c r="A5" s="68"/>
      <c r="B5" s="214" t="s">
        <v>6</v>
      </c>
      <c r="C5" s="214"/>
      <c r="D5" s="69"/>
      <c r="E5" s="75"/>
      <c r="F5" s="114"/>
      <c r="G5" s="114"/>
    </row>
    <row r="6" spans="1:25" ht="13.5" customHeight="1" x14ac:dyDescent="0.15">
      <c r="A6" s="68"/>
      <c r="B6" s="68" t="s">
        <v>164</v>
      </c>
      <c r="C6" s="70" t="s">
        <v>115</v>
      </c>
      <c r="D6" s="66"/>
      <c r="E6" s="75">
        <v>19084524761</v>
      </c>
      <c r="F6" s="115">
        <v>2495652622</v>
      </c>
      <c r="G6" s="86">
        <f t="shared" ref="G6:G11" si="0">SUM(E6:F6)</f>
        <v>21580177383</v>
      </c>
    </row>
    <row r="7" spans="1:25" ht="13.5" customHeight="1" x14ac:dyDescent="0.15">
      <c r="A7" s="68"/>
      <c r="B7" s="68" t="s">
        <v>165</v>
      </c>
      <c r="C7" s="70" t="s">
        <v>117</v>
      </c>
      <c r="D7" s="66"/>
      <c r="E7" s="75">
        <v>2831886823</v>
      </c>
      <c r="F7" s="115">
        <v>-22695078</v>
      </c>
      <c r="G7" s="86">
        <f t="shared" si="0"/>
        <v>2809191745</v>
      </c>
    </row>
    <row r="8" spans="1:25" ht="13.5" customHeight="1" x14ac:dyDescent="0.15">
      <c r="A8" s="68"/>
      <c r="B8" s="68" t="s">
        <v>11</v>
      </c>
      <c r="C8" s="70" t="s">
        <v>119</v>
      </c>
      <c r="D8" s="71"/>
      <c r="E8" s="75">
        <v>3874592229</v>
      </c>
      <c r="F8" s="115">
        <v>324722671</v>
      </c>
      <c r="G8" s="86">
        <f t="shared" si="0"/>
        <v>4199314900</v>
      </c>
    </row>
    <row r="9" spans="1:25" ht="13.5" customHeight="1" x14ac:dyDescent="0.15">
      <c r="A9" s="68"/>
      <c r="B9" s="68" t="s">
        <v>13</v>
      </c>
      <c r="C9" s="70" t="s">
        <v>14</v>
      </c>
      <c r="D9" s="71"/>
      <c r="E9" s="75">
        <v>378774596</v>
      </c>
      <c r="F9" s="115">
        <v>102433622</v>
      </c>
      <c r="G9" s="86">
        <f t="shared" si="0"/>
        <v>481208218</v>
      </c>
    </row>
    <row r="10" spans="1:25" ht="13.5" customHeight="1" x14ac:dyDescent="0.15">
      <c r="A10" s="68"/>
      <c r="B10" s="68" t="s">
        <v>15</v>
      </c>
      <c r="C10" s="70" t="s">
        <v>122</v>
      </c>
      <c r="D10" s="71"/>
      <c r="E10" s="75">
        <v>220350617</v>
      </c>
      <c r="F10" s="87">
        <v>160000000</v>
      </c>
      <c r="G10" s="86">
        <f t="shared" si="0"/>
        <v>380350617</v>
      </c>
    </row>
    <row r="11" spans="1:25" ht="13.5" customHeight="1" x14ac:dyDescent="0.15">
      <c r="A11" s="68"/>
      <c r="B11" s="214" t="s">
        <v>5</v>
      </c>
      <c r="C11" s="214"/>
      <c r="D11" s="72"/>
      <c r="E11" s="75">
        <f>SUM(E6:E10)</f>
        <v>26390129026</v>
      </c>
      <c r="F11" s="115">
        <f>SUM(F6:F10)</f>
        <v>3060113837</v>
      </c>
      <c r="G11" s="86">
        <f t="shared" si="0"/>
        <v>29450242863</v>
      </c>
    </row>
    <row r="12" spans="1:25" ht="13.5" customHeight="1" x14ac:dyDescent="0.15">
      <c r="A12" s="68"/>
      <c r="B12" s="214" t="s">
        <v>17</v>
      </c>
      <c r="C12" s="214"/>
      <c r="D12" s="72"/>
      <c r="E12" s="75"/>
      <c r="F12" s="115"/>
      <c r="G12" s="86"/>
    </row>
    <row r="13" spans="1:25" ht="13.5" customHeight="1" x14ac:dyDescent="0.15">
      <c r="A13" s="68"/>
      <c r="B13" s="68" t="s">
        <v>166</v>
      </c>
      <c r="C13" s="70" t="s">
        <v>18</v>
      </c>
      <c r="D13" s="72"/>
      <c r="E13" s="75">
        <v>1557528000</v>
      </c>
      <c r="F13" s="87">
        <v>-11640474</v>
      </c>
      <c r="G13" s="86">
        <f>SUM(E13:F13)</f>
        <v>1545887526</v>
      </c>
    </row>
    <row r="14" spans="1:25" ht="13.5" customHeight="1" x14ac:dyDescent="0.15">
      <c r="A14" s="68"/>
      <c r="B14" s="68" t="s">
        <v>165</v>
      </c>
      <c r="C14" s="70" t="s">
        <v>20</v>
      </c>
      <c r="D14" s="72"/>
      <c r="E14" s="75">
        <v>1294284938</v>
      </c>
      <c r="F14" s="115">
        <v>425900551</v>
      </c>
      <c r="G14" s="86">
        <f t="shared" ref="G14:G19" si="1">SUM(E14:F14)</f>
        <v>1720185489</v>
      </c>
    </row>
    <row r="15" spans="1:25" ht="13.5" customHeight="1" x14ac:dyDescent="0.15">
      <c r="A15" s="68"/>
      <c r="B15" s="68" t="s">
        <v>11</v>
      </c>
      <c r="C15" s="70" t="s">
        <v>21</v>
      </c>
      <c r="D15" s="72"/>
      <c r="E15" s="75">
        <v>60109355</v>
      </c>
      <c r="F15" s="115">
        <v>193734701</v>
      </c>
      <c r="G15" s="86">
        <f t="shared" si="1"/>
        <v>253844056</v>
      </c>
    </row>
    <row r="16" spans="1:25" ht="13.5" customHeight="1" x14ac:dyDescent="0.15">
      <c r="A16" s="68"/>
      <c r="B16" s="68" t="s">
        <v>13</v>
      </c>
      <c r="C16" s="70" t="s">
        <v>22</v>
      </c>
      <c r="D16" s="72"/>
      <c r="E16" s="75">
        <v>2355799000</v>
      </c>
      <c r="F16" s="115">
        <v>421459187</v>
      </c>
      <c r="G16" s="86">
        <f t="shared" si="1"/>
        <v>2777258187</v>
      </c>
    </row>
    <row r="17" spans="1:7" ht="13.5" customHeight="1" x14ac:dyDescent="0.15">
      <c r="A17" s="68"/>
      <c r="B17" s="68" t="s">
        <v>15</v>
      </c>
      <c r="C17" s="70" t="s">
        <v>24</v>
      </c>
      <c r="D17" s="72"/>
      <c r="E17" s="75">
        <v>138019569</v>
      </c>
      <c r="F17" s="115">
        <v>-19407072</v>
      </c>
      <c r="G17" s="86">
        <f t="shared" si="1"/>
        <v>118612497</v>
      </c>
    </row>
    <row r="18" spans="1:7" ht="13.5" customHeight="1" x14ac:dyDescent="0.15">
      <c r="A18" s="68"/>
      <c r="B18" s="214" t="s">
        <v>5</v>
      </c>
      <c r="C18" s="214"/>
      <c r="D18" s="72"/>
      <c r="E18" s="75">
        <f>SUM(E13:E17)</f>
        <v>5405740862</v>
      </c>
      <c r="F18" s="115">
        <f>SUM(F13:F17)</f>
        <v>1010046893</v>
      </c>
      <c r="G18" s="86">
        <f t="shared" si="1"/>
        <v>6415787755</v>
      </c>
    </row>
    <row r="19" spans="1:7" ht="13.5" customHeight="1" x14ac:dyDescent="0.15">
      <c r="A19" s="68"/>
      <c r="B19" s="214" t="s">
        <v>25</v>
      </c>
      <c r="C19" s="214"/>
      <c r="D19" s="72"/>
      <c r="E19" s="75">
        <v>21944217387</v>
      </c>
      <c r="F19" s="115">
        <v>-398921514</v>
      </c>
      <c r="G19" s="86">
        <f t="shared" si="1"/>
        <v>21545295873</v>
      </c>
    </row>
    <row r="20" spans="1:7" ht="13.5" customHeight="1" x14ac:dyDescent="0.15">
      <c r="A20" s="68"/>
      <c r="B20" s="214" t="s">
        <v>26</v>
      </c>
      <c r="C20" s="214"/>
      <c r="D20" s="72"/>
      <c r="E20" s="75"/>
      <c r="F20" s="115"/>
      <c r="G20" s="86"/>
    </row>
    <row r="21" spans="1:7" ht="13.5" customHeight="1" x14ac:dyDescent="0.15">
      <c r="A21" s="68"/>
      <c r="B21" s="68" t="s">
        <v>166</v>
      </c>
      <c r="C21" s="70" t="s">
        <v>27</v>
      </c>
      <c r="D21" s="72"/>
      <c r="E21" s="75">
        <v>18098461</v>
      </c>
      <c r="F21" s="115">
        <v>-17500</v>
      </c>
      <c r="G21" s="86">
        <f>SUM(E21:F21)</f>
        <v>18080961</v>
      </c>
    </row>
    <row r="22" spans="1:7" ht="13.5" customHeight="1" x14ac:dyDescent="0.15">
      <c r="A22" s="68"/>
      <c r="B22" s="68" t="s">
        <v>165</v>
      </c>
      <c r="C22" s="70" t="s">
        <v>28</v>
      </c>
      <c r="D22" s="72"/>
      <c r="E22" s="75">
        <v>524733737</v>
      </c>
      <c r="F22" s="87" t="s">
        <v>167</v>
      </c>
      <c r="G22" s="86">
        <f t="shared" ref="G22:G28" si="2">SUM(E22:F22)</f>
        <v>524733737</v>
      </c>
    </row>
    <row r="23" spans="1:7" ht="13.5" customHeight="1" x14ac:dyDescent="0.15">
      <c r="A23" s="68"/>
      <c r="B23" s="68" t="s">
        <v>11</v>
      </c>
      <c r="C23" s="70" t="s">
        <v>30</v>
      </c>
      <c r="D23" s="72"/>
      <c r="E23" s="75">
        <v>1750507</v>
      </c>
      <c r="F23" s="115">
        <v>-191613</v>
      </c>
      <c r="G23" s="86">
        <f t="shared" si="2"/>
        <v>1558894</v>
      </c>
    </row>
    <row r="24" spans="1:7" ht="13.5" customHeight="1" x14ac:dyDescent="0.15">
      <c r="A24" s="68"/>
      <c r="B24" s="68" t="s">
        <v>13</v>
      </c>
      <c r="C24" s="73" t="s">
        <v>31</v>
      </c>
      <c r="D24" s="72"/>
      <c r="E24" s="75">
        <v>26663281</v>
      </c>
      <c r="F24" s="115">
        <v>-542200</v>
      </c>
      <c r="G24" s="86">
        <f t="shared" si="2"/>
        <v>26121081</v>
      </c>
    </row>
    <row r="25" spans="1:7" ht="13.5" customHeight="1" x14ac:dyDescent="0.15">
      <c r="A25" s="68"/>
      <c r="B25" s="214" t="s">
        <v>5</v>
      </c>
      <c r="C25" s="214"/>
      <c r="D25" s="72"/>
      <c r="E25" s="75">
        <f>SUM(E21:E24)</f>
        <v>571245986</v>
      </c>
      <c r="F25" s="115">
        <f>SUM(F21:F24)</f>
        <v>-751313</v>
      </c>
      <c r="G25" s="86">
        <f t="shared" si="2"/>
        <v>570494673</v>
      </c>
    </row>
    <row r="26" spans="1:7" ht="13.5" customHeight="1" x14ac:dyDescent="0.15">
      <c r="A26" s="68"/>
      <c r="B26" s="214" t="s">
        <v>125</v>
      </c>
      <c r="C26" s="214"/>
      <c r="D26" s="72"/>
      <c r="E26" s="75">
        <v>16466543600</v>
      </c>
      <c r="F26" s="115">
        <v>290639853</v>
      </c>
      <c r="G26" s="86">
        <f t="shared" si="2"/>
        <v>16757183453</v>
      </c>
    </row>
    <row r="27" spans="1:7" ht="13.5" customHeight="1" x14ac:dyDescent="0.15">
      <c r="A27" s="68"/>
      <c r="B27" s="214" t="s">
        <v>126</v>
      </c>
      <c r="C27" s="214"/>
      <c r="D27" s="72"/>
      <c r="E27" s="75">
        <v>127467000</v>
      </c>
      <c r="F27" s="87" t="s">
        <v>167</v>
      </c>
      <c r="G27" s="86">
        <f t="shared" si="2"/>
        <v>127467000</v>
      </c>
    </row>
    <row r="28" spans="1:7" ht="13.5" customHeight="1" x14ac:dyDescent="0.15">
      <c r="A28" s="68"/>
      <c r="B28" s="214" t="s">
        <v>34</v>
      </c>
      <c r="C28" s="214"/>
      <c r="D28" s="72"/>
      <c r="E28" s="75">
        <v>4713781797</v>
      </c>
      <c r="F28" s="115">
        <v>112672734</v>
      </c>
      <c r="G28" s="86">
        <f t="shared" si="2"/>
        <v>4826454531</v>
      </c>
    </row>
    <row r="29" spans="1:7" ht="13.5" customHeight="1" x14ac:dyDescent="0.15">
      <c r="A29" s="68"/>
      <c r="B29" s="214" t="s">
        <v>35</v>
      </c>
      <c r="C29" s="214"/>
      <c r="D29" s="72"/>
      <c r="E29" s="75"/>
      <c r="F29" s="115"/>
      <c r="G29" s="86"/>
    </row>
    <row r="30" spans="1:7" ht="13.5" customHeight="1" x14ac:dyDescent="0.15">
      <c r="A30" s="68"/>
      <c r="B30" s="68" t="s">
        <v>166</v>
      </c>
      <c r="C30" s="70" t="s">
        <v>36</v>
      </c>
      <c r="D30" s="72"/>
      <c r="E30" s="75">
        <v>659555000</v>
      </c>
      <c r="F30" s="115">
        <v>359440890</v>
      </c>
      <c r="G30" s="86">
        <f>SUM(E30:F30)</f>
        <v>1018995890</v>
      </c>
    </row>
    <row r="31" spans="1:7" ht="13.5" customHeight="1" x14ac:dyDescent="0.15">
      <c r="A31" s="68"/>
      <c r="B31" s="68" t="s">
        <v>165</v>
      </c>
      <c r="C31" s="70" t="s">
        <v>37</v>
      </c>
      <c r="D31" s="72"/>
      <c r="E31" s="75">
        <v>1020249000</v>
      </c>
      <c r="F31" s="115">
        <v>419005454</v>
      </c>
      <c r="G31" s="86">
        <f t="shared" ref="G31:G47" si="3">SUM(E31:F31)</f>
        <v>1439254454</v>
      </c>
    </row>
    <row r="32" spans="1:7" ht="13.5" customHeight="1" x14ac:dyDescent="0.15">
      <c r="A32" s="68"/>
      <c r="B32" s="68" t="s">
        <v>11</v>
      </c>
      <c r="C32" s="73" t="s">
        <v>127</v>
      </c>
      <c r="D32" s="72"/>
      <c r="E32" s="75">
        <v>336943000</v>
      </c>
      <c r="F32" s="115">
        <v>91701093</v>
      </c>
      <c r="G32" s="86">
        <f t="shared" si="3"/>
        <v>428644093</v>
      </c>
    </row>
    <row r="33" spans="1:7" ht="13.5" customHeight="1" x14ac:dyDescent="0.15">
      <c r="A33" s="68"/>
      <c r="B33" s="68" t="s">
        <v>13</v>
      </c>
      <c r="C33" s="70" t="s">
        <v>128</v>
      </c>
      <c r="D33" s="72"/>
      <c r="E33" s="75">
        <v>419742000</v>
      </c>
      <c r="F33" s="115">
        <v>68948835</v>
      </c>
      <c r="G33" s="86">
        <f t="shared" si="3"/>
        <v>488690835</v>
      </c>
    </row>
    <row r="34" spans="1:7" ht="13.5" customHeight="1" x14ac:dyDescent="0.15">
      <c r="A34" s="68"/>
      <c r="B34" s="68" t="s">
        <v>15</v>
      </c>
      <c r="C34" s="70" t="s">
        <v>129</v>
      </c>
      <c r="D34" s="72"/>
      <c r="E34" s="75">
        <v>126846000</v>
      </c>
      <c r="F34" s="115">
        <v>60409445</v>
      </c>
      <c r="G34" s="86">
        <f t="shared" si="3"/>
        <v>187255445</v>
      </c>
    </row>
    <row r="35" spans="1:7" ht="13.5" customHeight="1" x14ac:dyDescent="0.15">
      <c r="A35" s="68"/>
      <c r="B35" s="68" t="s">
        <v>23</v>
      </c>
      <c r="C35" s="70" t="s">
        <v>131</v>
      </c>
      <c r="D35" s="72"/>
      <c r="E35" s="75">
        <v>408926000</v>
      </c>
      <c r="F35" s="115">
        <v>441187506</v>
      </c>
      <c r="G35" s="86">
        <f t="shared" si="3"/>
        <v>850113506</v>
      </c>
    </row>
    <row r="36" spans="1:7" ht="13.5" customHeight="1" x14ac:dyDescent="0.15">
      <c r="A36" s="68"/>
      <c r="B36" s="68" t="s">
        <v>42</v>
      </c>
      <c r="C36" s="70" t="s">
        <v>133</v>
      </c>
      <c r="D36" s="71"/>
      <c r="E36" s="75">
        <v>1439530000</v>
      </c>
      <c r="F36" s="115">
        <v>796292000</v>
      </c>
      <c r="G36" s="86">
        <f t="shared" si="3"/>
        <v>2235822000</v>
      </c>
    </row>
    <row r="37" spans="1:7" ht="13.5" customHeight="1" x14ac:dyDescent="0.15">
      <c r="A37" s="68"/>
      <c r="B37" s="68" t="s">
        <v>44</v>
      </c>
      <c r="C37" s="70" t="s">
        <v>135</v>
      </c>
      <c r="D37" s="71"/>
      <c r="E37" s="75">
        <v>88556000</v>
      </c>
      <c r="F37" s="87">
        <v>13500000</v>
      </c>
      <c r="G37" s="86">
        <f t="shared" si="3"/>
        <v>102056000</v>
      </c>
    </row>
    <row r="38" spans="1:7" ht="13.5" customHeight="1" x14ac:dyDescent="0.15">
      <c r="A38" s="68"/>
      <c r="B38" s="216" t="s">
        <v>168</v>
      </c>
      <c r="C38" s="216"/>
      <c r="D38" s="71"/>
      <c r="E38" s="75">
        <f>SUM(E30:E37)</f>
        <v>4500347000</v>
      </c>
      <c r="F38" s="115">
        <f>SUM(F30:F37)</f>
        <v>2250485223</v>
      </c>
      <c r="G38" s="86">
        <f t="shared" si="3"/>
        <v>6750832223</v>
      </c>
    </row>
    <row r="39" spans="1:7" ht="13.5" customHeight="1" x14ac:dyDescent="0.15">
      <c r="A39" s="68"/>
      <c r="B39" s="68" t="s">
        <v>47</v>
      </c>
      <c r="C39" s="70" t="s">
        <v>169</v>
      </c>
      <c r="D39" s="71"/>
      <c r="E39" s="75">
        <v>73049000</v>
      </c>
      <c r="F39" s="115">
        <v>173882807</v>
      </c>
      <c r="G39" s="86">
        <f t="shared" si="3"/>
        <v>246931807</v>
      </c>
    </row>
    <row r="40" spans="1:7" ht="13.5" customHeight="1" x14ac:dyDescent="0.15">
      <c r="A40" s="68"/>
      <c r="B40" s="214" t="s">
        <v>170</v>
      </c>
      <c r="C40" s="214"/>
      <c r="D40" s="71"/>
      <c r="E40" s="75">
        <f>SUM(E38:E39)</f>
        <v>4573396000</v>
      </c>
      <c r="F40" s="115">
        <f>SUM(F39,F38)</f>
        <v>2424368030</v>
      </c>
      <c r="G40" s="86">
        <f t="shared" si="3"/>
        <v>6997764030</v>
      </c>
    </row>
    <row r="41" spans="1:7" ht="13.5" customHeight="1" x14ac:dyDescent="0.15">
      <c r="A41" s="68"/>
      <c r="B41" s="214" t="s">
        <v>49</v>
      </c>
      <c r="C41" s="214"/>
      <c r="D41" s="71"/>
      <c r="E41" s="75">
        <v>521558054</v>
      </c>
      <c r="F41" s="115">
        <v>141568284</v>
      </c>
      <c r="G41" s="86">
        <f t="shared" si="3"/>
        <v>663126338</v>
      </c>
    </row>
    <row r="42" spans="1:7" ht="13.5" customHeight="1" x14ac:dyDescent="0.15">
      <c r="A42" s="68"/>
      <c r="B42" s="214" t="s">
        <v>50</v>
      </c>
      <c r="C42" s="214"/>
      <c r="D42" s="71"/>
      <c r="E42" s="75">
        <v>180164057</v>
      </c>
      <c r="F42" s="115">
        <v>464260978</v>
      </c>
      <c r="G42" s="86">
        <f t="shared" si="3"/>
        <v>644425035</v>
      </c>
    </row>
    <row r="43" spans="1:7" ht="13.5" customHeight="1" x14ac:dyDescent="0.15">
      <c r="A43" s="68"/>
      <c r="B43" s="214" t="s">
        <v>140</v>
      </c>
      <c r="C43" s="214"/>
      <c r="D43" s="71"/>
      <c r="E43" s="75">
        <v>820174816</v>
      </c>
      <c r="F43" s="115">
        <v>35423529</v>
      </c>
      <c r="G43" s="86">
        <f t="shared" si="3"/>
        <v>855598345</v>
      </c>
    </row>
    <row r="44" spans="1:7" ht="13.5" customHeight="1" x14ac:dyDescent="0.15">
      <c r="A44" s="68"/>
      <c r="B44" s="214" t="s">
        <v>141</v>
      </c>
      <c r="C44" s="214"/>
      <c r="D44" s="71"/>
      <c r="E44" s="75">
        <v>1104114528</v>
      </c>
      <c r="F44" s="115">
        <v>199387943</v>
      </c>
      <c r="G44" s="86">
        <f t="shared" si="3"/>
        <v>1303502471</v>
      </c>
    </row>
    <row r="45" spans="1:7" ht="13.5" customHeight="1" x14ac:dyDescent="0.15">
      <c r="A45" s="68"/>
      <c r="B45" s="214" t="s">
        <v>53</v>
      </c>
      <c r="C45" s="214"/>
      <c r="D45" s="74"/>
      <c r="E45" s="75">
        <v>6255398398</v>
      </c>
      <c r="F45" s="115">
        <v>2863908700</v>
      </c>
      <c r="G45" s="86">
        <f t="shared" si="3"/>
        <v>9119307098</v>
      </c>
    </row>
    <row r="46" spans="1:7" ht="13.5" customHeight="1" x14ac:dyDescent="0.15">
      <c r="A46" s="68"/>
      <c r="B46" s="214" t="s">
        <v>142</v>
      </c>
      <c r="C46" s="214"/>
      <c r="D46" s="74"/>
      <c r="E46" s="75">
        <v>910000000</v>
      </c>
      <c r="F46" s="115">
        <v>-521</v>
      </c>
      <c r="G46" s="86">
        <f t="shared" si="3"/>
        <v>909999479</v>
      </c>
    </row>
    <row r="47" spans="1:7" ht="13.5" customHeight="1" x14ac:dyDescent="0.15">
      <c r="A47" s="68"/>
      <c r="B47" s="214" t="s">
        <v>143</v>
      </c>
      <c r="C47" s="214"/>
      <c r="D47" s="74"/>
      <c r="E47" s="75">
        <v>350000000</v>
      </c>
      <c r="F47" s="75" t="s">
        <v>171</v>
      </c>
      <c r="G47" s="86">
        <f t="shared" si="3"/>
        <v>350000000</v>
      </c>
    </row>
    <row r="48" spans="1:7" ht="5.25" customHeight="1" x14ac:dyDescent="0.15">
      <c r="A48" s="68"/>
      <c r="B48" s="70"/>
      <c r="C48" s="70"/>
      <c r="D48" s="74"/>
      <c r="E48" s="75"/>
      <c r="F48" s="115"/>
      <c r="G48" s="114"/>
    </row>
    <row r="49" spans="1:7" ht="9.6" x14ac:dyDescent="0.15">
      <c r="A49" s="68"/>
      <c r="B49" s="221" t="s">
        <v>172</v>
      </c>
      <c r="C49" s="221"/>
      <c r="D49" s="74"/>
      <c r="E49" s="76">
        <f>SUM(E11,E18:E19,E25:E28,E40:E47)</f>
        <v>90333931511</v>
      </c>
      <c r="F49" s="76">
        <f>SUM(F11,F18:F19,F25:F28,F40:F47)</f>
        <v>10202717433</v>
      </c>
      <c r="G49" s="76">
        <f>SUM(G11,G18:G19,G25:G28,G40:G47)</f>
        <v>100536648944</v>
      </c>
    </row>
    <row r="50" spans="1:7" ht="6.75" customHeight="1" x14ac:dyDescent="0.15">
      <c r="B50" s="88"/>
      <c r="C50" s="88"/>
      <c r="D50" s="88"/>
      <c r="E50" s="89"/>
      <c r="F50" s="88"/>
      <c r="G50" s="88"/>
    </row>
    <row r="51" spans="1:7" ht="10.5" customHeight="1" x14ac:dyDescent="0.15">
      <c r="A51" s="217" t="s">
        <v>148</v>
      </c>
      <c r="B51" s="217"/>
      <c r="C51" s="217"/>
      <c r="D51" s="217"/>
      <c r="E51" s="217"/>
      <c r="F51" s="218"/>
      <c r="G51" s="218"/>
    </row>
    <row r="52" spans="1:7" ht="10.5" customHeight="1" x14ac:dyDescent="0.15">
      <c r="A52" s="217"/>
      <c r="B52" s="217"/>
      <c r="C52" s="217"/>
      <c r="D52" s="217"/>
      <c r="E52" s="217"/>
      <c r="F52" s="217"/>
      <c r="G52" s="217"/>
    </row>
    <row r="53" spans="1:7" ht="10.5" customHeight="1" x14ac:dyDescent="0.15">
      <c r="A53" s="217"/>
      <c r="B53" s="217"/>
      <c r="C53" s="217"/>
      <c r="D53" s="217"/>
      <c r="E53" s="217"/>
      <c r="F53" s="217"/>
      <c r="G53" s="217"/>
    </row>
    <row r="54" spans="1:7" ht="10.5" customHeight="1" x14ac:dyDescent="0.15">
      <c r="E54" s="112"/>
      <c r="F54" s="112"/>
      <c r="G54" s="112"/>
    </row>
  </sheetData>
  <mergeCells count="24">
    <mergeCell ref="A51:G53"/>
    <mergeCell ref="A2:G2"/>
    <mergeCell ref="A3:D3"/>
    <mergeCell ref="B5:C5"/>
    <mergeCell ref="B11:C11"/>
    <mergeCell ref="B18:C18"/>
    <mergeCell ref="B25:C25"/>
    <mergeCell ref="B12:C12"/>
    <mergeCell ref="B19:C19"/>
    <mergeCell ref="B45:C45"/>
    <mergeCell ref="B46:C46"/>
    <mergeCell ref="B47:C47"/>
    <mergeCell ref="B49:C49"/>
    <mergeCell ref="B41:C41"/>
    <mergeCell ref="B42:C42"/>
    <mergeCell ref="B43:C43"/>
    <mergeCell ref="B44:C44"/>
    <mergeCell ref="B38:C38"/>
    <mergeCell ref="B40:C40"/>
    <mergeCell ref="B20:C20"/>
    <mergeCell ref="B26:C26"/>
    <mergeCell ref="B27:C27"/>
    <mergeCell ref="B28:C28"/>
    <mergeCell ref="B29:C29"/>
  </mergeCells>
  <phoneticPr fontId="7"/>
  <pageMargins left="0.78740157480314965" right="0.78740157480314965" top="0.86614173228346458" bottom="0.86614173228346458" header="0.62992125984251968" footer="0.39370078740157483"/>
  <pageSetup paperSize="9" scale="115" firstPageNumber="272" orientation="portrait" useFirstPageNumber="1"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C52"/>
  <sheetViews>
    <sheetView view="pageBreakPreview" zoomScaleNormal="100" zoomScaleSheetLayoutView="100" workbookViewId="0"/>
  </sheetViews>
  <sheetFormatPr defaultColWidth="9.42578125" defaultRowHeight="9.6" x14ac:dyDescent="0.15"/>
  <cols>
    <col min="1" max="1" width="0.42578125" style="64" customWidth="1"/>
    <col min="2" max="2" width="4.42578125" style="64" customWidth="1"/>
    <col min="3" max="3" width="32.42578125" style="64" customWidth="1"/>
    <col min="4" max="4" width="0.5703125" style="64" customWidth="1"/>
    <col min="5" max="7" width="20.140625" style="64" customWidth="1"/>
    <col min="8" max="12" width="12.140625" style="64" customWidth="1"/>
    <col min="13" max="18" width="12.42578125" style="64" customWidth="1"/>
    <col min="19" max="16384" width="9.42578125" style="64"/>
  </cols>
  <sheetData>
    <row r="1" spans="1:29" s="63" customFormat="1" ht="18" customHeight="1" x14ac:dyDescent="0.15">
      <c r="A1" s="59"/>
      <c r="B1" s="59"/>
      <c r="C1" s="59"/>
      <c r="D1" s="59"/>
      <c r="E1" s="60"/>
      <c r="F1" s="78"/>
      <c r="G1" s="60" t="s">
        <v>173</v>
      </c>
      <c r="H1" s="61"/>
      <c r="I1" s="61"/>
      <c r="J1" s="61"/>
      <c r="K1" s="61"/>
      <c r="L1" s="61"/>
      <c r="M1" s="61"/>
      <c r="N1" s="61"/>
      <c r="O1" s="61"/>
      <c r="P1" s="61"/>
      <c r="Q1" s="61"/>
      <c r="R1" s="62"/>
      <c r="S1" s="61"/>
      <c r="T1" s="61"/>
      <c r="U1" s="61"/>
      <c r="V1" s="61"/>
      <c r="W1" s="61"/>
      <c r="X1" s="61"/>
      <c r="Y1" s="61"/>
      <c r="Z1" s="61"/>
      <c r="AA1" s="61"/>
      <c r="AB1" s="61"/>
      <c r="AC1" s="61"/>
    </row>
    <row r="2" spans="1:29" ht="18" customHeight="1" x14ac:dyDescent="0.15">
      <c r="A2" s="222" t="s">
        <v>174</v>
      </c>
      <c r="B2" s="222"/>
      <c r="C2" s="222"/>
      <c r="D2" s="222"/>
      <c r="E2" s="222"/>
      <c r="F2" s="223"/>
      <c r="G2" s="223"/>
    </row>
    <row r="3" spans="1:29" ht="18" customHeight="1" x14ac:dyDescent="0.15">
      <c r="A3" s="213" t="s">
        <v>161</v>
      </c>
      <c r="B3" s="213"/>
      <c r="C3" s="213"/>
      <c r="D3" s="220"/>
      <c r="E3" s="79" t="s">
        <v>182</v>
      </c>
      <c r="F3" s="83" t="s">
        <v>163</v>
      </c>
      <c r="G3" s="83" t="s">
        <v>111</v>
      </c>
    </row>
    <row r="4" spans="1:29" ht="6" customHeight="1" x14ac:dyDescent="0.15">
      <c r="A4" s="65"/>
      <c r="B4" s="65"/>
      <c r="C4" s="65"/>
      <c r="D4" s="66"/>
      <c r="E4" s="67"/>
      <c r="F4" s="67"/>
      <c r="G4" s="67"/>
    </row>
    <row r="5" spans="1:29" ht="13.5" customHeight="1" x14ac:dyDescent="0.15">
      <c r="A5" s="68"/>
      <c r="B5" s="214" t="s">
        <v>6</v>
      </c>
      <c r="C5" s="214"/>
      <c r="D5" s="69"/>
      <c r="E5" s="75"/>
      <c r="F5" s="75"/>
      <c r="G5" s="75"/>
    </row>
    <row r="6" spans="1:29" ht="13.5" customHeight="1" x14ac:dyDescent="0.15">
      <c r="A6" s="68"/>
      <c r="B6" s="68" t="s">
        <v>175</v>
      </c>
      <c r="C6" s="70" t="s">
        <v>115</v>
      </c>
      <c r="D6" s="66"/>
      <c r="E6" s="75">
        <v>21847487512</v>
      </c>
      <c r="F6" s="75">
        <v>2089334</v>
      </c>
      <c r="G6" s="75">
        <f>SUM(E6:F6)</f>
        <v>21849576846</v>
      </c>
    </row>
    <row r="7" spans="1:29" ht="13.5" customHeight="1" x14ac:dyDescent="0.15">
      <c r="A7" s="68"/>
      <c r="B7" s="68" t="s">
        <v>176</v>
      </c>
      <c r="C7" s="70" t="s">
        <v>117</v>
      </c>
      <c r="D7" s="66"/>
      <c r="E7" s="75">
        <v>2861437848</v>
      </c>
      <c r="F7" s="75">
        <v>-48165381</v>
      </c>
      <c r="G7" s="75">
        <f t="shared" ref="G7:G48" si="0">SUM(E7:F7)</f>
        <v>2813272467</v>
      </c>
    </row>
    <row r="8" spans="1:29" ht="13.5" customHeight="1" x14ac:dyDescent="0.15">
      <c r="A8" s="68"/>
      <c r="B8" s="68" t="s">
        <v>11</v>
      </c>
      <c r="C8" s="70" t="s">
        <v>119</v>
      </c>
      <c r="D8" s="71"/>
      <c r="E8" s="75">
        <v>3860984715</v>
      </c>
      <c r="F8" s="75">
        <v>130339856</v>
      </c>
      <c r="G8" s="75">
        <f t="shared" si="0"/>
        <v>3991324571</v>
      </c>
    </row>
    <row r="9" spans="1:29" ht="13.5" customHeight="1" x14ac:dyDescent="0.15">
      <c r="A9" s="68"/>
      <c r="B9" s="68" t="s">
        <v>13</v>
      </c>
      <c r="C9" s="70" t="s">
        <v>14</v>
      </c>
      <c r="D9" s="71"/>
      <c r="E9" s="75">
        <v>353896969</v>
      </c>
      <c r="F9" s="75">
        <v>26244751</v>
      </c>
      <c r="G9" s="75">
        <f t="shared" si="0"/>
        <v>380141720</v>
      </c>
    </row>
    <row r="10" spans="1:29" ht="13.5" customHeight="1" x14ac:dyDescent="0.15">
      <c r="A10" s="68"/>
      <c r="B10" s="68" t="s">
        <v>15</v>
      </c>
      <c r="C10" s="70" t="s">
        <v>122</v>
      </c>
      <c r="D10" s="71"/>
      <c r="E10" s="75">
        <v>198609709</v>
      </c>
      <c r="F10" s="75">
        <v>138333801</v>
      </c>
      <c r="G10" s="75">
        <f t="shared" si="0"/>
        <v>336943510</v>
      </c>
    </row>
    <row r="11" spans="1:29" ht="13.5" customHeight="1" x14ac:dyDescent="0.15">
      <c r="A11" s="68"/>
      <c r="B11" s="214" t="s">
        <v>5</v>
      </c>
      <c r="C11" s="214"/>
      <c r="D11" s="72"/>
      <c r="E11" s="75">
        <f>SUM(E6:E10)</f>
        <v>29122416753</v>
      </c>
      <c r="F11" s="75">
        <f>SUM(F6:F10)</f>
        <v>248842361</v>
      </c>
      <c r="G11" s="75">
        <f t="shared" si="0"/>
        <v>29371259114</v>
      </c>
    </row>
    <row r="12" spans="1:29" ht="13.5" customHeight="1" x14ac:dyDescent="0.15">
      <c r="A12" s="68"/>
      <c r="B12" s="214" t="s">
        <v>17</v>
      </c>
      <c r="C12" s="214"/>
      <c r="D12" s="72"/>
      <c r="E12" s="75"/>
      <c r="F12" s="75"/>
      <c r="G12" s="75"/>
    </row>
    <row r="13" spans="1:29" ht="13.5" customHeight="1" x14ac:dyDescent="0.15">
      <c r="A13" s="68"/>
      <c r="B13" s="68" t="s">
        <v>175</v>
      </c>
      <c r="C13" s="70" t="s">
        <v>18</v>
      </c>
      <c r="D13" s="72"/>
      <c r="E13" s="75">
        <v>1487872000</v>
      </c>
      <c r="F13" s="75">
        <v>-11463732</v>
      </c>
      <c r="G13" s="75">
        <f t="shared" si="0"/>
        <v>1476408268</v>
      </c>
    </row>
    <row r="14" spans="1:29" ht="13.5" customHeight="1" x14ac:dyDescent="0.15">
      <c r="A14" s="68"/>
      <c r="B14" s="68" t="s">
        <v>176</v>
      </c>
      <c r="C14" s="70" t="s">
        <v>20</v>
      </c>
      <c r="D14" s="72"/>
      <c r="E14" s="75">
        <v>1300748889</v>
      </c>
      <c r="F14" s="75">
        <v>219840335</v>
      </c>
      <c r="G14" s="75">
        <f t="shared" si="0"/>
        <v>1520589224</v>
      </c>
    </row>
    <row r="15" spans="1:29" ht="13.5" customHeight="1" x14ac:dyDescent="0.15">
      <c r="A15" s="68"/>
      <c r="B15" s="68" t="s">
        <v>11</v>
      </c>
      <c r="C15" s="70" t="s">
        <v>21</v>
      </c>
      <c r="D15" s="72"/>
      <c r="E15" s="75">
        <v>129256733</v>
      </c>
      <c r="F15" s="75">
        <v>88545717</v>
      </c>
      <c r="G15" s="75">
        <f t="shared" si="0"/>
        <v>217802450</v>
      </c>
    </row>
    <row r="16" spans="1:29" ht="13.5" customHeight="1" x14ac:dyDescent="0.15">
      <c r="A16" s="68"/>
      <c r="B16" s="68" t="s">
        <v>13</v>
      </c>
      <c r="C16" s="70" t="s">
        <v>22</v>
      </c>
      <c r="D16" s="72"/>
      <c r="E16" s="75">
        <v>2330091932</v>
      </c>
      <c r="F16" s="75">
        <v>120222021</v>
      </c>
      <c r="G16" s="75">
        <f t="shared" si="0"/>
        <v>2450313953</v>
      </c>
    </row>
    <row r="17" spans="1:7" ht="13.5" customHeight="1" x14ac:dyDescent="0.15">
      <c r="A17" s="68"/>
      <c r="B17" s="68" t="s">
        <v>15</v>
      </c>
      <c r="C17" s="70" t="s">
        <v>24</v>
      </c>
      <c r="D17" s="72"/>
      <c r="E17" s="75">
        <v>120779041</v>
      </c>
      <c r="F17" s="75">
        <v>-14184505</v>
      </c>
      <c r="G17" s="75">
        <f t="shared" si="0"/>
        <v>106594536</v>
      </c>
    </row>
    <row r="18" spans="1:7" ht="13.5" customHeight="1" x14ac:dyDescent="0.15">
      <c r="A18" s="68"/>
      <c r="B18" s="214" t="s">
        <v>5</v>
      </c>
      <c r="C18" s="214"/>
      <c r="D18" s="72"/>
      <c r="E18" s="75">
        <f>SUM(E13:E17)</f>
        <v>5368748595</v>
      </c>
      <c r="F18" s="75">
        <f>SUM(F13:F17)</f>
        <v>402959836</v>
      </c>
      <c r="G18" s="75">
        <f t="shared" si="0"/>
        <v>5771708431</v>
      </c>
    </row>
    <row r="19" spans="1:7" ht="13.5" customHeight="1" x14ac:dyDescent="0.15">
      <c r="A19" s="68"/>
      <c r="B19" s="214" t="s">
        <v>25</v>
      </c>
      <c r="C19" s="214"/>
      <c r="D19" s="72"/>
      <c r="E19" s="75">
        <v>22241492226</v>
      </c>
      <c r="F19" s="75">
        <v>-430751300</v>
      </c>
      <c r="G19" s="75">
        <f t="shared" si="0"/>
        <v>21810740926</v>
      </c>
    </row>
    <row r="20" spans="1:7" ht="13.5" customHeight="1" x14ac:dyDescent="0.15">
      <c r="A20" s="68"/>
      <c r="B20" s="214" t="s">
        <v>26</v>
      </c>
      <c r="C20" s="214"/>
      <c r="D20" s="72"/>
      <c r="E20" s="75"/>
      <c r="F20" s="75"/>
      <c r="G20" s="75"/>
    </row>
    <row r="21" spans="1:7" ht="13.5" customHeight="1" x14ac:dyDescent="0.15">
      <c r="A21" s="68"/>
      <c r="B21" s="68" t="s">
        <v>175</v>
      </c>
      <c r="C21" s="70" t="s">
        <v>27</v>
      </c>
      <c r="D21" s="72"/>
      <c r="E21" s="75">
        <v>16059601</v>
      </c>
      <c r="F21" s="75">
        <v>-21000</v>
      </c>
      <c r="G21" s="75">
        <f t="shared" si="0"/>
        <v>16038601</v>
      </c>
    </row>
    <row r="22" spans="1:7" ht="13.5" customHeight="1" x14ac:dyDescent="0.15">
      <c r="A22" s="68"/>
      <c r="B22" s="68" t="s">
        <v>176</v>
      </c>
      <c r="C22" s="70" t="s">
        <v>28</v>
      </c>
      <c r="D22" s="72"/>
      <c r="E22" s="75">
        <v>463459596</v>
      </c>
      <c r="F22" s="75" t="s">
        <v>177</v>
      </c>
      <c r="G22" s="75">
        <f t="shared" si="0"/>
        <v>463459596</v>
      </c>
    </row>
    <row r="23" spans="1:7" ht="13.5" customHeight="1" x14ac:dyDescent="0.15">
      <c r="A23" s="68"/>
      <c r="B23" s="68" t="s">
        <v>11</v>
      </c>
      <c r="C23" s="70" t="s">
        <v>30</v>
      </c>
      <c r="D23" s="72"/>
      <c r="E23" s="75">
        <v>1486605</v>
      </c>
      <c r="F23" s="75">
        <v>-45881</v>
      </c>
      <c r="G23" s="75">
        <f t="shared" si="0"/>
        <v>1440724</v>
      </c>
    </row>
    <row r="24" spans="1:7" ht="13.5" customHeight="1" x14ac:dyDescent="0.15">
      <c r="A24" s="68"/>
      <c r="B24" s="68" t="s">
        <v>13</v>
      </c>
      <c r="C24" s="73" t="s">
        <v>31</v>
      </c>
      <c r="D24" s="72"/>
      <c r="E24" s="75">
        <v>23455987</v>
      </c>
      <c r="F24" s="75">
        <v>-752331</v>
      </c>
      <c r="G24" s="75">
        <f t="shared" si="0"/>
        <v>22703656</v>
      </c>
    </row>
    <row r="25" spans="1:7" ht="13.5" customHeight="1" x14ac:dyDescent="0.15">
      <c r="A25" s="68"/>
      <c r="B25" s="214" t="s">
        <v>5</v>
      </c>
      <c r="C25" s="214"/>
      <c r="D25" s="72"/>
      <c r="E25" s="75">
        <f>SUM(E21:E24)</f>
        <v>504461789</v>
      </c>
      <c r="F25" s="75">
        <f>SUM(F21:F24)</f>
        <v>-819212</v>
      </c>
      <c r="G25" s="75">
        <f t="shared" si="0"/>
        <v>503642577</v>
      </c>
    </row>
    <row r="26" spans="1:7" ht="13.5" customHeight="1" x14ac:dyDescent="0.15">
      <c r="A26" s="68"/>
      <c r="B26" s="214" t="s">
        <v>125</v>
      </c>
      <c r="C26" s="214"/>
      <c r="D26" s="72"/>
      <c r="E26" s="75">
        <v>16267152850</v>
      </c>
      <c r="F26" s="75">
        <v>1160797904</v>
      </c>
      <c r="G26" s="75">
        <f t="shared" si="0"/>
        <v>17427950754</v>
      </c>
    </row>
    <row r="27" spans="1:7" ht="13.5" customHeight="1" x14ac:dyDescent="0.15">
      <c r="A27" s="68"/>
      <c r="B27" s="214" t="s">
        <v>126</v>
      </c>
      <c r="C27" s="214"/>
      <c r="D27" s="72"/>
      <c r="E27" s="75">
        <v>125522000</v>
      </c>
      <c r="F27" s="75" t="s">
        <v>177</v>
      </c>
      <c r="G27" s="75">
        <f t="shared" si="0"/>
        <v>125522000</v>
      </c>
    </row>
    <row r="28" spans="1:7" ht="13.5" customHeight="1" x14ac:dyDescent="0.15">
      <c r="A28" s="68"/>
      <c r="B28" s="214" t="s">
        <v>34</v>
      </c>
      <c r="C28" s="214"/>
      <c r="D28" s="72"/>
      <c r="E28" s="75">
        <v>4753778240</v>
      </c>
      <c r="F28" s="75">
        <v>112195605</v>
      </c>
      <c r="G28" s="75">
        <f t="shared" si="0"/>
        <v>4865973845</v>
      </c>
    </row>
    <row r="29" spans="1:7" ht="13.5" customHeight="1" x14ac:dyDescent="0.15">
      <c r="A29" s="68"/>
      <c r="B29" s="214" t="s">
        <v>35</v>
      </c>
      <c r="C29" s="214"/>
      <c r="D29" s="72"/>
      <c r="E29" s="75"/>
      <c r="F29" s="75"/>
      <c r="G29" s="75"/>
    </row>
    <row r="30" spans="1:7" ht="13.5" customHeight="1" x14ac:dyDescent="0.15">
      <c r="A30" s="68"/>
      <c r="B30" s="68" t="s">
        <v>175</v>
      </c>
      <c r="C30" s="70" t="s">
        <v>36</v>
      </c>
      <c r="D30" s="72"/>
      <c r="E30" s="75">
        <v>684521200</v>
      </c>
      <c r="F30" s="75">
        <v>116597704</v>
      </c>
      <c r="G30" s="75">
        <f t="shared" si="0"/>
        <v>801118904</v>
      </c>
    </row>
    <row r="31" spans="1:7" ht="13.5" customHeight="1" x14ac:dyDescent="0.15">
      <c r="A31" s="68"/>
      <c r="B31" s="68" t="s">
        <v>176</v>
      </c>
      <c r="C31" s="70" t="s">
        <v>37</v>
      </c>
      <c r="D31" s="72"/>
      <c r="E31" s="75">
        <v>1032297000</v>
      </c>
      <c r="F31" s="75">
        <v>173454687</v>
      </c>
      <c r="G31" s="75">
        <f t="shared" si="0"/>
        <v>1205751687</v>
      </c>
    </row>
    <row r="32" spans="1:7" ht="13.5" customHeight="1" x14ac:dyDescent="0.15">
      <c r="A32" s="68"/>
      <c r="B32" s="68" t="s">
        <v>11</v>
      </c>
      <c r="C32" s="73" t="s">
        <v>127</v>
      </c>
      <c r="D32" s="72"/>
      <c r="E32" s="75">
        <v>348106000</v>
      </c>
      <c r="F32" s="75">
        <v>45306538</v>
      </c>
      <c r="G32" s="75">
        <f t="shared" si="0"/>
        <v>393412538</v>
      </c>
    </row>
    <row r="33" spans="1:7" ht="13.5" customHeight="1" x14ac:dyDescent="0.15">
      <c r="A33" s="68"/>
      <c r="B33" s="68" t="s">
        <v>13</v>
      </c>
      <c r="C33" s="70" t="s">
        <v>128</v>
      </c>
      <c r="D33" s="72"/>
      <c r="E33" s="75">
        <v>420172000</v>
      </c>
      <c r="F33" s="75">
        <v>7488533</v>
      </c>
      <c r="G33" s="75">
        <f t="shared" si="0"/>
        <v>427660533</v>
      </c>
    </row>
    <row r="34" spans="1:7" ht="13.5" customHeight="1" x14ac:dyDescent="0.15">
      <c r="A34" s="68"/>
      <c r="B34" s="68" t="s">
        <v>15</v>
      </c>
      <c r="C34" s="70" t="s">
        <v>129</v>
      </c>
      <c r="D34" s="72"/>
      <c r="E34" s="75">
        <v>124921000</v>
      </c>
      <c r="F34" s="75">
        <v>113297553</v>
      </c>
      <c r="G34" s="75">
        <f t="shared" si="0"/>
        <v>238218553</v>
      </c>
    </row>
    <row r="35" spans="1:7" ht="13.5" customHeight="1" x14ac:dyDescent="0.15">
      <c r="A35" s="68"/>
      <c r="B35" s="68" t="s">
        <v>23</v>
      </c>
      <c r="C35" s="70" t="s">
        <v>131</v>
      </c>
      <c r="D35" s="72"/>
      <c r="E35" s="75">
        <v>566207800</v>
      </c>
      <c r="F35" s="75">
        <v>117470065</v>
      </c>
      <c r="G35" s="75">
        <f t="shared" si="0"/>
        <v>683677865</v>
      </c>
    </row>
    <row r="36" spans="1:7" ht="13.5" customHeight="1" x14ac:dyDescent="0.15">
      <c r="A36" s="68"/>
      <c r="B36" s="68" t="s">
        <v>42</v>
      </c>
      <c r="C36" s="70" t="s">
        <v>133</v>
      </c>
      <c r="D36" s="71"/>
      <c r="E36" s="75">
        <v>1959367000</v>
      </c>
      <c r="F36" s="75">
        <v>315680000</v>
      </c>
      <c r="G36" s="75">
        <f t="shared" si="0"/>
        <v>2275047000</v>
      </c>
    </row>
    <row r="37" spans="1:7" ht="13.5" customHeight="1" x14ac:dyDescent="0.15">
      <c r="A37" s="68"/>
      <c r="B37" s="68" t="s">
        <v>44</v>
      </c>
      <c r="C37" s="70" t="s">
        <v>135</v>
      </c>
      <c r="D37" s="71"/>
      <c r="E37" s="75">
        <v>76633000</v>
      </c>
      <c r="F37" s="75">
        <v>12500000</v>
      </c>
      <c r="G37" s="75">
        <f t="shared" si="0"/>
        <v>89133000</v>
      </c>
    </row>
    <row r="38" spans="1:7" ht="13.5" customHeight="1" x14ac:dyDescent="0.15">
      <c r="A38" s="68"/>
      <c r="B38" s="216" t="s">
        <v>178</v>
      </c>
      <c r="C38" s="216"/>
      <c r="D38" s="71"/>
      <c r="E38" s="75">
        <f>SUM(E30:E37)</f>
        <v>5212225000</v>
      </c>
      <c r="F38" s="75">
        <f>SUM(F30:F37)</f>
        <v>901795080</v>
      </c>
      <c r="G38" s="75">
        <f t="shared" si="0"/>
        <v>6114020080</v>
      </c>
    </row>
    <row r="39" spans="1:7" ht="13.5" customHeight="1" x14ac:dyDescent="0.15">
      <c r="A39" s="68"/>
      <c r="B39" s="68" t="s">
        <v>47</v>
      </c>
      <c r="C39" s="70" t="s">
        <v>180</v>
      </c>
      <c r="D39" s="71"/>
      <c r="E39" s="75">
        <v>73049000</v>
      </c>
      <c r="F39" s="75">
        <v>137422000</v>
      </c>
      <c r="G39" s="75">
        <f t="shared" si="0"/>
        <v>210471000</v>
      </c>
    </row>
    <row r="40" spans="1:7" ht="13.5" customHeight="1" x14ac:dyDescent="0.15">
      <c r="A40" s="68"/>
      <c r="B40" s="214" t="s">
        <v>181</v>
      </c>
      <c r="C40" s="214"/>
      <c r="D40" s="71"/>
      <c r="E40" s="75">
        <f>SUM(E38:E39)</f>
        <v>5285274000</v>
      </c>
      <c r="F40" s="75">
        <f>SUM(F38:F39)</f>
        <v>1039217080</v>
      </c>
      <c r="G40" s="75">
        <f t="shared" si="0"/>
        <v>6324491080</v>
      </c>
    </row>
    <row r="41" spans="1:7" ht="13.5" customHeight="1" x14ac:dyDescent="0.15">
      <c r="A41" s="68"/>
      <c r="B41" s="214" t="s">
        <v>49</v>
      </c>
      <c r="C41" s="214"/>
      <c r="D41" s="71"/>
      <c r="E41" s="75">
        <v>514979300</v>
      </c>
      <c r="F41" s="75">
        <v>139455233</v>
      </c>
      <c r="G41" s="75">
        <f t="shared" si="0"/>
        <v>654434533</v>
      </c>
    </row>
    <row r="42" spans="1:7" ht="13.5" customHeight="1" x14ac:dyDescent="0.15">
      <c r="A42" s="68"/>
      <c r="B42" s="214" t="s">
        <v>50</v>
      </c>
      <c r="C42" s="214"/>
      <c r="D42" s="71"/>
      <c r="E42" s="75">
        <v>181112070</v>
      </c>
      <c r="F42" s="75">
        <v>327896468</v>
      </c>
      <c r="G42" s="75">
        <f t="shared" si="0"/>
        <v>509008538</v>
      </c>
    </row>
    <row r="43" spans="1:7" ht="13.5" customHeight="1" x14ac:dyDescent="0.15">
      <c r="A43" s="68"/>
      <c r="B43" s="214" t="s">
        <v>140</v>
      </c>
      <c r="C43" s="214"/>
      <c r="D43" s="71"/>
      <c r="E43" s="75">
        <v>849603740</v>
      </c>
      <c r="F43" s="75">
        <v>99567971</v>
      </c>
      <c r="G43" s="75">
        <f t="shared" si="0"/>
        <v>949171711</v>
      </c>
    </row>
    <row r="44" spans="1:7" ht="13.5" customHeight="1" x14ac:dyDescent="0.15">
      <c r="A44" s="68"/>
      <c r="B44" s="214" t="s">
        <v>141</v>
      </c>
      <c r="C44" s="214"/>
      <c r="D44" s="71"/>
      <c r="E44" s="75">
        <v>1053922773</v>
      </c>
      <c r="F44" s="75">
        <v>125338565</v>
      </c>
      <c r="G44" s="75">
        <f t="shared" si="0"/>
        <v>1179261338</v>
      </c>
    </row>
    <row r="45" spans="1:7" ht="13.5" customHeight="1" x14ac:dyDescent="0.15">
      <c r="A45" s="68"/>
      <c r="B45" s="214" t="s">
        <v>53</v>
      </c>
      <c r="C45" s="214"/>
      <c r="D45" s="74"/>
      <c r="E45" s="75">
        <v>5993074992</v>
      </c>
      <c r="F45" s="75">
        <v>2290727627</v>
      </c>
      <c r="G45" s="75">
        <f t="shared" si="0"/>
        <v>8283802619</v>
      </c>
    </row>
    <row r="46" spans="1:7" ht="13.5" customHeight="1" x14ac:dyDescent="0.15">
      <c r="A46" s="68"/>
      <c r="B46" s="214" t="s">
        <v>143</v>
      </c>
      <c r="C46" s="214"/>
      <c r="D46" s="74"/>
      <c r="E46" s="75">
        <v>350000000</v>
      </c>
      <c r="F46" s="75">
        <v>-50000000</v>
      </c>
      <c r="G46" s="75">
        <f t="shared" si="0"/>
        <v>300000000</v>
      </c>
    </row>
    <row r="47" spans="1:7" ht="4.95" customHeight="1" x14ac:dyDescent="0.15">
      <c r="A47" s="68"/>
      <c r="B47" s="70"/>
      <c r="C47" s="70"/>
      <c r="D47" s="74"/>
      <c r="E47" s="75"/>
      <c r="F47" s="75"/>
      <c r="G47" s="75"/>
    </row>
    <row r="48" spans="1:7" s="82" customFormat="1" ht="13.5" customHeight="1" x14ac:dyDescent="0.15">
      <c r="A48" s="80"/>
      <c r="B48" s="224" t="s">
        <v>179</v>
      </c>
      <c r="C48" s="224"/>
      <c r="D48" s="81"/>
      <c r="E48" s="76">
        <f>SUM(E41:E47,E40,E25:E28,E18,E19,E11)</f>
        <v>92611539328</v>
      </c>
      <c r="F48" s="76">
        <f>SUM(F11,F18:F19,F25:F28,F40:F46)</f>
        <v>5465428138</v>
      </c>
      <c r="G48" s="76">
        <f t="shared" si="0"/>
        <v>98076967466</v>
      </c>
    </row>
    <row r="49" spans="1:8" ht="10.5" customHeight="1" x14ac:dyDescent="0.15">
      <c r="A49" s="218" t="s">
        <v>148</v>
      </c>
      <c r="B49" s="218"/>
      <c r="C49" s="218"/>
      <c r="D49" s="218"/>
      <c r="E49" s="218"/>
      <c r="F49" s="218"/>
      <c r="G49" s="218"/>
      <c r="H49" s="77"/>
    </row>
    <row r="50" spans="1:8" ht="10.5" customHeight="1" x14ac:dyDescent="0.15">
      <c r="A50" s="217"/>
      <c r="B50" s="217"/>
      <c r="C50" s="217"/>
      <c r="D50" s="217"/>
      <c r="E50" s="217"/>
      <c r="F50" s="217"/>
      <c r="G50" s="217"/>
      <c r="H50" s="77"/>
    </row>
    <row r="51" spans="1:8" ht="10.5" customHeight="1" x14ac:dyDescent="0.15">
      <c r="A51" s="217"/>
      <c r="B51" s="217"/>
      <c r="C51" s="217"/>
      <c r="D51" s="217"/>
      <c r="E51" s="217"/>
      <c r="F51" s="217"/>
      <c r="G51" s="217"/>
      <c r="H51" s="77"/>
    </row>
    <row r="52" spans="1:8" x14ac:dyDescent="0.15">
      <c r="E52" s="112"/>
      <c r="F52" s="112"/>
      <c r="G52" s="112"/>
    </row>
  </sheetData>
  <mergeCells count="23">
    <mergeCell ref="B19:C19"/>
    <mergeCell ref="A2:G2"/>
    <mergeCell ref="B48:C48"/>
    <mergeCell ref="B41:C41"/>
    <mergeCell ref="B42:C42"/>
    <mergeCell ref="B43:C43"/>
    <mergeCell ref="B44:C44"/>
    <mergeCell ref="B45:C45"/>
    <mergeCell ref="B46:C46"/>
    <mergeCell ref="B26:C26"/>
    <mergeCell ref="B27:C27"/>
    <mergeCell ref="A3:D3"/>
    <mergeCell ref="B5:C5"/>
    <mergeCell ref="B11:C11"/>
    <mergeCell ref="B12:C12"/>
    <mergeCell ref="B18:C18"/>
    <mergeCell ref="B20:C20"/>
    <mergeCell ref="B25:C25"/>
    <mergeCell ref="A49:G51"/>
    <mergeCell ref="B28:C28"/>
    <mergeCell ref="B29:C29"/>
    <mergeCell ref="B38:C38"/>
    <mergeCell ref="B40:C40"/>
  </mergeCells>
  <phoneticPr fontId="7"/>
  <pageMargins left="0.59055118110236227" right="0.59055118110236227" top="0.6692913385826772" bottom="0.6692913385826772" header="0.62992125984251968" footer="0.39370078740157483"/>
  <pageSetup paperSize="9" scale="118" firstPageNumber="273"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2"/>
  <sheetViews>
    <sheetView view="pageBreakPreview" zoomScaleNormal="100" zoomScaleSheetLayoutView="100" workbookViewId="0"/>
  </sheetViews>
  <sheetFormatPr defaultColWidth="9.42578125" defaultRowHeight="10.5" customHeight="1" x14ac:dyDescent="0.15"/>
  <cols>
    <col min="1" max="1" width="0.42578125" style="30" customWidth="1"/>
    <col min="2" max="2" width="4.42578125" style="30" customWidth="1"/>
    <col min="3" max="3" width="33.42578125" style="30" customWidth="1"/>
    <col min="4" max="4" width="0.5703125" style="30" customWidth="1"/>
    <col min="5" max="7" width="20.140625" style="30" customWidth="1"/>
    <col min="8" max="12" width="12.140625" style="30" customWidth="1"/>
    <col min="13" max="18" width="12.42578125" style="30" customWidth="1"/>
    <col min="19" max="16384" width="9.42578125" style="30"/>
  </cols>
  <sheetData>
    <row r="1" spans="1:29" s="12" customFormat="1" ht="12" customHeight="1" x14ac:dyDescent="0.15">
      <c r="A1" s="8"/>
      <c r="B1" s="8"/>
      <c r="C1" s="8"/>
      <c r="D1" s="8"/>
      <c r="E1" s="8"/>
      <c r="F1" s="8"/>
      <c r="G1" s="9" t="s">
        <v>0</v>
      </c>
      <c r="H1" s="10"/>
      <c r="I1" s="10"/>
      <c r="J1" s="10"/>
      <c r="K1" s="10"/>
      <c r="L1" s="10"/>
      <c r="M1" s="10"/>
      <c r="N1" s="10"/>
      <c r="O1" s="10"/>
      <c r="P1" s="10"/>
      <c r="Q1" s="10"/>
      <c r="R1" s="11"/>
      <c r="S1" s="10"/>
      <c r="T1" s="10"/>
      <c r="U1" s="10"/>
      <c r="V1" s="10"/>
      <c r="W1" s="10"/>
      <c r="X1" s="10"/>
      <c r="Y1" s="10"/>
      <c r="Z1" s="10"/>
      <c r="AA1" s="10"/>
      <c r="AB1" s="10"/>
      <c r="AC1" s="10"/>
    </row>
    <row r="2" spans="1:29" ht="18" customHeight="1" x14ac:dyDescent="0.15">
      <c r="A2" s="197" t="s">
        <v>57</v>
      </c>
      <c r="B2" s="197"/>
      <c r="C2" s="197"/>
      <c r="D2" s="197"/>
      <c r="E2" s="197"/>
      <c r="F2" s="197"/>
      <c r="G2" s="197"/>
    </row>
    <row r="3" spans="1:29" ht="18" customHeight="1" x14ac:dyDescent="0.15">
      <c r="A3" s="198" t="s">
        <v>2</v>
      </c>
      <c r="B3" s="198"/>
      <c r="C3" s="198"/>
      <c r="D3" s="199"/>
      <c r="E3" s="15" t="s">
        <v>3</v>
      </c>
      <c r="F3" s="16" t="s">
        <v>4</v>
      </c>
      <c r="G3" s="17" t="s">
        <v>5</v>
      </c>
    </row>
    <row r="4" spans="1:29" ht="6" customHeight="1" x14ac:dyDescent="0.15">
      <c r="A4" s="20"/>
      <c r="B4" s="20"/>
      <c r="C4" s="20"/>
      <c r="D4" s="21"/>
      <c r="E4" s="22"/>
      <c r="F4" s="22"/>
      <c r="G4" s="22"/>
    </row>
    <row r="5" spans="1:29" ht="14.25" customHeight="1" x14ac:dyDescent="0.15">
      <c r="A5" s="23"/>
      <c r="B5" s="200" t="s">
        <v>6</v>
      </c>
      <c r="C5" s="200"/>
      <c r="D5" s="25"/>
      <c r="E5" s="26"/>
      <c r="F5" s="26"/>
      <c r="G5" s="26"/>
    </row>
    <row r="6" spans="1:29" ht="14.25" customHeight="1" x14ac:dyDescent="0.15">
      <c r="A6" s="23"/>
      <c r="B6" s="23" t="s">
        <v>7</v>
      </c>
      <c r="C6" s="24" t="s">
        <v>8</v>
      </c>
      <c r="D6" s="21"/>
      <c r="E6" s="26">
        <v>1114683805</v>
      </c>
      <c r="F6" s="26">
        <v>-9533051</v>
      </c>
      <c r="G6" s="28">
        <f t="shared" ref="G6:G11" si="0">SUM(E6:F6)</f>
        <v>1105150754</v>
      </c>
    </row>
    <row r="7" spans="1:29" ht="14.25" customHeight="1" x14ac:dyDescent="0.15">
      <c r="A7" s="23"/>
      <c r="B7" s="23" t="s">
        <v>9</v>
      </c>
      <c r="C7" s="24" t="s">
        <v>10</v>
      </c>
      <c r="D7" s="21"/>
      <c r="E7" s="26">
        <v>2015800594</v>
      </c>
      <c r="F7" s="26">
        <v>17354470</v>
      </c>
      <c r="G7" s="28">
        <f t="shared" si="0"/>
        <v>2033155064</v>
      </c>
    </row>
    <row r="8" spans="1:29" ht="14.25" customHeight="1" x14ac:dyDescent="0.15">
      <c r="A8" s="23"/>
      <c r="B8" s="23" t="s">
        <v>11</v>
      </c>
      <c r="C8" s="24" t="s">
        <v>12</v>
      </c>
      <c r="D8" s="31"/>
      <c r="E8" s="26">
        <v>6097382053</v>
      </c>
      <c r="F8" s="26">
        <v>212817579</v>
      </c>
      <c r="G8" s="28">
        <f t="shared" si="0"/>
        <v>6310199632</v>
      </c>
    </row>
    <row r="9" spans="1:29" ht="14.25" customHeight="1" x14ac:dyDescent="0.15">
      <c r="A9" s="23"/>
      <c r="B9" s="23" t="s">
        <v>13</v>
      </c>
      <c r="C9" s="24" t="s">
        <v>14</v>
      </c>
      <c r="D9" s="31"/>
      <c r="E9" s="26">
        <v>500649414</v>
      </c>
      <c r="F9" s="26">
        <v>11642692</v>
      </c>
      <c r="G9" s="28">
        <f t="shared" si="0"/>
        <v>512292106</v>
      </c>
    </row>
    <row r="10" spans="1:29" ht="14.25" customHeight="1" x14ac:dyDescent="0.15">
      <c r="A10" s="23"/>
      <c r="B10" s="23" t="s">
        <v>15</v>
      </c>
      <c r="C10" s="24" t="s">
        <v>16</v>
      </c>
      <c r="D10" s="31"/>
      <c r="E10" s="26">
        <v>361039918</v>
      </c>
      <c r="F10" s="26">
        <v>-4834</v>
      </c>
      <c r="G10" s="28">
        <f t="shared" si="0"/>
        <v>361035084</v>
      </c>
    </row>
    <row r="11" spans="1:29" ht="14.25" customHeight="1" x14ac:dyDescent="0.15">
      <c r="A11" s="23"/>
      <c r="B11" s="200" t="s">
        <v>5</v>
      </c>
      <c r="C11" s="200"/>
      <c r="D11" s="34"/>
      <c r="E11" s="26">
        <f>SUM(E6:E10)</f>
        <v>10089555784</v>
      </c>
      <c r="F11" s="26">
        <f>SUM(F6:F10)</f>
        <v>232276856</v>
      </c>
      <c r="G11" s="28">
        <f t="shared" si="0"/>
        <v>10321832640</v>
      </c>
    </row>
    <row r="12" spans="1:29" ht="14.25" customHeight="1" x14ac:dyDescent="0.15">
      <c r="A12" s="23"/>
      <c r="B12" s="200" t="s">
        <v>17</v>
      </c>
      <c r="C12" s="200"/>
      <c r="D12" s="34"/>
      <c r="E12" s="26"/>
      <c r="F12" s="26"/>
      <c r="G12" s="28"/>
    </row>
    <row r="13" spans="1:29" ht="14.25" customHeight="1" x14ac:dyDescent="0.15">
      <c r="A13" s="23"/>
      <c r="B13" s="23" t="s">
        <v>7</v>
      </c>
      <c r="C13" s="24" t="s">
        <v>18</v>
      </c>
      <c r="D13" s="34"/>
      <c r="E13" s="26">
        <v>2362299000</v>
      </c>
      <c r="F13" s="26">
        <v>30562000</v>
      </c>
      <c r="G13" s="28">
        <f t="shared" ref="G13:G20" si="1">SUM(E13:F13)</f>
        <v>2392861000</v>
      </c>
    </row>
    <row r="14" spans="1:29" ht="14.25" customHeight="1" x14ac:dyDescent="0.15">
      <c r="A14" s="23"/>
      <c r="B14" s="23" t="s">
        <v>9</v>
      </c>
      <c r="C14" s="24" t="s">
        <v>19</v>
      </c>
      <c r="D14" s="34"/>
      <c r="E14" s="26">
        <v>1111438169</v>
      </c>
      <c r="F14" s="26">
        <v>68699561</v>
      </c>
      <c r="G14" s="28">
        <f t="shared" si="1"/>
        <v>1180137730</v>
      </c>
    </row>
    <row r="15" spans="1:29" ht="14.25" customHeight="1" x14ac:dyDescent="0.15">
      <c r="A15" s="23"/>
      <c r="B15" s="23" t="s">
        <v>11</v>
      </c>
      <c r="C15" s="24" t="s">
        <v>20</v>
      </c>
      <c r="D15" s="34"/>
      <c r="E15" s="26">
        <v>400633737</v>
      </c>
      <c r="F15" s="26">
        <v>72827915</v>
      </c>
      <c r="G15" s="28">
        <f t="shared" si="1"/>
        <v>473461652</v>
      </c>
    </row>
    <row r="16" spans="1:29" ht="14.25" customHeight="1" x14ac:dyDescent="0.15">
      <c r="A16" s="23"/>
      <c r="B16" s="23" t="s">
        <v>13</v>
      </c>
      <c r="C16" s="24" t="s">
        <v>21</v>
      </c>
      <c r="D16" s="34"/>
      <c r="E16" s="26">
        <v>314592922</v>
      </c>
      <c r="F16" s="26">
        <v>40024376</v>
      </c>
      <c r="G16" s="28">
        <f t="shared" si="1"/>
        <v>354617298</v>
      </c>
    </row>
    <row r="17" spans="1:7" ht="14.25" customHeight="1" x14ac:dyDescent="0.15">
      <c r="A17" s="23"/>
      <c r="B17" s="23" t="s">
        <v>15</v>
      </c>
      <c r="C17" s="24" t="s">
        <v>22</v>
      </c>
      <c r="D17" s="34"/>
      <c r="E17" s="26">
        <v>578766984</v>
      </c>
      <c r="F17" s="26">
        <v>2098405</v>
      </c>
      <c r="G17" s="28">
        <f t="shared" si="1"/>
        <v>580865389</v>
      </c>
    </row>
    <row r="18" spans="1:7" ht="14.25" customHeight="1" x14ac:dyDescent="0.15">
      <c r="A18" s="23"/>
      <c r="B18" s="23" t="s">
        <v>23</v>
      </c>
      <c r="C18" s="24" t="s">
        <v>24</v>
      </c>
      <c r="D18" s="34"/>
      <c r="E18" s="26">
        <v>81956111</v>
      </c>
      <c r="F18" s="26">
        <v>-250220</v>
      </c>
      <c r="G18" s="28">
        <f t="shared" si="1"/>
        <v>81705891</v>
      </c>
    </row>
    <row r="19" spans="1:7" ht="14.25" customHeight="1" x14ac:dyDescent="0.15">
      <c r="A19" s="23"/>
      <c r="B19" s="200" t="s">
        <v>5</v>
      </c>
      <c r="C19" s="200"/>
      <c r="D19" s="34"/>
      <c r="E19" s="26">
        <f>SUM(E13:E18)</f>
        <v>4849686923</v>
      </c>
      <c r="F19" s="26">
        <f>SUM(F13:F18)</f>
        <v>213962037</v>
      </c>
      <c r="G19" s="28">
        <f t="shared" si="1"/>
        <v>5063648960</v>
      </c>
    </row>
    <row r="20" spans="1:7" ht="14.25" customHeight="1" x14ac:dyDescent="0.15">
      <c r="A20" s="23"/>
      <c r="B20" s="200" t="s">
        <v>25</v>
      </c>
      <c r="C20" s="200"/>
      <c r="D20" s="34"/>
      <c r="E20" s="26">
        <v>11333530259</v>
      </c>
      <c r="F20" s="26">
        <v>517913966</v>
      </c>
      <c r="G20" s="28">
        <f t="shared" si="1"/>
        <v>11851444225</v>
      </c>
    </row>
    <row r="21" spans="1:7" ht="14.25" customHeight="1" x14ac:dyDescent="0.15">
      <c r="A21" s="23"/>
      <c r="B21" s="200" t="s">
        <v>26</v>
      </c>
      <c r="C21" s="200"/>
      <c r="D21" s="34"/>
      <c r="E21" s="26"/>
      <c r="F21" s="26"/>
      <c r="G21" s="28"/>
    </row>
    <row r="22" spans="1:7" ht="14.25" customHeight="1" x14ac:dyDescent="0.15">
      <c r="A22" s="23"/>
      <c r="B22" s="23" t="s">
        <v>7</v>
      </c>
      <c r="C22" s="24" t="s">
        <v>27</v>
      </c>
      <c r="D22" s="34"/>
      <c r="E22" s="26">
        <v>122251763</v>
      </c>
      <c r="F22" s="26">
        <v>-21000</v>
      </c>
      <c r="G22" s="28">
        <f t="shared" ref="G22:G28" si="2">SUM(E22:F22)</f>
        <v>122230763</v>
      </c>
    </row>
    <row r="23" spans="1:7" ht="14.25" customHeight="1" x14ac:dyDescent="0.15">
      <c r="A23" s="23"/>
      <c r="B23" s="23" t="s">
        <v>9</v>
      </c>
      <c r="C23" s="24" t="s">
        <v>28</v>
      </c>
      <c r="D23" s="34"/>
      <c r="E23" s="26">
        <v>1606866049</v>
      </c>
      <c r="F23" s="26" t="s">
        <v>29</v>
      </c>
      <c r="G23" s="28">
        <f t="shared" si="2"/>
        <v>1606866049</v>
      </c>
    </row>
    <row r="24" spans="1:7" ht="14.25" customHeight="1" x14ac:dyDescent="0.15">
      <c r="A24" s="23"/>
      <c r="B24" s="23" t="s">
        <v>11</v>
      </c>
      <c r="C24" s="24" t="s">
        <v>30</v>
      </c>
      <c r="D24" s="34"/>
      <c r="E24" s="26">
        <v>8886020</v>
      </c>
      <c r="F24" s="26">
        <v>-12980</v>
      </c>
      <c r="G24" s="28">
        <f t="shared" si="2"/>
        <v>8873040</v>
      </c>
    </row>
    <row r="25" spans="1:7" ht="14.25" customHeight="1" x14ac:dyDescent="0.15">
      <c r="A25" s="23"/>
      <c r="B25" s="23" t="s">
        <v>13</v>
      </c>
      <c r="C25" s="35" t="s">
        <v>31</v>
      </c>
      <c r="D25" s="34"/>
      <c r="E25" s="26">
        <v>157608000</v>
      </c>
      <c r="F25" s="26">
        <v>-22624</v>
      </c>
      <c r="G25" s="28">
        <f t="shared" si="2"/>
        <v>157585376</v>
      </c>
    </row>
    <row r="26" spans="1:7" ht="14.25" customHeight="1" x14ac:dyDescent="0.15">
      <c r="A26" s="23"/>
      <c r="B26" s="200" t="s">
        <v>5</v>
      </c>
      <c r="C26" s="200"/>
      <c r="D26" s="34"/>
      <c r="E26" s="26">
        <f>SUM(E22:E25)</f>
        <v>1895611832</v>
      </c>
      <c r="F26" s="26">
        <f>SUM(F22:F25)</f>
        <v>-56604</v>
      </c>
      <c r="G26" s="28">
        <f t="shared" si="2"/>
        <v>1895555228</v>
      </c>
    </row>
    <row r="27" spans="1:7" ht="14.25" customHeight="1" x14ac:dyDescent="0.15">
      <c r="A27" s="23"/>
      <c r="B27" s="200" t="s">
        <v>33</v>
      </c>
      <c r="C27" s="200"/>
      <c r="D27" s="34"/>
      <c r="E27" s="26">
        <v>10184119939</v>
      </c>
      <c r="F27" s="26">
        <v>902053339</v>
      </c>
      <c r="G27" s="28">
        <f t="shared" si="2"/>
        <v>11086173278</v>
      </c>
    </row>
    <row r="28" spans="1:7" ht="14.25" customHeight="1" x14ac:dyDescent="0.15">
      <c r="A28" s="23"/>
      <c r="B28" s="200" t="s">
        <v>34</v>
      </c>
      <c r="C28" s="200"/>
      <c r="D28" s="34"/>
      <c r="E28" s="26">
        <v>3517433781</v>
      </c>
      <c r="F28" s="26">
        <v>-9601494</v>
      </c>
      <c r="G28" s="28">
        <f t="shared" si="2"/>
        <v>3507832287</v>
      </c>
    </row>
    <row r="29" spans="1:7" ht="14.25" customHeight="1" x14ac:dyDescent="0.15">
      <c r="A29" s="23"/>
      <c r="B29" s="200" t="s">
        <v>35</v>
      </c>
      <c r="C29" s="200"/>
      <c r="D29" s="34"/>
      <c r="E29" s="26"/>
      <c r="F29" s="26"/>
      <c r="G29" s="28"/>
    </row>
    <row r="30" spans="1:7" ht="14.25" customHeight="1" x14ac:dyDescent="0.15">
      <c r="A30" s="23"/>
      <c r="B30" s="23" t="s">
        <v>7</v>
      </c>
      <c r="C30" s="24" t="s">
        <v>36</v>
      </c>
      <c r="D30" s="34"/>
      <c r="E30" s="26">
        <v>1060827000</v>
      </c>
      <c r="F30" s="26">
        <v>161019086</v>
      </c>
      <c r="G30" s="28">
        <f t="shared" ref="G30:G47" si="3">SUM(E30:F30)</f>
        <v>1221846086</v>
      </c>
    </row>
    <row r="31" spans="1:7" ht="14.25" customHeight="1" x14ac:dyDescent="0.15">
      <c r="A31" s="23"/>
      <c r="B31" s="23" t="s">
        <v>9</v>
      </c>
      <c r="C31" s="24" t="s">
        <v>37</v>
      </c>
      <c r="D31" s="34"/>
      <c r="E31" s="26">
        <v>1740376000</v>
      </c>
      <c r="F31" s="26">
        <v>243379693</v>
      </c>
      <c r="G31" s="28">
        <f t="shared" si="3"/>
        <v>1983755693</v>
      </c>
    </row>
    <row r="32" spans="1:7" ht="14.25" customHeight="1" x14ac:dyDescent="0.15">
      <c r="A32" s="23"/>
      <c r="B32" s="23" t="s">
        <v>11</v>
      </c>
      <c r="C32" s="35" t="s">
        <v>38</v>
      </c>
      <c r="D32" s="34"/>
      <c r="E32" s="26">
        <v>496479000</v>
      </c>
      <c r="F32" s="26">
        <v>67179798</v>
      </c>
      <c r="G32" s="28">
        <f t="shared" si="3"/>
        <v>563658798</v>
      </c>
    </row>
    <row r="33" spans="1:7" ht="14.25" customHeight="1" x14ac:dyDescent="0.15">
      <c r="A33" s="23"/>
      <c r="B33" s="23" t="s">
        <v>13</v>
      </c>
      <c r="C33" s="24" t="s">
        <v>39</v>
      </c>
      <c r="D33" s="34"/>
      <c r="E33" s="26">
        <v>748352000</v>
      </c>
      <c r="F33" s="26">
        <v>216044638</v>
      </c>
      <c r="G33" s="28">
        <f t="shared" si="3"/>
        <v>964396638</v>
      </c>
    </row>
    <row r="34" spans="1:7" ht="14.25" customHeight="1" x14ac:dyDescent="0.15">
      <c r="A34" s="23"/>
      <c r="B34" s="23" t="s">
        <v>15</v>
      </c>
      <c r="C34" s="24" t="s">
        <v>40</v>
      </c>
      <c r="D34" s="34"/>
      <c r="E34" s="26">
        <v>947403000</v>
      </c>
      <c r="F34" s="26">
        <v>158699682</v>
      </c>
      <c r="G34" s="28">
        <f t="shared" si="3"/>
        <v>1106102682</v>
      </c>
    </row>
    <row r="35" spans="1:7" ht="14.25" customHeight="1" x14ac:dyDescent="0.15">
      <c r="A35" s="23"/>
      <c r="B35" s="23" t="s">
        <v>23</v>
      </c>
      <c r="C35" s="24" t="s">
        <v>41</v>
      </c>
      <c r="D35" s="34"/>
      <c r="E35" s="26">
        <v>850548000</v>
      </c>
      <c r="F35" s="26">
        <v>113144656</v>
      </c>
      <c r="G35" s="28">
        <f t="shared" si="3"/>
        <v>963692656</v>
      </c>
    </row>
    <row r="36" spans="1:7" ht="14.25" customHeight="1" x14ac:dyDescent="0.15">
      <c r="A36" s="23"/>
      <c r="B36" s="23" t="s">
        <v>42</v>
      </c>
      <c r="C36" s="24" t="s">
        <v>43</v>
      </c>
      <c r="D36" s="31"/>
      <c r="E36" s="26">
        <v>162972000</v>
      </c>
      <c r="F36" s="26">
        <v>18250000</v>
      </c>
      <c r="G36" s="28">
        <f t="shared" si="3"/>
        <v>181222000</v>
      </c>
    </row>
    <row r="37" spans="1:7" ht="14.25" customHeight="1" x14ac:dyDescent="0.15">
      <c r="A37" s="23"/>
      <c r="B37" s="23" t="s">
        <v>44</v>
      </c>
      <c r="C37" s="24" t="s">
        <v>45</v>
      </c>
      <c r="D37" s="31"/>
      <c r="E37" s="26">
        <v>10377000</v>
      </c>
      <c r="F37" s="26">
        <v>1368000</v>
      </c>
      <c r="G37" s="28">
        <f t="shared" si="3"/>
        <v>11745000</v>
      </c>
    </row>
    <row r="38" spans="1:7" ht="14.25" customHeight="1" x14ac:dyDescent="0.15">
      <c r="A38" s="23"/>
      <c r="B38" s="201" t="s">
        <v>46</v>
      </c>
      <c r="C38" s="201"/>
      <c r="D38" s="31"/>
      <c r="E38" s="26">
        <f>SUM(E30:E37)</f>
        <v>6017334000</v>
      </c>
      <c r="F38" s="26">
        <f>SUM(F30:F37)</f>
        <v>979085553</v>
      </c>
      <c r="G38" s="28">
        <f t="shared" si="3"/>
        <v>6996419553</v>
      </c>
    </row>
    <row r="39" spans="1:7" ht="14.25" customHeight="1" x14ac:dyDescent="0.15">
      <c r="A39" s="23"/>
      <c r="B39" s="23" t="s">
        <v>47</v>
      </c>
      <c r="C39" s="24" t="s">
        <v>48</v>
      </c>
      <c r="D39" s="31"/>
      <c r="E39" s="26">
        <v>65078000</v>
      </c>
      <c r="F39" s="26">
        <v>366486000</v>
      </c>
      <c r="G39" s="28">
        <f t="shared" si="3"/>
        <v>431564000</v>
      </c>
    </row>
    <row r="40" spans="1:7" ht="14.25" customHeight="1" x14ac:dyDescent="0.15">
      <c r="A40" s="23"/>
      <c r="B40" s="200" t="s">
        <v>5</v>
      </c>
      <c r="C40" s="200"/>
      <c r="D40" s="31"/>
      <c r="E40" s="26">
        <f>SUM(E38:E39)</f>
        <v>6082412000</v>
      </c>
      <c r="F40" s="26">
        <f>SUM(F38:F39)</f>
        <v>1345571553</v>
      </c>
      <c r="G40" s="28">
        <f t="shared" si="3"/>
        <v>7427983553</v>
      </c>
    </row>
    <row r="41" spans="1:7" ht="14.25" customHeight="1" x14ac:dyDescent="0.15">
      <c r="A41" s="23"/>
      <c r="B41" s="200" t="s">
        <v>49</v>
      </c>
      <c r="C41" s="200"/>
      <c r="D41" s="31"/>
      <c r="E41" s="26">
        <v>649228390</v>
      </c>
      <c r="F41" s="26">
        <v>12089911</v>
      </c>
      <c r="G41" s="28">
        <f t="shared" si="3"/>
        <v>661318301</v>
      </c>
    </row>
    <row r="42" spans="1:7" ht="14.25" customHeight="1" x14ac:dyDescent="0.15">
      <c r="A42" s="23"/>
      <c r="B42" s="200" t="s">
        <v>50</v>
      </c>
      <c r="C42" s="200"/>
      <c r="D42" s="31"/>
      <c r="E42" s="26">
        <v>197348163</v>
      </c>
      <c r="F42" s="26">
        <v>65851059</v>
      </c>
      <c r="G42" s="28">
        <f t="shared" si="3"/>
        <v>263199222</v>
      </c>
    </row>
    <row r="43" spans="1:7" ht="14.25" customHeight="1" x14ac:dyDescent="0.15">
      <c r="A43" s="23"/>
      <c r="B43" s="200" t="s">
        <v>51</v>
      </c>
      <c r="C43" s="200"/>
      <c r="D43" s="31"/>
      <c r="E43" s="26">
        <v>495230851</v>
      </c>
      <c r="F43" s="26">
        <v>1598760</v>
      </c>
      <c r="G43" s="28">
        <f t="shared" si="3"/>
        <v>496829611</v>
      </c>
    </row>
    <row r="44" spans="1:7" ht="14.25" customHeight="1" x14ac:dyDescent="0.15">
      <c r="A44" s="23"/>
      <c r="B44" s="200" t="s">
        <v>52</v>
      </c>
      <c r="C44" s="200"/>
      <c r="D44" s="36"/>
      <c r="E44" s="26">
        <v>540580066</v>
      </c>
      <c r="F44" s="26">
        <v>147594513</v>
      </c>
      <c r="G44" s="28">
        <f t="shared" si="3"/>
        <v>688174579</v>
      </c>
    </row>
    <row r="45" spans="1:7" ht="14.25" customHeight="1" x14ac:dyDescent="0.15">
      <c r="A45" s="23"/>
      <c r="B45" s="200" t="s">
        <v>58</v>
      </c>
      <c r="C45" s="200"/>
      <c r="D45" s="36"/>
      <c r="E45" s="26" t="s">
        <v>29</v>
      </c>
      <c r="F45" s="26">
        <v>458011781</v>
      </c>
      <c r="G45" s="28">
        <f t="shared" si="3"/>
        <v>458011781</v>
      </c>
    </row>
    <row r="46" spans="1:7" ht="14.25" customHeight="1" x14ac:dyDescent="0.15">
      <c r="A46" s="23"/>
      <c r="B46" s="200" t="s">
        <v>53</v>
      </c>
      <c r="C46" s="200"/>
      <c r="D46" s="36"/>
      <c r="E46" s="26">
        <v>3916281253</v>
      </c>
      <c r="F46" s="26">
        <v>375870788</v>
      </c>
      <c r="G46" s="28">
        <f t="shared" si="3"/>
        <v>4292152041</v>
      </c>
    </row>
    <row r="47" spans="1:7" ht="14.25" customHeight="1" x14ac:dyDescent="0.15">
      <c r="A47" s="23"/>
      <c r="B47" s="200" t="s">
        <v>54</v>
      </c>
      <c r="C47" s="200"/>
      <c r="D47" s="36"/>
      <c r="E47" s="26">
        <v>350000000</v>
      </c>
      <c r="F47" s="26">
        <v>-150000000</v>
      </c>
      <c r="G47" s="28">
        <f t="shared" si="3"/>
        <v>200000000</v>
      </c>
    </row>
    <row r="48" spans="1:7" ht="2.1" customHeight="1" x14ac:dyDescent="0.15">
      <c r="A48" s="23"/>
      <c r="B48" s="24"/>
      <c r="C48" s="24"/>
      <c r="D48" s="36"/>
      <c r="E48" s="26"/>
      <c r="F48" s="26"/>
      <c r="G48" s="28"/>
    </row>
    <row r="49" spans="1:7" ht="12" customHeight="1" x14ac:dyDescent="0.15">
      <c r="A49" s="23"/>
      <c r="B49" s="202" t="s">
        <v>55</v>
      </c>
      <c r="C49" s="202"/>
      <c r="D49" s="36"/>
      <c r="E49" s="28">
        <f>SUM(E11,E19,E20,E26:E28,E40:E47)</f>
        <v>54101019241</v>
      </c>
      <c r="F49" s="28">
        <f>SUM(F11,F19,F20,F26:F28,F40:F47)</f>
        <v>4113136465</v>
      </c>
      <c r="G49" s="28">
        <f>SUM(E49:F49)</f>
        <v>58214155706</v>
      </c>
    </row>
    <row r="50" spans="1:7" ht="6" customHeight="1" x14ac:dyDescent="0.15">
      <c r="A50" s="38"/>
      <c r="B50" s="38"/>
      <c r="C50" s="39"/>
      <c r="D50" s="40"/>
      <c r="E50" s="41"/>
      <c r="F50" s="42"/>
      <c r="G50" s="42"/>
    </row>
    <row r="51" spans="1:7" ht="10.5" customHeight="1" x14ac:dyDescent="0.15">
      <c r="A51" s="195" t="s">
        <v>148</v>
      </c>
      <c r="B51" s="195"/>
      <c r="C51" s="195"/>
      <c r="D51" s="195"/>
      <c r="E51" s="195"/>
      <c r="F51" s="195"/>
      <c r="G51" s="195"/>
    </row>
    <row r="52" spans="1:7" ht="10.5" customHeight="1" x14ac:dyDescent="0.15">
      <c r="A52" s="196"/>
      <c r="B52" s="196"/>
      <c r="C52" s="196"/>
      <c r="D52" s="196"/>
      <c r="E52" s="196"/>
      <c r="F52" s="196"/>
      <c r="G52" s="196"/>
    </row>
  </sheetData>
  <mergeCells count="23">
    <mergeCell ref="B42:C42"/>
    <mergeCell ref="B47:C47"/>
    <mergeCell ref="B49:C49"/>
    <mergeCell ref="B43:C43"/>
    <mergeCell ref="B44:C44"/>
    <mergeCell ref="B45:C45"/>
    <mergeCell ref="B46:C46"/>
    <mergeCell ref="A51:G52"/>
    <mergeCell ref="A2:G2"/>
    <mergeCell ref="A3:D3"/>
    <mergeCell ref="B5:C5"/>
    <mergeCell ref="B11:C11"/>
    <mergeCell ref="B12:C12"/>
    <mergeCell ref="B19:C19"/>
    <mergeCell ref="B20:C20"/>
    <mergeCell ref="B21:C21"/>
    <mergeCell ref="B26:C26"/>
    <mergeCell ref="B27:C27"/>
    <mergeCell ref="B28:C28"/>
    <mergeCell ref="B29:C29"/>
    <mergeCell ref="B38:C38"/>
    <mergeCell ref="B40:C40"/>
    <mergeCell ref="B41:C41"/>
  </mergeCells>
  <phoneticPr fontId="7"/>
  <pageMargins left="0.78740157480314965" right="0.78740157480314965" top="0.86614173228346458" bottom="0.86614173228346458" header="0.62992125984251968" footer="0.39370078740157483"/>
  <pageSetup paperSize="9" scale="115" firstPageNumber="250" orientation="portrait" useFirstPageNumber="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C52"/>
  <sheetViews>
    <sheetView view="pageBreakPreview" zoomScaleNormal="100" zoomScaleSheetLayoutView="100" workbookViewId="0"/>
  </sheetViews>
  <sheetFormatPr defaultColWidth="9.42578125" defaultRowHeight="9.6" x14ac:dyDescent="0.15"/>
  <cols>
    <col min="1" max="1" width="0.42578125" style="64" customWidth="1"/>
    <col min="2" max="2" width="4.42578125" style="64" customWidth="1"/>
    <col min="3" max="3" width="32.42578125" style="64" customWidth="1"/>
    <col min="4" max="4" width="0.5703125" style="64" customWidth="1"/>
    <col min="5" max="7" width="20.140625" style="64" customWidth="1"/>
    <col min="8" max="12" width="12.140625" style="64" customWidth="1"/>
    <col min="13" max="18" width="12.42578125" style="64" customWidth="1"/>
    <col min="19" max="16384" width="9.42578125" style="64"/>
  </cols>
  <sheetData>
    <row r="1" spans="1:29" s="63" customFormat="1" ht="12" customHeight="1" x14ac:dyDescent="0.15">
      <c r="A1" s="59"/>
      <c r="B1" s="59"/>
      <c r="C1" s="59"/>
      <c r="D1" s="59"/>
      <c r="E1" s="60"/>
      <c r="F1" s="78"/>
      <c r="G1" s="60" t="s">
        <v>173</v>
      </c>
      <c r="H1" s="61"/>
      <c r="I1" s="61"/>
      <c r="J1" s="61"/>
      <c r="K1" s="61"/>
      <c r="L1" s="61"/>
      <c r="M1" s="61"/>
      <c r="N1" s="61"/>
      <c r="O1" s="61"/>
      <c r="P1" s="61"/>
      <c r="Q1" s="61"/>
      <c r="R1" s="62"/>
      <c r="S1" s="61"/>
      <c r="T1" s="61"/>
      <c r="U1" s="61"/>
      <c r="V1" s="61"/>
      <c r="W1" s="61"/>
      <c r="X1" s="61"/>
      <c r="Y1" s="61"/>
      <c r="Z1" s="61"/>
      <c r="AA1" s="61"/>
      <c r="AB1" s="61"/>
      <c r="AC1" s="61"/>
    </row>
    <row r="2" spans="1:29" ht="18" customHeight="1" x14ac:dyDescent="0.15">
      <c r="A2" s="197" t="s">
        <v>189</v>
      </c>
      <c r="B2" s="197"/>
      <c r="C2" s="197"/>
      <c r="D2" s="197"/>
      <c r="E2" s="197"/>
      <c r="F2" s="197"/>
      <c r="G2" s="197"/>
    </row>
    <row r="3" spans="1:29" ht="18" customHeight="1" x14ac:dyDescent="0.15">
      <c r="A3" s="213" t="s">
        <v>161</v>
      </c>
      <c r="B3" s="213"/>
      <c r="C3" s="213"/>
      <c r="D3" s="220"/>
      <c r="E3" s="104" t="s">
        <v>183</v>
      </c>
      <c r="F3" s="83" t="s">
        <v>163</v>
      </c>
      <c r="G3" s="83" t="s">
        <v>111</v>
      </c>
    </row>
    <row r="4" spans="1:29" ht="6" customHeight="1" x14ac:dyDescent="0.15">
      <c r="A4" s="65"/>
      <c r="B4" s="65"/>
      <c r="C4" s="65"/>
      <c r="D4" s="66"/>
      <c r="E4" s="67"/>
      <c r="F4" s="67"/>
      <c r="G4" s="67"/>
    </row>
    <row r="5" spans="1:29" ht="13.5" customHeight="1" x14ac:dyDescent="0.15">
      <c r="A5" s="68"/>
      <c r="B5" s="214" t="s">
        <v>6</v>
      </c>
      <c r="C5" s="214"/>
      <c r="D5" s="69"/>
      <c r="E5" s="75"/>
      <c r="F5" s="75"/>
      <c r="G5" s="75"/>
    </row>
    <row r="6" spans="1:29" ht="13.5" customHeight="1" x14ac:dyDescent="0.15">
      <c r="A6" s="68"/>
      <c r="B6" s="68" t="s">
        <v>184</v>
      </c>
      <c r="C6" s="101" t="s">
        <v>115</v>
      </c>
      <c r="D6" s="66"/>
      <c r="E6" s="75">
        <v>22555656593</v>
      </c>
      <c r="F6" s="75">
        <v>3573496</v>
      </c>
      <c r="G6" s="75">
        <f>SUM(E6:F6)</f>
        <v>22559230089</v>
      </c>
    </row>
    <row r="7" spans="1:29" ht="13.5" customHeight="1" x14ac:dyDescent="0.15">
      <c r="A7" s="68"/>
      <c r="B7" s="68" t="s">
        <v>185</v>
      </c>
      <c r="C7" s="101" t="s">
        <v>117</v>
      </c>
      <c r="D7" s="66"/>
      <c r="E7" s="75">
        <v>2922167034</v>
      </c>
      <c r="F7" s="75">
        <v>-62462281</v>
      </c>
      <c r="G7" s="75">
        <f t="shared" ref="G7:G48" si="0">SUM(E7:F7)</f>
        <v>2859704753</v>
      </c>
    </row>
    <row r="8" spans="1:29" ht="13.5" customHeight="1" x14ac:dyDescent="0.15">
      <c r="A8" s="68"/>
      <c r="B8" s="68" t="s">
        <v>11</v>
      </c>
      <c r="C8" s="101" t="s">
        <v>119</v>
      </c>
      <c r="D8" s="71"/>
      <c r="E8" s="75">
        <v>4448018306</v>
      </c>
      <c r="F8" s="75">
        <v>17303122</v>
      </c>
      <c r="G8" s="75">
        <f t="shared" si="0"/>
        <v>4465321428</v>
      </c>
    </row>
    <row r="9" spans="1:29" ht="13.5" customHeight="1" x14ac:dyDescent="0.15">
      <c r="A9" s="68"/>
      <c r="B9" s="68" t="s">
        <v>13</v>
      </c>
      <c r="C9" s="101" t="s">
        <v>14</v>
      </c>
      <c r="D9" s="71"/>
      <c r="E9" s="75">
        <v>409277477</v>
      </c>
      <c r="F9" s="75">
        <v>59744359</v>
      </c>
      <c r="G9" s="75">
        <f t="shared" si="0"/>
        <v>469021836</v>
      </c>
    </row>
    <row r="10" spans="1:29" ht="13.5" customHeight="1" x14ac:dyDescent="0.15">
      <c r="A10" s="68"/>
      <c r="B10" s="68" t="s">
        <v>15</v>
      </c>
      <c r="C10" s="101" t="s">
        <v>122</v>
      </c>
      <c r="D10" s="71"/>
      <c r="E10" s="75">
        <v>182395776</v>
      </c>
      <c r="F10" s="75" t="s">
        <v>101</v>
      </c>
      <c r="G10" s="75">
        <f t="shared" si="0"/>
        <v>182395776</v>
      </c>
    </row>
    <row r="11" spans="1:29" ht="13.5" customHeight="1" x14ac:dyDescent="0.15">
      <c r="A11" s="68"/>
      <c r="B11" s="214" t="s">
        <v>5</v>
      </c>
      <c r="C11" s="214"/>
      <c r="D11" s="72"/>
      <c r="E11" s="75">
        <f>SUM(E6:E10)</f>
        <v>30517515186</v>
      </c>
      <c r="F11" s="75">
        <f>SUM(F6:F10)</f>
        <v>18158696</v>
      </c>
      <c r="G11" s="75">
        <f t="shared" si="0"/>
        <v>30535673882</v>
      </c>
    </row>
    <row r="12" spans="1:29" ht="13.5" customHeight="1" x14ac:dyDescent="0.15">
      <c r="A12" s="68"/>
      <c r="B12" s="214" t="s">
        <v>17</v>
      </c>
      <c r="C12" s="214"/>
      <c r="D12" s="72"/>
      <c r="E12" s="75"/>
      <c r="F12" s="75"/>
      <c r="G12" s="75"/>
    </row>
    <row r="13" spans="1:29" ht="13.5" customHeight="1" x14ac:dyDescent="0.15">
      <c r="A13" s="68"/>
      <c r="B13" s="68" t="s">
        <v>184</v>
      </c>
      <c r="C13" s="101" t="s">
        <v>18</v>
      </c>
      <c r="D13" s="72"/>
      <c r="E13" s="75">
        <v>1532183000</v>
      </c>
      <c r="F13" s="75">
        <v>8264671</v>
      </c>
      <c r="G13" s="75">
        <f t="shared" si="0"/>
        <v>1540447671</v>
      </c>
    </row>
    <row r="14" spans="1:29" ht="13.5" customHeight="1" x14ac:dyDescent="0.15">
      <c r="A14" s="68"/>
      <c r="B14" s="68" t="s">
        <v>185</v>
      </c>
      <c r="C14" s="101" t="s">
        <v>20</v>
      </c>
      <c r="D14" s="72"/>
      <c r="E14" s="75">
        <v>1337223102</v>
      </c>
      <c r="F14" s="75">
        <v>78398180</v>
      </c>
      <c r="G14" s="75">
        <f t="shared" si="0"/>
        <v>1415621282</v>
      </c>
    </row>
    <row r="15" spans="1:29" ht="13.5" customHeight="1" x14ac:dyDescent="0.15">
      <c r="A15" s="68"/>
      <c r="B15" s="68" t="s">
        <v>11</v>
      </c>
      <c r="C15" s="101" t="s">
        <v>21</v>
      </c>
      <c r="D15" s="72"/>
      <c r="E15" s="75">
        <v>73344016</v>
      </c>
      <c r="F15" s="75">
        <v>41764998</v>
      </c>
      <c r="G15" s="75">
        <f t="shared" si="0"/>
        <v>115109014</v>
      </c>
    </row>
    <row r="16" spans="1:29" ht="13.5" customHeight="1" x14ac:dyDescent="0.15">
      <c r="A16" s="68"/>
      <c r="B16" s="68" t="s">
        <v>13</v>
      </c>
      <c r="C16" s="101" t="s">
        <v>22</v>
      </c>
      <c r="D16" s="72"/>
      <c r="E16" s="75">
        <v>2391659654</v>
      </c>
      <c r="F16" s="75">
        <v>80433348</v>
      </c>
      <c r="G16" s="75">
        <f t="shared" si="0"/>
        <v>2472093002</v>
      </c>
    </row>
    <row r="17" spans="1:7" ht="13.5" customHeight="1" x14ac:dyDescent="0.15">
      <c r="A17" s="68"/>
      <c r="B17" s="68" t="s">
        <v>15</v>
      </c>
      <c r="C17" s="101" t="s">
        <v>24</v>
      </c>
      <c r="D17" s="72"/>
      <c r="E17" s="75">
        <v>107716985</v>
      </c>
      <c r="F17" s="75">
        <v>-9257904</v>
      </c>
      <c r="G17" s="75">
        <f t="shared" si="0"/>
        <v>98459081</v>
      </c>
    </row>
    <row r="18" spans="1:7" ht="13.5" customHeight="1" x14ac:dyDescent="0.15">
      <c r="A18" s="68"/>
      <c r="B18" s="214" t="s">
        <v>5</v>
      </c>
      <c r="C18" s="214"/>
      <c r="D18" s="72"/>
      <c r="E18" s="75">
        <f>SUM(E13:E17)</f>
        <v>5442126757</v>
      </c>
      <c r="F18" s="75">
        <f>SUM(F13:F17)</f>
        <v>199603293</v>
      </c>
      <c r="G18" s="75">
        <f t="shared" si="0"/>
        <v>5641730050</v>
      </c>
    </row>
    <row r="19" spans="1:7" ht="13.5" customHeight="1" x14ac:dyDescent="0.15">
      <c r="A19" s="68"/>
      <c r="B19" s="214" t="s">
        <v>25</v>
      </c>
      <c r="C19" s="214"/>
      <c r="D19" s="72"/>
      <c r="E19" s="75">
        <v>23270154867</v>
      </c>
      <c r="F19" s="75">
        <v>-760550418</v>
      </c>
      <c r="G19" s="75">
        <f t="shared" si="0"/>
        <v>22509604449</v>
      </c>
    </row>
    <row r="20" spans="1:7" ht="13.5" customHeight="1" x14ac:dyDescent="0.15">
      <c r="A20" s="68"/>
      <c r="B20" s="214" t="s">
        <v>26</v>
      </c>
      <c r="C20" s="214"/>
      <c r="D20" s="72"/>
      <c r="E20" s="75"/>
      <c r="F20" s="75"/>
      <c r="G20" s="75"/>
    </row>
    <row r="21" spans="1:7" ht="13.5" customHeight="1" x14ac:dyDescent="0.15">
      <c r="A21" s="68"/>
      <c r="B21" s="68" t="s">
        <v>184</v>
      </c>
      <c r="C21" s="101" t="s">
        <v>27</v>
      </c>
      <c r="D21" s="72"/>
      <c r="E21" s="75">
        <v>14192535</v>
      </c>
      <c r="F21" s="75" t="s">
        <v>101</v>
      </c>
      <c r="G21" s="75">
        <f t="shared" si="0"/>
        <v>14192535</v>
      </c>
    </row>
    <row r="22" spans="1:7" ht="13.5" customHeight="1" x14ac:dyDescent="0.15">
      <c r="A22" s="68"/>
      <c r="B22" s="68" t="s">
        <v>185</v>
      </c>
      <c r="C22" s="101" t="s">
        <v>28</v>
      </c>
      <c r="D22" s="72"/>
      <c r="E22" s="75">
        <v>408317660</v>
      </c>
      <c r="F22" s="75">
        <v>615008</v>
      </c>
      <c r="G22" s="75">
        <f t="shared" si="0"/>
        <v>408932668</v>
      </c>
    </row>
    <row r="23" spans="1:7" ht="13.5" customHeight="1" x14ac:dyDescent="0.15">
      <c r="A23" s="68"/>
      <c r="B23" s="68" t="s">
        <v>11</v>
      </c>
      <c r="C23" s="101" t="s">
        <v>30</v>
      </c>
      <c r="D23" s="72"/>
      <c r="E23" s="75">
        <v>1470251</v>
      </c>
      <c r="F23" s="75">
        <v>-67970</v>
      </c>
      <c r="G23" s="75">
        <f t="shared" si="0"/>
        <v>1402281</v>
      </c>
    </row>
    <row r="24" spans="1:7" ht="13.5" customHeight="1" x14ac:dyDescent="0.15">
      <c r="A24" s="68"/>
      <c r="B24" s="68" t="s">
        <v>13</v>
      </c>
      <c r="C24" s="73" t="s">
        <v>31</v>
      </c>
      <c r="D24" s="72"/>
      <c r="E24" s="75">
        <v>20307760</v>
      </c>
      <c r="F24" s="75">
        <v>-634171</v>
      </c>
      <c r="G24" s="75">
        <f t="shared" si="0"/>
        <v>19673589</v>
      </c>
    </row>
    <row r="25" spans="1:7" ht="13.5" customHeight="1" x14ac:dyDescent="0.15">
      <c r="A25" s="68"/>
      <c r="B25" s="214" t="s">
        <v>5</v>
      </c>
      <c r="C25" s="214"/>
      <c r="D25" s="72"/>
      <c r="E25" s="75">
        <f>SUM(E21:E24)</f>
        <v>444288206</v>
      </c>
      <c r="F25" s="75">
        <f>SUM(F21:F24)</f>
        <v>-87133</v>
      </c>
      <c r="G25" s="75">
        <f t="shared" si="0"/>
        <v>444201073</v>
      </c>
    </row>
    <row r="26" spans="1:7" ht="13.5" customHeight="1" x14ac:dyDescent="0.15">
      <c r="A26" s="68"/>
      <c r="B26" s="214" t="s">
        <v>125</v>
      </c>
      <c r="C26" s="214"/>
      <c r="D26" s="72"/>
      <c r="E26" s="75">
        <v>16023244850</v>
      </c>
      <c r="F26" s="75">
        <v>953822521</v>
      </c>
      <c r="G26" s="75">
        <f t="shared" si="0"/>
        <v>16977067371</v>
      </c>
    </row>
    <row r="27" spans="1:7" ht="13.5" customHeight="1" x14ac:dyDescent="0.15">
      <c r="A27" s="68"/>
      <c r="B27" s="214" t="s">
        <v>126</v>
      </c>
      <c r="C27" s="214"/>
      <c r="D27" s="72"/>
      <c r="E27" s="75">
        <v>119188000</v>
      </c>
      <c r="F27" s="75" t="s">
        <v>101</v>
      </c>
      <c r="G27" s="75">
        <f t="shared" si="0"/>
        <v>119188000</v>
      </c>
    </row>
    <row r="28" spans="1:7" ht="13.5" customHeight="1" x14ac:dyDescent="0.15">
      <c r="A28" s="68"/>
      <c r="B28" s="214" t="s">
        <v>34</v>
      </c>
      <c r="C28" s="214"/>
      <c r="D28" s="72"/>
      <c r="E28" s="75">
        <v>4884794186</v>
      </c>
      <c r="F28" s="75">
        <v>203785727</v>
      </c>
      <c r="G28" s="75">
        <f t="shared" si="0"/>
        <v>5088579913</v>
      </c>
    </row>
    <row r="29" spans="1:7" ht="13.5" customHeight="1" x14ac:dyDescent="0.15">
      <c r="A29" s="68"/>
      <c r="B29" s="214" t="s">
        <v>35</v>
      </c>
      <c r="C29" s="214"/>
      <c r="D29" s="72"/>
      <c r="E29" s="75"/>
      <c r="F29" s="75"/>
      <c r="G29" s="75"/>
    </row>
    <row r="30" spans="1:7" ht="13.5" customHeight="1" x14ac:dyDescent="0.15">
      <c r="A30" s="68"/>
      <c r="B30" s="68" t="s">
        <v>184</v>
      </c>
      <c r="C30" s="101" t="s">
        <v>36</v>
      </c>
      <c r="D30" s="72"/>
      <c r="E30" s="75">
        <v>842162000</v>
      </c>
      <c r="F30" s="75">
        <v>26630601</v>
      </c>
      <c r="G30" s="75">
        <f t="shared" si="0"/>
        <v>868792601</v>
      </c>
    </row>
    <row r="31" spans="1:7" ht="13.5" customHeight="1" x14ac:dyDescent="0.15">
      <c r="A31" s="68"/>
      <c r="B31" s="68" t="s">
        <v>185</v>
      </c>
      <c r="C31" s="101" t="s">
        <v>37</v>
      </c>
      <c r="D31" s="72"/>
      <c r="E31" s="75">
        <v>1322818000</v>
      </c>
      <c r="F31" s="75">
        <v>37448468</v>
      </c>
      <c r="G31" s="75">
        <f t="shared" si="0"/>
        <v>1360266468</v>
      </c>
    </row>
    <row r="32" spans="1:7" ht="13.5" customHeight="1" x14ac:dyDescent="0.15">
      <c r="A32" s="68"/>
      <c r="B32" s="68" t="s">
        <v>11</v>
      </c>
      <c r="C32" s="73" t="s">
        <v>127</v>
      </c>
      <c r="D32" s="72"/>
      <c r="E32" s="75">
        <v>420749000</v>
      </c>
      <c r="F32" s="75">
        <v>9883730</v>
      </c>
      <c r="G32" s="75">
        <f t="shared" si="0"/>
        <v>430632730</v>
      </c>
    </row>
    <row r="33" spans="1:7" ht="13.5" customHeight="1" x14ac:dyDescent="0.15">
      <c r="A33" s="68"/>
      <c r="B33" s="68" t="s">
        <v>13</v>
      </c>
      <c r="C33" s="101" t="s">
        <v>128</v>
      </c>
      <c r="D33" s="72"/>
      <c r="E33" s="75">
        <v>548558000</v>
      </c>
      <c r="F33" s="75">
        <v>115258614</v>
      </c>
      <c r="G33" s="75">
        <f t="shared" si="0"/>
        <v>663816614</v>
      </c>
    </row>
    <row r="34" spans="1:7" ht="13.5" customHeight="1" x14ac:dyDescent="0.15">
      <c r="A34" s="68"/>
      <c r="B34" s="68" t="s">
        <v>15</v>
      </c>
      <c r="C34" s="101" t="s">
        <v>129</v>
      </c>
      <c r="D34" s="72"/>
      <c r="E34" s="75">
        <v>121078000</v>
      </c>
      <c r="F34" s="75">
        <v>32046294</v>
      </c>
      <c r="G34" s="75">
        <f t="shared" si="0"/>
        <v>153124294</v>
      </c>
    </row>
    <row r="35" spans="1:7" ht="13.5" customHeight="1" x14ac:dyDescent="0.15">
      <c r="A35" s="68"/>
      <c r="B35" s="68" t="s">
        <v>23</v>
      </c>
      <c r="C35" s="101" t="s">
        <v>131</v>
      </c>
      <c r="D35" s="72"/>
      <c r="E35" s="75">
        <v>573011000</v>
      </c>
      <c r="F35" s="75">
        <v>31313014</v>
      </c>
      <c r="G35" s="75">
        <f t="shared" si="0"/>
        <v>604324014</v>
      </c>
    </row>
    <row r="36" spans="1:7" ht="13.5" customHeight="1" x14ac:dyDescent="0.15">
      <c r="A36" s="68"/>
      <c r="B36" s="68" t="s">
        <v>42</v>
      </c>
      <c r="C36" s="101" t="s">
        <v>133</v>
      </c>
      <c r="D36" s="71"/>
      <c r="E36" s="75">
        <v>1996419000</v>
      </c>
      <c r="F36" s="75">
        <v>53004000</v>
      </c>
      <c r="G36" s="75">
        <f t="shared" si="0"/>
        <v>2049423000</v>
      </c>
    </row>
    <row r="37" spans="1:7" ht="13.5" customHeight="1" x14ac:dyDescent="0.15">
      <c r="A37" s="68"/>
      <c r="B37" s="68" t="s">
        <v>44</v>
      </c>
      <c r="C37" s="101" t="s">
        <v>135</v>
      </c>
      <c r="D37" s="71"/>
      <c r="E37" s="75">
        <v>70621000</v>
      </c>
      <c r="F37" s="75" t="s">
        <v>101</v>
      </c>
      <c r="G37" s="75">
        <f t="shared" si="0"/>
        <v>70621000</v>
      </c>
    </row>
    <row r="38" spans="1:7" ht="13.5" customHeight="1" x14ac:dyDescent="0.15">
      <c r="A38" s="68"/>
      <c r="B38" s="216" t="s">
        <v>186</v>
      </c>
      <c r="C38" s="216"/>
      <c r="D38" s="71"/>
      <c r="E38" s="75">
        <f>SUM(E30:E37)</f>
        <v>5895416000</v>
      </c>
      <c r="F38" s="75">
        <f>SUM(F30:F37)</f>
        <v>305584721</v>
      </c>
      <c r="G38" s="75">
        <f t="shared" si="0"/>
        <v>6201000721</v>
      </c>
    </row>
    <row r="39" spans="1:7" ht="13.5" customHeight="1" x14ac:dyDescent="0.15">
      <c r="A39" s="68"/>
      <c r="B39" s="68" t="s">
        <v>47</v>
      </c>
      <c r="C39" s="101" t="s">
        <v>187</v>
      </c>
      <c r="D39" s="71"/>
      <c r="E39" s="75">
        <v>73079000</v>
      </c>
      <c r="F39" s="75">
        <v>131720000</v>
      </c>
      <c r="G39" s="75">
        <f t="shared" si="0"/>
        <v>204799000</v>
      </c>
    </row>
    <row r="40" spans="1:7" ht="13.5" customHeight="1" x14ac:dyDescent="0.15">
      <c r="A40" s="68"/>
      <c r="B40" s="214" t="s">
        <v>188</v>
      </c>
      <c r="C40" s="214"/>
      <c r="D40" s="71"/>
      <c r="E40" s="75">
        <f>SUM(E38:E39)</f>
        <v>5968495000</v>
      </c>
      <c r="F40" s="75">
        <f>SUM(F38:F39)</f>
        <v>437304721</v>
      </c>
      <c r="G40" s="75">
        <f t="shared" si="0"/>
        <v>6405799721</v>
      </c>
    </row>
    <row r="41" spans="1:7" ht="13.5" customHeight="1" x14ac:dyDescent="0.15">
      <c r="A41" s="68"/>
      <c r="B41" s="214" t="s">
        <v>49</v>
      </c>
      <c r="C41" s="214"/>
      <c r="D41" s="71"/>
      <c r="E41" s="75">
        <v>509779952</v>
      </c>
      <c r="F41" s="75">
        <v>151248171</v>
      </c>
      <c r="G41" s="75">
        <f t="shared" si="0"/>
        <v>661028123</v>
      </c>
    </row>
    <row r="42" spans="1:7" ht="13.5" customHeight="1" x14ac:dyDescent="0.15">
      <c r="A42" s="68"/>
      <c r="B42" s="214" t="s">
        <v>50</v>
      </c>
      <c r="C42" s="214"/>
      <c r="D42" s="71"/>
      <c r="E42" s="75">
        <v>185283855</v>
      </c>
      <c r="F42" s="75">
        <v>302461158</v>
      </c>
      <c r="G42" s="75">
        <f t="shared" si="0"/>
        <v>487745013</v>
      </c>
    </row>
    <row r="43" spans="1:7" ht="13.5" customHeight="1" x14ac:dyDescent="0.15">
      <c r="A43" s="68"/>
      <c r="B43" s="214" t="s">
        <v>140</v>
      </c>
      <c r="C43" s="214"/>
      <c r="D43" s="71"/>
      <c r="E43" s="75">
        <v>964204631</v>
      </c>
      <c r="F43" s="75">
        <v>331739833</v>
      </c>
      <c r="G43" s="75">
        <f t="shared" si="0"/>
        <v>1295944464</v>
      </c>
    </row>
    <row r="44" spans="1:7" ht="13.5" customHeight="1" x14ac:dyDescent="0.15">
      <c r="A44" s="68"/>
      <c r="B44" s="214" t="s">
        <v>141</v>
      </c>
      <c r="C44" s="214"/>
      <c r="D44" s="71"/>
      <c r="E44" s="75">
        <v>1050666452</v>
      </c>
      <c r="F44" s="75">
        <v>133368977</v>
      </c>
      <c r="G44" s="75">
        <f t="shared" si="0"/>
        <v>1184035429</v>
      </c>
    </row>
    <row r="45" spans="1:7" ht="13.5" customHeight="1" x14ac:dyDescent="0.15">
      <c r="A45" s="68"/>
      <c r="B45" s="214" t="s">
        <v>53</v>
      </c>
      <c r="C45" s="214"/>
      <c r="D45" s="74"/>
      <c r="E45" s="75">
        <v>6152560887</v>
      </c>
      <c r="F45" s="75">
        <v>1247179318</v>
      </c>
      <c r="G45" s="75">
        <f t="shared" si="0"/>
        <v>7399740205</v>
      </c>
    </row>
    <row r="46" spans="1:7" ht="13.5" customHeight="1" x14ac:dyDescent="0.15">
      <c r="A46" s="68"/>
      <c r="B46" s="214" t="s">
        <v>143</v>
      </c>
      <c r="C46" s="214"/>
      <c r="D46" s="74"/>
      <c r="E46" s="75">
        <v>350000000</v>
      </c>
      <c r="F46" s="75">
        <v>-100000000</v>
      </c>
      <c r="G46" s="75">
        <f t="shared" si="0"/>
        <v>250000000</v>
      </c>
    </row>
    <row r="47" spans="1:7" ht="4.95" customHeight="1" x14ac:dyDescent="0.15">
      <c r="A47" s="68"/>
      <c r="B47" s="101"/>
      <c r="C47" s="101"/>
      <c r="D47" s="74"/>
      <c r="E47" s="75"/>
      <c r="F47" s="75"/>
      <c r="G47" s="75"/>
    </row>
    <row r="48" spans="1:7" ht="13.5" customHeight="1" x14ac:dyDescent="0.15">
      <c r="A48" s="68"/>
      <c r="B48" s="221" t="s">
        <v>179</v>
      </c>
      <c r="C48" s="221"/>
      <c r="D48" s="74"/>
      <c r="E48" s="99">
        <f>SUM(E41:E47,E40,E25:E28,E18,E19,E11)</f>
        <v>95882302829</v>
      </c>
      <c r="F48" s="93">
        <f>SUM(F11,F18:F19,F25:F28,F40:F46)</f>
        <v>3118034864</v>
      </c>
      <c r="G48" s="93">
        <f t="shared" si="0"/>
        <v>99000337693</v>
      </c>
    </row>
    <row r="49" spans="1:10" ht="10.5" customHeight="1" x14ac:dyDescent="0.15">
      <c r="A49" s="103"/>
      <c r="B49" s="103"/>
      <c r="C49" s="103"/>
      <c r="D49" s="103"/>
      <c r="E49" s="102"/>
      <c r="F49" s="102"/>
      <c r="G49" s="102"/>
      <c r="H49" s="102"/>
      <c r="I49" s="102"/>
      <c r="J49" s="77"/>
    </row>
    <row r="50" spans="1:10" ht="10.5" customHeight="1" x14ac:dyDescent="0.15">
      <c r="A50" s="102"/>
      <c r="B50" s="102"/>
      <c r="C50" s="102"/>
      <c r="D50" s="102"/>
      <c r="E50" s="102"/>
      <c r="F50" s="102"/>
      <c r="G50" s="102"/>
      <c r="H50" s="102"/>
      <c r="I50" s="102"/>
      <c r="J50" s="77"/>
    </row>
    <row r="51" spans="1:10" ht="10.5" customHeight="1" x14ac:dyDescent="0.15">
      <c r="A51" s="102"/>
      <c r="B51" s="102"/>
      <c r="C51" s="102"/>
      <c r="D51" s="102"/>
      <c r="E51" s="102"/>
      <c r="F51" s="102"/>
      <c r="G51" s="102"/>
      <c r="H51" s="102"/>
      <c r="I51" s="102"/>
      <c r="J51" s="77"/>
    </row>
    <row r="52" spans="1:10" x14ac:dyDescent="0.15">
      <c r="E52" s="112"/>
      <c r="F52" s="112"/>
      <c r="G52" s="112"/>
    </row>
  </sheetData>
  <mergeCells count="22">
    <mergeCell ref="B48:C48"/>
    <mergeCell ref="B41:C41"/>
    <mergeCell ref="B42:C42"/>
    <mergeCell ref="B43:C43"/>
    <mergeCell ref="B44:C44"/>
    <mergeCell ref="B45:C45"/>
    <mergeCell ref="B46:C46"/>
    <mergeCell ref="B38:C38"/>
    <mergeCell ref="B19:C19"/>
    <mergeCell ref="B20:C20"/>
    <mergeCell ref="B25:C25"/>
    <mergeCell ref="B40:C40"/>
    <mergeCell ref="B26:C26"/>
    <mergeCell ref="A2:G2"/>
    <mergeCell ref="A3:D3"/>
    <mergeCell ref="B27:C27"/>
    <mergeCell ref="B28:C28"/>
    <mergeCell ref="B29:C29"/>
    <mergeCell ref="B5:C5"/>
    <mergeCell ref="B11:C11"/>
    <mergeCell ref="B12:C12"/>
    <mergeCell ref="B18:C18"/>
  </mergeCells>
  <phoneticPr fontId="7"/>
  <pageMargins left="0.7" right="0.7" top="0.75" bottom="0.75" header="0.3" footer="0.3"/>
  <pageSetup paperSize="9" firstPageNumber="284" fitToHeight="0" orientation="portrait" useFirstPageNumber="1"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C52"/>
  <sheetViews>
    <sheetView view="pageBreakPreview" zoomScaleNormal="100" zoomScaleSheetLayoutView="100" workbookViewId="0"/>
  </sheetViews>
  <sheetFormatPr defaultColWidth="9.42578125" defaultRowHeight="9.6" x14ac:dyDescent="0.15"/>
  <cols>
    <col min="1" max="1" width="0.42578125" style="64" customWidth="1"/>
    <col min="2" max="2" width="4.42578125" style="64" customWidth="1"/>
    <col min="3" max="3" width="32.42578125" style="64" customWidth="1"/>
    <col min="4" max="4" width="0.5703125" style="64" customWidth="1"/>
    <col min="5" max="7" width="20.140625" style="64" customWidth="1"/>
    <col min="8" max="12" width="12.140625" style="64" customWidth="1"/>
    <col min="13" max="18" width="12.42578125" style="64" customWidth="1"/>
    <col min="19" max="16384" width="9.42578125" style="64"/>
  </cols>
  <sheetData>
    <row r="1" spans="1:29" s="63" customFormat="1" ht="12" customHeight="1" x14ac:dyDescent="0.15">
      <c r="A1" s="59"/>
      <c r="B1" s="59"/>
      <c r="C1" s="59"/>
      <c r="D1" s="59"/>
      <c r="E1" s="91"/>
      <c r="F1" s="100"/>
      <c r="G1" s="91" t="s">
        <v>173</v>
      </c>
      <c r="H1" s="225"/>
      <c r="I1" s="225"/>
      <c r="J1" s="225"/>
      <c r="K1" s="61"/>
      <c r="L1" s="61"/>
      <c r="M1" s="61"/>
      <c r="N1" s="61"/>
      <c r="O1" s="61"/>
      <c r="P1" s="61"/>
      <c r="Q1" s="61"/>
      <c r="R1" s="62"/>
      <c r="S1" s="61"/>
      <c r="T1" s="61"/>
      <c r="U1" s="61"/>
      <c r="V1" s="61"/>
      <c r="W1" s="61"/>
      <c r="X1" s="61"/>
      <c r="Y1" s="61"/>
      <c r="Z1" s="61"/>
      <c r="AA1" s="61"/>
      <c r="AB1" s="61"/>
      <c r="AC1" s="61"/>
    </row>
    <row r="2" spans="1:29" ht="18" customHeight="1" x14ac:dyDescent="0.15">
      <c r="A2" s="197" t="s">
        <v>190</v>
      </c>
      <c r="B2" s="197"/>
      <c r="C2" s="197"/>
      <c r="D2" s="197"/>
      <c r="E2" s="197"/>
      <c r="F2" s="197"/>
      <c r="G2" s="197"/>
      <c r="H2" s="225"/>
      <c r="I2" s="225"/>
      <c r="J2" s="225"/>
    </row>
    <row r="3" spans="1:29" ht="18" customHeight="1" x14ac:dyDescent="0.15">
      <c r="A3" s="213" t="s">
        <v>161</v>
      </c>
      <c r="B3" s="213"/>
      <c r="C3" s="213"/>
      <c r="D3" s="220"/>
      <c r="E3" s="104" t="s">
        <v>109</v>
      </c>
      <c r="F3" s="83" t="s">
        <v>163</v>
      </c>
      <c r="G3" s="83" t="s">
        <v>111</v>
      </c>
      <c r="H3" s="225"/>
      <c r="I3" s="225"/>
      <c r="J3" s="225"/>
    </row>
    <row r="4" spans="1:29" ht="6" customHeight="1" x14ac:dyDescent="0.15">
      <c r="A4" s="65"/>
      <c r="B4" s="65"/>
      <c r="C4" s="65"/>
      <c r="D4" s="66"/>
      <c r="E4" s="67"/>
      <c r="F4" s="67"/>
      <c r="G4" s="67"/>
      <c r="H4" s="225"/>
      <c r="I4" s="225"/>
      <c r="J4" s="225"/>
    </row>
    <row r="5" spans="1:29" ht="13.5" customHeight="1" x14ac:dyDescent="0.15">
      <c r="A5" s="68"/>
      <c r="B5" s="214" t="s">
        <v>6</v>
      </c>
      <c r="C5" s="214"/>
      <c r="D5" s="69"/>
      <c r="E5" s="75"/>
      <c r="F5" s="75"/>
      <c r="G5" s="75"/>
      <c r="H5" s="225"/>
      <c r="I5" s="225"/>
      <c r="J5" s="225"/>
    </row>
    <row r="6" spans="1:29" ht="13.5" customHeight="1" x14ac:dyDescent="0.15">
      <c r="A6" s="68"/>
      <c r="B6" s="68" t="s">
        <v>114</v>
      </c>
      <c r="C6" s="101" t="s">
        <v>115</v>
      </c>
      <c r="D6" s="66"/>
      <c r="E6" s="75">
        <v>23110662780</v>
      </c>
      <c r="F6" s="75">
        <v>-4303152</v>
      </c>
      <c r="G6" s="75">
        <f>SUM(E6:F6)</f>
        <v>23106359628</v>
      </c>
      <c r="H6" s="225"/>
      <c r="I6" s="225"/>
      <c r="J6" s="225"/>
    </row>
    <row r="7" spans="1:29" ht="13.5" customHeight="1" x14ac:dyDescent="0.15">
      <c r="A7" s="68"/>
      <c r="B7" s="68" t="s">
        <v>116</v>
      </c>
      <c r="C7" s="101" t="s">
        <v>117</v>
      </c>
      <c r="D7" s="66"/>
      <c r="E7" s="75">
        <v>2904152184</v>
      </c>
      <c r="F7" s="75">
        <v>-29053324</v>
      </c>
      <c r="G7" s="75">
        <f t="shared" ref="G7:G48" si="0">SUM(E7:F7)</f>
        <v>2875098860</v>
      </c>
      <c r="H7" s="225"/>
      <c r="I7" s="225"/>
      <c r="J7" s="225"/>
    </row>
    <row r="8" spans="1:29" ht="13.5" customHeight="1" x14ac:dyDescent="0.15">
      <c r="A8" s="68"/>
      <c r="B8" s="68" t="s">
        <v>11</v>
      </c>
      <c r="C8" s="101" t="s">
        <v>119</v>
      </c>
      <c r="D8" s="71"/>
      <c r="E8" s="75">
        <v>4859142142</v>
      </c>
      <c r="F8" s="75">
        <v>650870017</v>
      </c>
      <c r="G8" s="75">
        <f t="shared" si="0"/>
        <v>5510012159</v>
      </c>
      <c r="H8" s="225"/>
      <c r="I8" s="225"/>
      <c r="J8" s="225"/>
    </row>
    <row r="9" spans="1:29" ht="13.5" customHeight="1" x14ac:dyDescent="0.15">
      <c r="A9" s="68"/>
      <c r="B9" s="68" t="s">
        <v>13</v>
      </c>
      <c r="C9" s="101" t="s">
        <v>14</v>
      </c>
      <c r="D9" s="71"/>
      <c r="E9" s="75">
        <v>487644561</v>
      </c>
      <c r="F9" s="75">
        <v>34881896</v>
      </c>
      <c r="G9" s="75">
        <f t="shared" si="0"/>
        <v>522526457</v>
      </c>
      <c r="H9" s="225"/>
      <c r="I9" s="225"/>
      <c r="J9" s="225"/>
    </row>
    <row r="10" spans="1:29" ht="13.5" customHeight="1" x14ac:dyDescent="0.15">
      <c r="A10" s="68"/>
      <c r="B10" s="68" t="s">
        <v>15</v>
      </c>
      <c r="C10" s="101" t="s">
        <v>122</v>
      </c>
      <c r="D10" s="71"/>
      <c r="E10" s="75">
        <v>168060717</v>
      </c>
      <c r="F10" s="75" t="s">
        <v>101</v>
      </c>
      <c r="G10" s="75">
        <f t="shared" si="0"/>
        <v>168060717</v>
      </c>
      <c r="H10" s="225"/>
      <c r="I10" s="225"/>
      <c r="J10" s="225"/>
    </row>
    <row r="11" spans="1:29" ht="13.5" customHeight="1" x14ac:dyDescent="0.15">
      <c r="A11" s="68"/>
      <c r="B11" s="214" t="s">
        <v>5</v>
      </c>
      <c r="C11" s="214"/>
      <c r="D11" s="72"/>
      <c r="E11" s="75">
        <f>SUM(E6:E10)</f>
        <v>31529662384</v>
      </c>
      <c r="F11" s="75">
        <f>SUM(F6:F10)</f>
        <v>652395437</v>
      </c>
      <c r="G11" s="75">
        <f t="shared" si="0"/>
        <v>32182057821</v>
      </c>
      <c r="H11" s="225"/>
      <c r="I11" s="225"/>
      <c r="J11" s="225"/>
    </row>
    <row r="12" spans="1:29" ht="13.5" customHeight="1" x14ac:dyDescent="0.15">
      <c r="A12" s="68"/>
      <c r="B12" s="214" t="s">
        <v>17</v>
      </c>
      <c r="C12" s="214"/>
      <c r="D12" s="72"/>
      <c r="E12" s="75"/>
      <c r="F12" s="75"/>
      <c r="G12" s="75"/>
      <c r="H12" s="225"/>
      <c r="I12" s="225"/>
      <c r="J12" s="225"/>
    </row>
    <row r="13" spans="1:29" ht="13.5" customHeight="1" x14ac:dyDescent="0.15">
      <c r="A13" s="68"/>
      <c r="B13" s="68" t="s">
        <v>114</v>
      </c>
      <c r="C13" s="101" t="s">
        <v>18</v>
      </c>
      <c r="D13" s="72"/>
      <c r="E13" s="75">
        <v>1528404000</v>
      </c>
      <c r="F13" s="75">
        <v>-16513</v>
      </c>
      <c r="G13" s="75">
        <f t="shared" si="0"/>
        <v>1528387487</v>
      </c>
      <c r="H13" s="225"/>
      <c r="I13" s="225"/>
      <c r="J13" s="225"/>
    </row>
    <row r="14" spans="1:29" ht="13.5" customHeight="1" x14ac:dyDescent="0.15">
      <c r="A14" s="68"/>
      <c r="B14" s="68" t="s">
        <v>116</v>
      </c>
      <c r="C14" s="101" t="s">
        <v>20</v>
      </c>
      <c r="D14" s="72"/>
      <c r="E14" s="75">
        <v>1285727376</v>
      </c>
      <c r="F14" s="75">
        <v>79952621</v>
      </c>
      <c r="G14" s="75">
        <f t="shared" si="0"/>
        <v>1365679997</v>
      </c>
      <c r="H14" s="225"/>
      <c r="I14" s="225"/>
      <c r="J14" s="225"/>
    </row>
    <row r="15" spans="1:29" ht="13.5" customHeight="1" x14ac:dyDescent="0.15">
      <c r="A15" s="68"/>
      <c r="B15" s="68" t="s">
        <v>11</v>
      </c>
      <c r="C15" s="101" t="s">
        <v>21</v>
      </c>
      <c r="D15" s="72"/>
      <c r="E15" s="75">
        <v>72873030</v>
      </c>
      <c r="F15" s="75">
        <v>40673797</v>
      </c>
      <c r="G15" s="75">
        <f t="shared" si="0"/>
        <v>113546827</v>
      </c>
      <c r="H15" s="225"/>
      <c r="I15" s="225"/>
      <c r="J15" s="225"/>
    </row>
    <row r="16" spans="1:29" ht="13.5" customHeight="1" x14ac:dyDescent="0.15">
      <c r="A16" s="68"/>
      <c r="B16" s="68" t="s">
        <v>13</v>
      </c>
      <c r="C16" s="101" t="s">
        <v>22</v>
      </c>
      <c r="D16" s="72"/>
      <c r="E16" s="75">
        <v>2371631047</v>
      </c>
      <c r="F16" s="75">
        <v>7522342</v>
      </c>
      <c r="G16" s="75">
        <f t="shared" si="0"/>
        <v>2379153389</v>
      </c>
      <c r="H16" s="225"/>
      <c r="I16" s="225"/>
      <c r="J16" s="225"/>
    </row>
    <row r="17" spans="1:10" ht="13.5" customHeight="1" x14ac:dyDescent="0.15">
      <c r="A17" s="68"/>
      <c r="B17" s="68" t="s">
        <v>15</v>
      </c>
      <c r="C17" s="101" t="s">
        <v>24</v>
      </c>
      <c r="D17" s="72"/>
      <c r="E17" s="75">
        <v>102684229</v>
      </c>
      <c r="F17" s="75">
        <v>-5695478</v>
      </c>
      <c r="G17" s="75">
        <f t="shared" si="0"/>
        <v>96988751</v>
      </c>
      <c r="H17" s="225"/>
      <c r="I17" s="225"/>
      <c r="J17" s="225"/>
    </row>
    <row r="18" spans="1:10" ht="13.5" customHeight="1" x14ac:dyDescent="0.15">
      <c r="A18" s="68"/>
      <c r="B18" s="214" t="s">
        <v>5</v>
      </c>
      <c r="C18" s="214"/>
      <c r="D18" s="72"/>
      <c r="E18" s="75">
        <f>SUM(E13:E17)</f>
        <v>5361319682</v>
      </c>
      <c r="F18" s="75">
        <f>SUM(F13:F17)</f>
        <v>122436769</v>
      </c>
      <c r="G18" s="75">
        <f t="shared" si="0"/>
        <v>5483756451</v>
      </c>
      <c r="H18" s="225"/>
      <c r="I18" s="225"/>
      <c r="J18" s="225"/>
    </row>
    <row r="19" spans="1:10" ht="13.5" customHeight="1" x14ac:dyDescent="0.15">
      <c r="A19" s="68"/>
      <c r="B19" s="214" t="s">
        <v>25</v>
      </c>
      <c r="C19" s="214"/>
      <c r="D19" s="72"/>
      <c r="E19" s="75">
        <v>23450701778</v>
      </c>
      <c r="F19" s="75">
        <v>-543717207</v>
      </c>
      <c r="G19" s="75">
        <f t="shared" si="0"/>
        <v>22906984571</v>
      </c>
      <c r="H19" s="225"/>
      <c r="I19" s="225"/>
      <c r="J19" s="225"/>
    </row>
    <row r="20" spans="1:10" ht="13.5" customHeight="1" x14ac:dyDescent="0.15">
      <c r="A20" s="68"/>
      <c r="B20" s="214" t="s">
        <v>26</v>
      </c>
      <c r="C20" s="214"/>
      <c r="D20" s="72"/>
      <c r="E20" s="75"/>
      <c r="F20" s="75"/>
      <c r="G20" s="75"/>
      <c r="H20" s="225"/>
      <c r="I20" s="225"/>
      <c r="J20" s="225"/>
    </row>
    <row r="21" spans="1:10" ht="13.5" customHeight="1" x14ac:dyDescent="0.15">
      <c r="A21" s="68"/>
      <c r="B21" s="68" t="s">
        <v>114</v>
      </c>
      <c r="C21" s="101" t="s">
        <v>27</v>
      </c>
      <c r="D21" s="72"/>
      <c r="E21" s="75">
        <v>12475935</v>
      </c>
      <c r="F21" s="75">
        <v>-28000</v>
      </c>
      <c r="G21" s="75">
        <f t="shared" si="0"/>
        <v>12447935</v>
      </c>
      <c r="H21" s="225"/>
      <c r="I21" s="225"/>
      <c r="J21" s="225"/>
    </row>
    <row r="22" spans="1:10" ht="13.5" customHeight="1" x14ac:dyDescent="0.15">
      <c r="A22" s="68"/>
      <c r="B22" s="68" t="s">
        <v>116</v>
      </c>
      <c r="C22" s="101" t="s">
        <v>28</v>
      </c>
      <c r="D22" s="72"/>
      <c r="E22" s="75">
        <v>361020342</v>
      </c>
      <c r="F22" s="75" t="s">
        <v>198</v>
      </c>
      <c r="G22" s="75">
        <f t="shared" si="0"/>
        <v>361020342</v>
      </c>
      <c r="H22" s="225"/>
      <c r="I22" s="225"/>
      <c r="J22" s="225"/>
    </row>
    <row r="23" spans="1:10" ht="13.5" customHeight="1" x14ac:dyDescent="0.15">
      <c r="A23" s="68"/>
      <c r="B23" s="68" t="s">
        <v>11</v>
      </c>
      <c r="C23" s="101" t="s">
        <v>30</v>
      </c>
      <c r="D23" s="72"/>
      <c r="E23" s="75">
        <v>1916303</v>
      </c>
      <c r="F23" s="75">
        <v>-50572</v>
      </c>
      <c r="G23" s="75">
        <f t="shared" si="0"/>
        <v>1865731</v>
      </c>
      <c r="H23" s="225"/>
      <c r="I23" s="225"/>
      <c r="J23" s="225"/>
    </row>
    <row r="24" spans="1:10" ht="13.5" customHeight="1" x14ac:dyDescent="0.15">
      <c r="A24" s="68"/>
      <c r="B24" s="68" t="s">
        <v>13</v>
      </c>
      <c r="C24" s="73" t="s">
        <v>31</v>
      </c>
      <c r="D24" s="72"/>
      <c r="E24" s="75">
        <v>17798505</v>
      </c>
      <c r="F24" s="75">
        <v>-265961</v>
      </c>
      <c r="G24" s="75">
        <f t="shared" si="0"/>
        <v>17532544</v>
      </c>
      <c r="H24" s="225"/>
      <c r="I24" s="225"/>
      <c r="J24" s="225"/>
    </row>
    <row r="25" spans="1:10" ht="13.5" customHeight="1" x14ac:dyDescent="0.15">
      <c r="A25" s="68"/>
      <c r="B25" s="214" t="s">
        <v>5</v>
      </c>
      <c r="C25" s="214"/>
      <c r="D25" s="72"/>
      <c r="E25" s="75">
        <f>SUM(E21:E24)</f>
        <v>393211085</v>
      </c>
      <c r="F25" s="75">
        <f>SUM(F21:F24)</f>
        <v>-344533</v>
      </c>
      <c r="G25" s="75">
        <f t="shared" si="0"/>
        <v>392866552</v>
      </c>
      <c r="H25" s="225"/>
      <c r="I25" s="225"/>
      <c r="J25" s="225"/>
    </row>
    <row r="26" spans="1:10" ht="13.5" customHeight="1" x14ac:dyDescent="0.15">
      <c r="A26" s="68"/>
      <c r="B26" s="214" t="s">
        <v>125</v>
      </c>
      <c r="C26" s="214"/>
      <c r="D26" s="72"/>
      <c r="E26" s="75">
        <v>15416869152</v>
      </c>
      <c r="F26" s="75">
        <v>1265066079</v>
      </c>
      <c r="G26" s="75">
        <f t="shared" si="0"/>
        <v>16681935231</v>
      </c>
      <c r="H26" s="225"/>
      <c r="I26" s="225"/>
      <c r="J26" s="225"/>
    </row>
    <row r="27" spans="1:10" ht="13.5" customHeight="1" x14ac:dyDescent="0.15">
      <c r="A27" s="68"/>
      <c r="B27" s="214" t="s">
        <v>126</v>
      </c>
      <c r="C27" s="214"/>
      <c r="D27" s="72"/>
      <c r="E27" s="75">
        <v>118868000</v>
      </c>
      <c r="F27" s="75" t="s">
        <v>101</v>
      </c>
      <c r="G27" s="75">
        <f t="shared" si="0"/>
        <v>118868000</v>
      </c>
      <c r="H27" s="225"/>
      <c r="I27" s="225"/>
      <c r="J27" s="225"/>
    </row>
    <row r="28" spans="1:10" ht="13.5" customHeight="1" x14ac:dyDescent="0.15">
      <c r="A28" s="68"/>
      <c r="B28" s="214" t="s">
        <v>34</v>
      </c>
      <c r="C28" s="214"/>
      <c r="D28" s="72"/>
      <c r="E28" s="75">
        <v>4980139987</v>
      </c>
      <c r="F28" s="75">
        <v>191740087</v>
      </c>
      <c r="G28" s="75">
        <f t="shared" si="0"/>
        <v>5171880074</v>
      </c>
      <c r="H28" s="225"/>
      <c r="I28" s="225"/>
      <c r="J28" s="225"/>
    </row>
    <row r="29" spans="1:10" ht="13.5" customHeight="1" x14ac:dyDescent="0.15">
      <c r="A29" s="68"/>
      <c r="B29" s="214" t="s">
        <v>35</v>
      </c>
      <c r="C29" s="214"/>
      <c r="D29" s="72"/>
      <c r="E29" s="75"/>
      <c r="F29" s="75"/>
      <c r="G29" s="75"/>
      <c r="H29" s="225"/>
      <c r="I29" s="225"/>
      <c r="J29" s="225"/>
    </row>
    <row r="30" spans="1:10" ht="13.5" customHeight="1" x14ac:dyDescent="0.15">
      <c r="A30" s="68"/>
      <c r="B30" s="68" t="s">
        <v>114</v>
      </c>
      <c r="C30" s="101" t="s">
        <v>36</v>
      </c>
      <c r="D30" s="72"/>
      <c r="E30" s="75">
        <v>844772000</v>
      </c>
      <c r="F30" s="75">
        <v>77143529</v>
      </c>
      <c r="G30" s="75">
        <f t="shared" si="0"/>
        <v>921915529</v>
      </c>
      <c r="H30" s="225"/>
      <c r="I30" s="225"/>
      <c r="J30" s="225"/>
    </row>
    <row r="31" spans="1:10" ht="13.5" customHeight="1" x14ac:dyDescent="0.15">
      <c r="A31" s="68"/>
      <c r="B31" s="68" t="s">
        <v>116</v>
      </c>
      <c r="C31" s="101" t="s">
        <v>37</v>
      </c>
      <c r="D31" s="72"/>
      <c r="E31" s="75">
        <v>1328048000</v>
      </c>
      <c r="F31" s="75">
        <v>69442624</v>
      </c>
      <c r="G31" s="75">
        <f t="shared" si="0"/>
        <v>1397490624</v>
      </c>
      <c r="H31" s="225"/>
      <c r="I31" s="225"/>
      <c r="J31" s="225"/>
    </row>
    <row r="32" spans="1:10" ht="13.5" customHeight="1" x14ac:dyDescent="0.15">
      <c r="A32" s="68"/>
      <c r="B32" s="68" t="s">
        <v>11</v>
      </c>
      <c r="C32" s="73" t="s">
        <v>127</v>
      </c>
      <c r="D32" s="72"/>
      <c r="E32" s="75">
        <v>420822000</v>
      </c>
      <c r="F32" s="75">
        <v>21857678</v>
      </c>
      <c r="G32" s="75">
        <f t="shared" si="0"/>
        <v>442679678</v>
      </c>
      <c r="H32" s="225"/>
      <c r="I32" s="225"/>
      <c r="J32" s="225"/>
    </row>
    <row r="33" spans="1:10" ht="13.5" customHeight="1" x14ac:dyDescent="0.15">
      <c r="A33" s="68"/>
      <c r="B33" s="68" t="s">
        <v>13</v>
      </c>
      <c r="C33" s="101" t="s">
        <v>128</v>
      </c>
      <c r="D33" s="72"/>
      <c r="E33" s="75">
        <v>543339000</v>
      </c>
      <c r="F33" s="75">
        <v>34300468</v>
      </c>
      <c r="G33" s="75">
        <f t="shared" si="0"/>
        <v>577639468</v>
      </c>
      <c r="H33" s="225"/>
      <c r="I33" s="225"/>
      <c r="J33" s="225"/>
    </row>
    <row r="34" spans="1:10" ht="13.5" customHeight="1" x14ac:dyDescent="0.15">
      <c r="A34" s="68"/>
      <c r="B34" s="68" t="s">
        <v>15</v>
      </c>
      <c r="C34" s="101" t="s">
        <v>129</v>
      </c>
      <c r="D34" s="72"/>
      <c r="E34" s="75">
        <v>122806000</v>
      </c>
      <c r="F34" s="75">
        <v>46405791</v>
      </c>
      <c r="G34" s="75">
        <f t="shared" si="0"/>
        <v>169211791</v>
      </c>
      <c r="H34" s="225"/>
      <c r="I34" s="225"/>
      <c r="J34" s="225"/>
    </row>
    <row r="35" spans="1:10" ht="13.5" customHeight="1" x14ac:dyDescent="0.15">
      <c r="A35" s="68"/>
      <c r="B35" s="68" t="s">
        <v>23</v>
      </c>
      <c r="C35" s="101" t="s">
        <v>131</v>
      </c>
      <c r="D35" s="72"/>
      <c r="E35" s="75">
        <v>574350000</v>
      </c>
      <c r="F35" s="75">
        <v>123822235</v>
      </c>
      <c r="G35" s="75">
        <f t="shared" si="0"/>
        <v>698172235</v>
      </c>
      <c r="H35" s="225"/>
      <c r="I35" s="225"/>
      <c r="J35" s="225"/>
    </row>
    <row r="36" spans="1:10" ht="13.5" customHeight="1" x14ac:dyDescent="0.15">
      <c r="A36" s="68"/>
      <c r="B36" s="68" t="s">
        <v>42</v>
      </c>
      <c r="C36" s="101" t="s">
        <v>133</v>
      </c>
      <c r="D36" s="71"/>
      <c r="E36" s="75">
        <v>1996554000</v>
      </c>
      <c r="F36" s="75">
        <v>99701000</v>
      </c>
      <c r="G36" s="75">
        <f t="shared" si="0"/>
        <v>2096255000</v>
      </c>
      <c r="H36" s="225"/>
      <c r="I36" s="225"/>
      <c r="J36" s="225"/>
    </row>
    <row r="37" spans="1:10" ht="13.5" customHeight="1" x14ac:dyDescent="0.15">
      <c r="A37" s="68"/>
      <c r="B37" s="68" t="s">
        <v>44</v>
      </c>
      <c r="C37" s="101" t="s">
        <v>135</v>
      </c>
      <c r="D37" s="71"/>
      <c r="E37" s="75">
        <v>67312000</v>
      </c>
      <c r="F37" s="75" t="s">
        <v>101</v>
      </c>
      <c r="G37" s="75">
        <f t="shared" si="0"/>
        <v>67312000</v>
      </c>
      <c r="H37" s="225"/>
      <c r="I37" s="225"/>
      <c r="J37" s="225"/>
    </row>
    <row r="38" spans="1:10" ht="13.5" customHeight="1" x14ac:dyDescent="0.15">
      <c r="A38" s="68"/>
      <c r="B38" s="216" t="s">
        <v>136</v>
      </c>
      <c r="C38" s="216"/>
      <c r="D38" s="71"/>
      <c r="E38" s="75">
        <f>SUM(E30:E37)</f>
        <v>5898003000</v>
      </c>
      <c r="F38" s="75">
        <f>SUM(F30:F37)</f>
        <v>472673325</v>
      </c>
      <c r="G38" s="75">
        <f t="shared" si="0"/>
        <v>6370676325</v>
      </c>
      <c r="H38" s="225"/>
      <c r="I38" s="225"/>
      <c r="J38" s="225"/>
    </row>
    <row r="39" spans="1:10" ht="13.5" customHeight="1" x14ac:dyDescent="0.15">
      <c r="A39" s="68"/>
      <c r="B39" s="68" t="s">
        <v>47</v>
      </c>
      <c r="C39" s="101" t="s">
        <v>138</v>
      </c>
      <c r="D39" s="71"/>
      <c r="E39" s="75">
        <v>73079000</v>
      </c>
      <c r="F39" s="75">
        <v>103230000</v>
      </c>
      <c r="G39" s="75">
        <f t="shared" si="0"/>
        <v>176309000</v>
      </c>
      <c r="H39" s="225"/>
      <c r="I39" s="225"/>
      <c r="J39" s="225"/>
    </row>
    <row r="40" spans="1:10" ht="13.5" customHeight="1" x14ac:dyDescent="0.15">
      <c r="A40" s="68"/>
      <c r="B40" s="214" t="s">
        <v>139</v>
      </c>
      <c r="C40" s="214"/>
      <c r="D40" s="71"/>
      <c r="E40" s="75">
        <f>SUM(E38:E39)</f>
        <v>5971082000</v>
      </c>
      <c r="F40" s="75">
        <f>SUM(F38:F39)</f>
        <v>575903325</v>
      </c>
      <c r="G40" s="75">
        <f t="shared" si="0"/>
        <v>6546985325</v>
      </c>
      <c r="H40" s="225"/>
      <c r="I40" s="225"/>
      <c r="J40" s="225"/>
    </row>
    <row r="41" spans="1:10" ht="13.5" customHeight="1" x14ac:dyDescent="0.15">
      <c r="A41" s="68"/>
      <c r="B41" s="214" t="s">
        <v>49</v>
      </c>
      <c r="C41" s="214"/>
      <c r="D41" s="71"/>
      <c r="E41" s="75">
        <v>506414588</v>
      </c>
      <c r="F41" s="75">
        <v>167966248</v>
      </c>
      <c r="G41" s="75">
        <f t="shared" si="0"/>
        <v>674380836</v>
      </c>
      <c r="H41" s="225"/>
      <c r="I41" s="225"/>
      <c r="J41" s="225"/>
    </row>
    <row r="42" spans="1:10" ht="13.5" customHeight="1" x14ac:dyDescent="0.15">
      <c r="A42" s="68"/>
      <c r="B42" s="214" t="s">
        <v>50</v>
      </c>
      <c r="C42" s="214"/>
      <c r="D42" s="71"/>
      <c r="E42" s="75">
        <v>185618234</v>
      </c>
      <c r="F42" s="75">
        <v>160690555</v>
      </c>
      <c r="G42" s="75">
        <f t="shared" si="0"/>
        <v>346308789</v>
      </c>
      <c r="H42" s="64" t="s">
        <v>191</v>
      </c>
    </row>
    <row r="43" spans="1:10" ht="13.5" customHeight="1" x14ac:dyDescent="0.15">
      <c r="A43" s="68"/>
      <c r="B43" s="214" t="s">
        <v>140</v>
      </c>
      <c r="C43" s="214"/>
      <c r="D43" s="71"/>
      <c r="E43" s="75">
        <v>898510726</v>
      </c>
      <c r="F43" s="75">
        <v>70873209</v>
      </c>
      <c r="G43" s="75">
        <f t="shared" si="0"/>
        <v>969383935</v>
      </c>
    </row>
    <row r="44" spans="1:10" ht="13.5" customHeight="1" x14ac:dyDescent="0.15">
      <c r="A44" s="68"/>
      <c r="B44" s="214" t="s">
        <v>141</v>
      </c>
      <c r="C44" s="214"/>
      <c r="D44" s="71"/>
      <c r="E44" s="75">
        <v>1041683601</v>
      </c>
      <c r="F44" s="75">
        <v>212415233</v>
      </c>
      <c r="G44" s="75">
        <f t="shared" si="0"/>
        <v>1254098834</v>
      </c>
    </row>
    <row r="45" spans="1:10" ht="13.5" customHeight="1" x14ac:dyDescent="0.15">
      <c r="A45" s="68"/>
      <c r="B45" s="214" t="s">
        <v>53</v>
      </c>
      <c r="C45" s="214"/>
      <c r="D45" s="74"/>
      <c r="E45" s="75">
        <v>6137869753</v>
      </c>
      <c r="F45" s="75">
        <v>445898795</v>
      </c>
      <c r="G45" s="75">
        <f t="shared" si="0"/>
        <v>6583768548</v>
      </c>
    </row>
    <row r="46" spans="1:10" ht="13.5" customHeight="1" x14ac:dyDescent="0.15">
      <c r="A46" s="68"/>
      <c r="B46" s="214" t="s">
        <v>143</v>
      </c>
      <c r="C46" s="214"/>
      <c r="D46" s="74"/>
      <c r="E46" s="75">
        <v>350000000</v>
      </c>
      <c r="F46" s="75" t="s">
        <v>101</v>
      </c>
      <c r="G46" s="75">
        <f t="shared" si="0"/>
        <v>350000000</v>
      </c>
    </row>
    <row r="47" spans="1:10" ht="4.95" customHeight="1" x14ac:dyDescent="0.15">
      <c r="A47" s="68"/>
      <c r="B47" s="101"/>
      <c r="C47" s="101"/>
      <c r="D47" s="74"/>
      <c r="E47" s="75"/>
      <c r="F47" s="75"/>
      <c r="G47" s="75"/>
    </row>
    <row r="48" spans="1:10" ht="13.5" customHeight="1" x14ac:dyDescent="0.15">
      <c r="A48" s="68"/>
      <c r="B48" s="221" t="s">
        <v>144</v>
      </c>
      <c r="C48" s="221"/>
      <c r="D48" s="74"/>
      <c r="E48" s="99">
        <f>SUM(E41:E47,E40,E25:E28,E18,E19,E11)</f>
        <v>96341950970</v>
      </c>
      <c r="F48" s="93">
        <f>SUM(F11,F18:F19,F25:F28,F40:F46)</f>
        <v>3321323997</v>
      </c>
      <c r="G48" s="93">
        <f t="shared" si="0"/>
        <v>99663274967</v>
      </c>
    </row>
    <row r="49" spans="1:10" ht="10.5" customHeight="1" x14ac:dyDescent="0.15">
      <c r="A49" s="103"/>
      <c r="B49" s="103"/>
      <c r="C49" s="103"/>
      <c r="D49" s="103"/>
      <c r="E49" s="103"/>
      <c r="F49" s="102"/>
      <c r="G49" s="102"/>
      <c r="H49" s="102"/>
      <c r="I49" s="102"/>
      <c r="J49" s="77"/>
    </row>
    <row r="50" spans="1:10" ht="10.5" customHeight="1" x14ac:dyDescent="0.15">
      <c r="A50" s="102"/>
      <c r="B50" s="102"/>
      <c r="C50" s="102"/>
      <c r="D50" s="102"/>
      <c r="E50" s="102"/>
      <c r="F50" s="102"/>
      <c r="G50" s="102"/>
      <c r="H50" s="102"/>
      <c r="I50" s="102"/>
      <c r="J50" s="77"/>
    </row>
    <row r="51" spans="1:10" ht="10.5" customHeight="1" x14ac:dyDescent="0.15">
      <c r="A51" s="102"/>
      <c r="B51" s="102"/>
      <c r="C51" s="102"/>
      <c r="D51" s="102"/>
      <c r="E51" s="102"/>
      <c r="F51" s="102"/>
      <c r="G51" s="102"/>
      <c r="H51" s="102"/>
      <c r="I51" s="102"/>
      <c r="J51" s="77"/>
    </row>
    <row r="52" spans="1:10" x14ac:dyDescent="0.15">
      <c r="E52" s="112"/>
      <c r="F52" s="112"/>
      <c r="G52" s="112"/>
    </row>
  </sheetData>
  <mergeCells count="23">
    <mergeCell ref="H1:J41"/>
    <mergeCell ref="B44:C44"/>
    <mergeCell ref="B45:C45"/>
    <mergeCell ref="B46:C46"/>
    <mergeCell ref="B48:C48"/>
    <mergeCell ref="B29:C29"/>
    <mergeCell ref="B38:C38"/>
    <mergeCell ref="B40:C40"/>
    <mergeCell ref="B41:C41"/>
    <mergeCell ref="B42:C42"/>
    <mergeCell ref="A2:G2"/>
    <mergeCell ref="B43:C43"/>
    <mergeCell ref="B19:C19"/>
    <mergeCell ref="B20:C20"/>
    <mergeCell ref="B25:C25"/>
    <mergeCell ref="B26:C26"/>
    <mergeCell ref="B27:C27"/>
    <mergeCell ref="B28:C28"/>
    <mergeCell ref="A3:D3"/>
    <mergeCell ref="B5:C5"/>
    <mergeCell ref="B11:C11"/>
    <mergeCell ref="B12:C12"/>
    <mergeCell ref="B18:C18"/>
  </mergeCells>
  <phoneticPr fontId="7"/>
  <pageMargins left="0.78740157480314965" right="0.78740157480314965" top="0.86614173228346458" bottom="0.86614173228346458" header="0.62992125984251968" footer="0.39370078740157483"/>
  <pageSetup paperSize="9" scale="119" firstPageNumber="284" orientation="portrait" useFirstPageNumber="1"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X54"/>
  <sheetViews>
    <sheetView view="pageBreakPreview" zoomScaleNormal="100" zoomScaleSheetLayoutView="100" workbookViewId="0"/>
  </sheetViews>
  <sheetFormatPr defaultColWidth="9.42578125" defaultRowHeight="9.6" x14ac:dyDescent="0.15"/>
  <cols>
    <col min="1" max="1" width="0.42578125" style="64" customWidth="1"/>
    <col min="2" max="2" width="4.42578125" style="64" customWidth="1"/>
    <col min="3" max="3" width="32.42578125" style="64" customWidth="1"/>
    <col min="4" max="4" width="0.5703125" style="64" customWidth="1"/>
    <col min="5" max="7" width="20.140625" style="64" customWidth="1"/>
    <col min="8" max="13" width="12.42578125" style="64" customWidth="1"/>
    <col min="14" max="16384" width="9.42578125" style="64"/>
  </cols>
  <sheetData>
    <row r="1" spans="1:24" s="63" customFormat="1" ht="12" customHeight="1" x14ac:dyDescent="0.15">
      <c r="A1" s="59"/>
      <c r="B1" s="59"/>
      <c r="C1" s="59"/>
      <c r="D1" s="59"/>
      <c r="E1" s="60"/>
      <c r="F1" s="100"/>
      <c r="G1" s="91" t="s">
        <v>173</v>
      </c>
      <c r="H1" s="61"/>
      <c r="I1" s="61"/>
      <c r="J1" s="61"/>
      <c r="K1" s="61"/>
      <c r="L1" s="61"/>
      <c r="M1" s="62"/>
      <c r="N1" s="61"/>
      <c r="O1" s="61"/>
      <c r="P1" s="61"/>
      <c r="Q1" s="61"/>
      <c r="R1" s="61"/>
      <c r="S1" s="61"/>
      <c r="T1" s="61"/>
      <c r="U1" s="61"/>
      <c r="V1" s="61"/>
      <c r="W1" s="61"/>
      <c r="X1" s="61"/>
    </row>
    <row r="2" spans="1:24" ht="18" customHeight="1" x14ac:dyDescent="0.15">
      <c r="A2" s="197" t="s">
        <v>199</v>
      </c>
      <c r="B2" s="197"/>
      <c r="C2" s="197"/>
      <c r="D2" s="197"/>
      <c r="E2" s="197"/>
      <c r="F2" s="197"/>
      <c r="G2" s="197"/>
    </row>
    <row r="3" spans="1:24" ht="18" customHeight="1" x14ac:dyDescent="0.15">
      <c r="A3" s="213" t="s">
        <v>161</v>
      </c>
      <c r="B3" s="213"/>
      <c r="C3" s="213"/>
      <c r="D3" s="220"/>
      <c r="E3" s="104" t="s">
        <v>109</v>
      </c>
      <c r="F3" s="83" t="s">
        <v>163</v>
      </c>
      <c r="G3" s="83" t="s">
        <v>111</v>
      </c>
    </row>
    <row r="4" spans="1:24" ht="6" customHeight="1" x14ac:dyDescent="0.15">
      <c r="A4" s="65"/>
      <c r="B4" s="65"/>
      <c r="C4" s="65"/>
      <c r="D4" s="66"/>
      <c r="E4" s="67"/>
      <c r="F4" s="67"/>
      <c r="G4" s="67"/>
    </row>
    <row r="5" spans="1:24" ht="13.5" customHeight="1" x14ac:dyDescent="0.15">
      <c r="A5" s="68"/>
      <c r="B5" s="214" t="s">
        <v>6</v>
      </c>
      <c r="C5" s="214"/>
      <c r="D5" s="69"/>
      <c r="E5" s="75"/>
      <c r="F5" s="75"/>
      <c r="G5" s="75"/>
    </row>
    <row r="6" spans="1:24" ht="13.5" customHeight="1" x14ac:dyDescent="0.15">
      <c r="A6" s="68"/>
      <c r="B6" s="68" t="s">
        <v>114</v>
      </c>
      <c r="C6" s="101" t="s">
        <v>192</v>
      </c>
      <c r="D6" s="66"/>
      <c r="E6" s="109">
        <v>11312993792</v>
      </c>
      <c r="F6" s="109">
        <v>-15859</v>
      </c>
      <c r="G6" s="109">
        <v>11312977933</v>
      </c>
    </row>
    <row r="7" spans="1:24" ht="13.5" customHeight="1" x14ac:dyDescent="0.15">
      <c r="A7" s="68"/>
      <c r="B7" s="68" t="s">
        <v>116</v>
      </c>
      <c r="C7" s="101" t="s">
        <v>193</v>
      </c>
      <c r="D7" s="66"/>
      <c r="E7" s="109">
        <v>11273896276</v>
      </c>
      <c r="F7" s="109">
        <v>280871</v>
      </c>
      <c r="G7" s="109">
        <v>11274177147</v>
      </c>
    </row>
    <row r="8" spans="1:24" ht="13.5" customHeight="1" x14ac:dyDescent="0.15">
      <c r="A8" s="68"/>
      <c r="B8" s="68" t="s">
        <v>11</v>
      </c>
      <c r="C8" s="101" t="s">
        <v>194</v>
      </c>
      <c r="D8" s="71"/>
      <c r="E8" s="109">
        <v>2932322735</v>
      </c>
      <c r="F8" s="109">
        <v>-3261812</v>
      </c>
      <c r="G8" s="109">
        <v>2929060923</v>
      </c>
    </row>
    <row r="9" spans="1:24" ht="13.5" customHeight="1" x14ac:dyDescent="0.15">
      <c r="A9" s="68"/>
      <c r="B9" s="68" t="s">
        <v>13</v>
      </c>
      <c r="C9" s="101" t="s">
        <v>195</v>
      </c>
      <c r="D9" s="71"/>
      <c r="E9" s="109">
        <v>2024062125</v>
      </c>
      <c r="F9" s="109">
        <v>-1794518</v>
      </c>
      <c r="G9" s="109">
        <v>2022267607</v>
      </c>
    </row>
    <row r="10" spans="1:24" ht="13.5" customHeight="1" x14ac:dyDescent="0.15">
      <c r="A10" s="68"/>
      <c r="B10" s="68" t="s">
        <v>15</v>
      </c>
      <c r="C10" s="101" t="s">
        <v>196</v>
      </c>
      <c r="D10" s="71"/>
      <c r="E10" s="109">
        <v>4008045275</v>
      </c>
      <c r="F10" s="109">
        <v>446457283</v>
      </c>
      <c r="G10" s="109">
        <v>4454502558</v>
      </c>
    </row>
    <row r="11" spans="1:24" ht="13.5" customHeight="1" x14ac:dyDescent="0.15">
      <c r="A11" s="68"/>
      <c r="B11" s="68" t="s">
        <v>23</v>
      </c>
      <c r="C11" s="101" t="s">
        <v>197</v>
      </c>
      <c r="D11" s="71"/>
      <c r="E11" s="109">
        <v>286475948</v>
      </c>
      <c r="F11" s="109">
        <v>50626613</v>
      </c>
      <c r="G11" s="109">
        <v>337102561</v>
      </c>
    </row>
    <row r="12" spans="1:24" ht="13.5" customHeight="1" x14ac:dyDescent="0.15">
      <c r="A12" s="68"/>
      <c r="B12" s="68" t="s">
        <v>42</v>
      </c>
      <c r="C12" s="101" t="s">
        <v>122</v>
      </c>
      <c r="D12" s="71"/>
      <c r="E12" s="109">
        <v>135986402</v>
      </c>
      <c r="F12" s="109" t="s">
        <v>202</v>
      </c>
      <c r="G12" s="109">
        <v>135986402</v>
      </c>
    </row>
    <row r="13" spans="1:24" ht="13.5" customHeight="1" x14ac:dyDescent="0.15">
      <c r="A13" s="68"/>
      <c r="B13" s="214" t="s">
        <v>5</v>
      </c>
      <c r="C13" s="214"/>
      <c r="D13" s="72"/>
      <c r="E13" s="109">
        <v>31973782553</v>
      </c>
      <c r="F13" s="109">
        <v>492292578</v>
      </c>
      <c r="G13" s="109">
        <v>32466075131</v>
      </c>
    </row>
    <row r="14" spans="1:24" ht="13.5" customHeight="1" x14ac:dyDescent="0.15">
      <c r="A14" s="68"/>
      <c r="B14" s="214" t="s">
        <v>17</v>
      </c>
      <c r="C14" s="214"/>
      <c r="D14" s="72"/>
      <c r="E14" s="109"/>
      <c r="F14" s="109"/>
      <c r="G14" s="109"/>
    </row>
    <row r="15" spans="1:24" ht="13.5" customHeight="1" x14ac:dyDescent="0.15">
      <c r="A15" s="68"/>
      <c r="B15" s="68" t="s">
        <v>114</v>
      </c>
      <c r="C15" s="101" t="s">
        <v>18</v>
      </c>
      <c r="D15" s="72"/>
      <c r="E15" s="109">
        <v>1527058000</v>
      </c>
      <c r="F15" s="109">
        <v>3197564</v>
      </c>
      <c r="G15" s="109">
        <v>1530255564</v>
      </c>
    </row>
    <row r="16" spans="1:24" ht="13.5" customHeight="1" x14ac:dyDescent="0.15">
      <c r="A16" s="68"/>
      <c r="B16" s="68" t="s">
        <v>116</v>
      </c>
      <c r="C16" s="101" t="s">
        <v>20</v>
      </c>
      <c r="D16" s="72"/>
      <c r="E16" s="109">
        <v>1292915449</v>
      </c>
      <c r="F16" s="109">
        <v>223408558</v>
      </c>
      <c r="G16" s="109">
        <v>1516324007</v>
      </c>
    </row>
    <row r="17" spans="1:7" ht="13.5" customHeight="1" x14ac:dyDescent="0.15">
      <c r="A17" s="68"/>
      <c r="B17" s="68" t="s">
        <v>11</v>
      </c>
      <c r="C17" s="101" t="s">
        <v>21</v>
      </c>
      <c r="D17" s="72"/>
      <c r="E17" s="109">
        <v>80663432</v>
      </c>
      <c r="F17" s="109">
        <v>160276237</v>
      </c>
      <c r="G17" s="109">
        <v>240939669</v>
      </c>
    </row>
    <row r="18" spans="1:7" ht="13.5" customHeight="1" x14ac:dyDescent="0.15">
      <c r="A18" s="68"/>
      <c r="B18" s="68" t="s">
        <v>13</v>
      </c>
      <c r="C18" s="101" t="s">
        <v>22</v>
      </c>
      <c r="D18" s="72"/>
      <c r="E18" s="109">
        <v>2344170393</v>
      </c>
      <c r="F18" s="109">
        <v>98508119</v>
      </c>
      <c r="G18" s="109">
        <v>2442678512</v>
      </c>
    </row>
    <row r="19" spans="1:7" ht="13.5" customHeight="1" x14ac:dyDescent="0.15">
      <c r="A19" s="68"/>
      <c r="B19" s="68" t="s">
        <v>15</v>
      </c>
      <c r="C19" s="101" t="s">
        <v>24</v>
      </c>
      <c r="D19" s="72"/>
      <c r="E19" s="109">
        <v>113181489</v>
      </c>
      <c r="F19" s="109">
        <v>-1815602</v>
      </c>
      <c r="G19" s="109">
        <v>111365887</v>
      </c>
    </row>
    <row r="20" spans="1:7" ht="13.5" customHeight="1" x14ac:dyDescent="0.15">
      <c r="A20" s="68"/>
      <c r="B20" s="214" t="s">
        <v>5</v>
      </c>
      <c r="C20" s="214"/>
      <c r="D20" s="72"/>
      <c r="E20" s="109">
        <v>5357988763</v>
      </c>
      <c r="F20" s="109">
        <v>483574876</v>
      </c>
      <c r="G20" s="109">
        <v>5841563639</v>
      </c>
    </row>
    <row r="21" spans="1:7" ht="13.5" customHeight="1" x14ac:dyDescent="0.15">
      <c r="A21" s="68"/>
      <c r="B21" s="214" t="s">
        <v>25</v>
      </c>
      <c r="C21" s="214"/>
      <c r="D21" s="72"/>
      <c r="E21" s="109">
        <v>23612123899</v>
      </c>
      <c r="F21" s="109">
        <v>-1276938508</v>
      </c>
      <c r="G21" s="109">
        <v>22335185391</v>
      </c>
    </row>
    <row r="22" spans="1:7" ht="13.5" customHeight="1" x14ac:dyDescent="0.15">
      <c r="A22" s="68"/>
      <c r="B22" s="214" t="s">
        <v>26</v>
      </c>
      <c r="C22" s="214"/>
      <c r="D22" s="72"/>
      <c r="E22" s="109"/>
      <c r="F22" s="109"/>
      <c r="G22" s="109"/>
    </row>
    <row r="23" spans="1:7" ht="13.5" customHeight="1" x14ac:dyDescent="0.15">
      <c r="A23" s="68"/>
      <c r="B23" s="68" t="s">
        <v>114</v>
      </c>
      <c r="C23" s="101" t="s">
        <v>27</v>
      </c>
      <c r="D23" s="72"/>
      <c r="E23" s="109">
        <v>10976921</v>
      </c>
      <c r="F23" s="109">
        <v>-28000</v>
      </c>
      <c r="G23" s="109">
        <v>10948921</v>
      </c>
    </row>
    <row r="24" spans="1:7" ht="13.5" customHeight="1" x14ac:dyDescent="0.15">
      <c r="A24" s="68"/>
      <c r="B24" s="68" t="s">
        <v>116</v>
      </c>
      <c r="C24" s="101" t="s">
        <v>28</v>
      </c>
      <c r="D24" s="72"/>
      <c r="E24" s="109">
        <v>314399537</v>
      </c>
      <c r="F24" s="109" t="s">
        <v>203</v>
      </c>
      <c r="G24" s="109">
        <v>314399537</v>
      </c>
    </row>
    <row r="25" spans="1:7" ht="13.5" customHeight="1" x14ac:dyDescent="0.15">
      <c r="A25" s="68"/>
      <c r="B25" s="68" t="s">
        <v>11</v>
      </c>
      <c r="C25" s="101" t="s">
        <v>30</v>
      </c>
      <c r="D25" s="72"/>
      <c r="E25" s="109">
        <v>1250645</v>
      </c>
      <c r="F25" s="109">
        <v>-61128</v>
      </c>
      <c r="G25" s="109">
        <v>1189517</v>
      </c>
    </row>
    <row r="26" spans="1:7" ht="13.5" customHeight="1" x14ac:dyDescent="0.15">
      <c r="A26" s="68"/>
      <c r="B26" s="68" t="s">
        <v>13</v>
      </c>
      <c r="C26" s="73" t="s">
        <v>31</v>
      </c>
      <c r="D26" s="72"/>
      <c r="E26" s="109">
        <v>15439673</v>
      </c>
      <c r="F26" s="109">
        <v>-94816</v>
      </c>
      <c r="G26" s="109">
        <v>15344857</v>
      </c>
    </row>
    <row r="27" spans="1:7" ht="13.5" customHeight="1" x14ac:dyDescent="0.15">
      <c r="A27" s="68"/>
      <c r="B27" s="214" t="s">
        <v>5</v>
      </c>
      <c r="C27" s="214"/>
      <c r="D27" s="72"/>
      <c r="E27" s="109">
        <v>342066776</v>
      </c>
      <c r="F27" s="109">
        <v>-183944</v>
      </c>
      <c r="G27" s="109">
        <v>341882832</v>
      </c>
    </row>
    <row r="28" spans="1:7" ht="13.5" customHeight="1" x14ac:dyDescent="0.15">
      <c r="A28" s="68"/>
      <c r="B28" s="214" t="s">
        <v>125</v>
      </c>
      <c r="C28" s="214"/>
      <c r="D28" s="72"/>
      <c r="E28" s="109">
        <v>15157774500</v>
      </c>
      <c r="F28" s="109">
        <v>58200000</v>
      </c>
      <c r="G28" s="109">
        <v>15215974500</v>
      </c>
    </row>
    <row r="29" spans="1:7" ht="13.5" customHeight="1" x14ac:dyDescent="0.15">
      <c r="A29" s="68"/>
      <c r="B29" s="214" t="s">
        <v>126</v>
      </c>
      <c r="C29" s="214"/>
      <c r="D29" s="72"/>
      <c r="E29" s="109">
        <v>123300000</v>
      </c>
      <c r="F29" s="109" t="s">
        <v>203</v>
      </c>
      <c r="G29" s="109">
        <v>123300000</v>
      </c>
    </row>
    <row r="30" spans="1:7" ht="13.5" customHeight="1" x14ac:dyDescent="0.15">
      <c r="A30" s="68"/>
      <c r="B30" s="214" t="s">
        <v>34</v>
      </c>
      <c r="C30" s="214"/>
      <c r="D30" s="72"/>
      <c r="E30" s="109">
        <v>5054149172</v>
      </c>
      <c r="F30" s="109">
        <v>181679639</v>
      </c>
      <c r="G30" s="109">
        <v>5235828811</v>
      </c>
    </row>
    <row r="31" spans="1:7" ht="13.5" customHeight="1" x14ac:dyDescent="0.15">
      <c r="A31" s="68"/>
      <c r="B31" s="214" t="s">
        <v>35</v>
      </c>
      <c r="C31" s="214"/>
      <c r="D31" s="72"/>
      <c r="E31" s="109"/>
      <c r="F31" s="109"/>
      <c r="G31" s="109"/>
    </row>
    <row r="32" spans="1:7" ht="13.5" customHeight="1" x14ac:dyDescent="0.15">
      <c r="A32" s="68"/>
      <c r="B32" s="68" t="s">
        <v>114</v>
      </c>
      <c r="C32" s="101" t="s">
        <v>36</v>
      </c>
      <c r="D32" s="72"/>
      <c r="E32" s="109">
        <v>844057000</v>
      </c>
      <c r="F32" s="109">
        <v>105311682</v>
      </c>
      <c r="G32" s="109">
        <v>949368682</v>
      </c>
    </row>
    <row r="33" spans="1:7" ht="13.5" customHeight="1" x14ac:dyDescent="0.15">
      <c r="A33" s="68"/>
      <c r="B33" s="68" t="s">
        <v>116</v>
      </c>
      <c r="C33" s="101" t="s">
        <v>37</v>
      </c>
      <c r="D33" s="72"/>
      <c r="E33" s="109">
        <v>1334555000</v>
      </c>
      <c r="F33" s="109">
        <v>214388923</v>
      </c>
      <c r="G33" s="109">
        <v>1548943923</v>
      </c>
    </row>
    <row r="34" spans="1:7" ht="13.5" customHeight="1" x14ac:dyDescent="0.15">
      <c r="A34" s="68"/>
      <c r="B34" s="68" t="s">
        <v>11</v>
      </c>
      <c r="C34" s="73" t="s">
        <v>127</v>
      </c>
      <c r="D34" s="72"/>
      <c r="E34" s="109">
        <v>420971000</v>
      </c>
      <c r="F34" s="109">
        <v>68537979</v>
      </c>
      <c r="G34" s="109">
        <v>489508979</v>
      </c>
    </row>
    <row r="35" spans="1:7" ht="13.5" customHeight="1" x14ac:dyDescent="0.15">
      <c r="A35" s="68"/>
      <c r="B35" s="68" t="s">
        <v>13</v>
      </c>
      <c r="C35" s="101" t="s">
        <v>128</v>
      </c>
      <c r="D35" s="72"/>
      <c r="E35" s="109">
        <v>537469000</v>
      </c>
      <c r="F35" s="109">
        <v>68497003</v>
      </c>
      <c r="G35" s="109">
        <v>605966003</v>
      </c>
    </row>
    <row r="36" spans="1:7" ht="13.5" customHeight="1" x14ac:dyDescent="0.15">
      <c r="A36" s="68"/>
      <c r="B36" s="68" t="s">
        <v>15</v>
      </c>
      <c r="C36" s="101" t="s">
        <v>129</v>
      </c>
      <c r="D36" s="72"/>
      <c r="E36" s="109">
        <v>108106000</v>
      </c>
      <c r="F36" s="109">
        <v>89893200</v>
      </c>
      <c r="G36" s="109">
        <v>197999200</v>
      </c>
    </row>
    <row r="37" spans="1:7" ht="13.5" customHeight="1" x14ac:dyDescent="0.15">
      <c r="A37" s="68"/>
      <c r="B37" s="68" t="s">
        <v>23</v>
      </c>
      <c r="C37" s="101" t="s">
        <v>131</v>
      </c>
      <c r="D37" s="72"/>
      <c r="E37" s="109">
        <v>593147000</v>
      </c>
      <c r="F37" s="109">
        <v>204442375</v>
      </c>
      <c r="G37" s="109">
        <v>797589375</v>
      </c>
    </row>
    <row r="38" spans="1:7" ht="13.5" customHeight="1" x14ac:dyDescent="0.15">
      <c r="A38" s="68"/>
      <c r="B38" s="68" t="s">
        <v>42</v>
      </c>
      <c r="C38" s="101" t="s">
        <v>133</v>
      </c>
      <c r="D38" s="71"/>
      <c r="E38" s="109">
        <v>1998566000</v>
      </c>
      <c r="F38" s="109">
        <v>412685000</v>
      </c>
      <c r="G38" s="109">
        <v>2411251000</v>
      </c>
    </row>
    <row r="39" spans="1:7" ht="13.5" customHeight="1" x14ac:dyDescent="0.15">
      <c r="A39" s="68"/>
      <c r="B39" s="68" t="s">
        <v>44</v>
      </c>
      <c r="C39" s="101" t="s">
        <v>135</v>
      </c>
      <c r="D39" s="71"/>
      <c r="E39" s="109">
        <v>63753000</v>
      </c>
      <c r="F39" s="109">
        <v>3020000</v>
      </c>
      <c r="G39" s="109">
        <v>66773000</v>
      </c>
    </row>
    <row r="40" spans="1:7" ht="13.5" customHeight="1" x14ac:dyDescent="0.15">
      <c r="A40" s="68"/>
      <c r="B40" s="216" t="s">
        <v>136</v>
      </c>
      <c r="C40" s="216"/>
      <c r="D40" s="71"/>
      <c r="E40" s="109">
        <v>5900624000</v>
      </c>
      <c r="F40" s="109">
        <v>1166776162</v>
      </c>
      <c r="G40" s="109">
        <v>7067400162</v>
      </c>
    </row>
    <row r="41" spans="1:7" ht="13.5" customHeight="1" x14ac:dyDescent="0.15">
      <c r="A41" s="68"/>
      <c r="B41" s="68" t="s">
        <v>47</v>
      </c>
      <c r="C41" s="101" t="s">
        <v>138</v>
      </c>
      <c r="D41" s="71"/>
      <c r="E41" s="109">
        <v>73079000</v>
      </c>
      <c r="F41" s="109">
        <v>407169000</v>
      </c>
      <c r="G41" s="109">
        <v>480248000</v>
      </c>
    </row>
    <row r="42" spans="1:7" ht="13.5" customHeight="1" x14ac:dyDescent="0.15">
      <c r="A42" s="68"/>
      <c r="B42" s="214" t="s">
        <v>139</v>
      </c>
      <c r="C42" s="214"/>
      <c r="D42" s="71"/>
      <c r="E42" s="109">
        <v>5973703000</v>
      </c>
      <c r="F42" s="109">
        <v>1573945162</v>
      </c>
      <c r="G42" s="109">
        <v>7547648162</v>
      </c>
    </row>
    <row r="43" spans="1:7" ht="13.5" customHeight="1" x14ac:dyDescent="0.15">
      <c r="A43" s="68"/>
      <c r="B43" s="214" t="s">
        <v>49</v>
      </c>
      <c r="C43" s="214"/>
      <c r="D43" s="71"/>
      <c r="E43" s="109">
        <v>516131546</v>
      </c>
      <c r="F43" s="109">
        <v>233985020</v>
      </c>
      <c r="G43" s="109">
        <v>750116566</v>
      </c>
    </row>
    <row r="44" spans="1:7" ht="13.5" customHeight="1" x14ac:dyDescent="0.15">
      <c r="A44" s="68"/>
      <c r="B44" s="214" t="s">
        <v>50</v>
      </c>
      <c r="C44" s="214"/>
      <c r="D44" s="71"/>
      <c r="E44" s="109">
        <v>182483879</v>
      </c>
      <c r="F44" s="109">
        <v>283285303</v>
      </c>
      <c r="G44" s="109">
        <v>465769182</v>
      </c>
    </row>
    <row r="45" spans="1:7" ht="13.5" customHeight="1" x14ac:dyDescent="0.15">
      <c r="A45" s="68"/>
      <c r="B45" s="214" t="s">
        <v>140</v>
      </c>
      <c r="C45" s="214"/>
      <c r="D45" s="71"/>
      <c r="E45" s="109">
        <v>930786799</v>
      </c>
      <c r="F45" s="109">
        <v>40336116</v>
      </c>
      <c r="G45" s="109">
        <v>971122915</v>
      </c>
    </row>
    <row r="46" spans="1:7" ht="13.5" customHeight="1" x14ac:dyDescent="0.15">
      <c r="A46" s="68"/>
      <c r="B46" s="214" t="s">
        <v>141</v>
      </c>
      <c r="C46" s="214"/>
      <c r="D46" s="71"/>
      <c r="E46" s="109">
        <v>1028214924</v>
      </c>
      <c r="F46" s="109">
        <v>254447001</v>
      </c>
      <c r="G46" s="109">
        <v>1282661925</v>
      </c>
    </row>
    <row r="47" spans="1:7" ht="13.5" customHeight="1" x14ac:dyDescent="0.15">
      <c r="A47" s="68"/>
      <c r="B47" s="214" t="s">
        <v>53</v>
      </c>
      <c r="C47" s="214"/>
      <c r="D47" s="74"/>
      <c r="E47" s="109">
        <v>6119335243</v>
      </c>
      <c r="F47" s="109">
        <v>951850473</v>
      </c>
      <c r="G47" s="109">
        <v>7071185716</v>
      </c>
    </row>
    <row r="48" spans="1:7" ht="13.5" customHeight="1" x14ac:dyDescent="0.15">
      <c r="A48" s="68"/>
      <c r="B48" s="214" t="s">
        <v>200</v>
      </c>
      <c r="C48" s="214"/>
      <c r="D48" s="74"/>
      <c r="E48" s="109" t="s">
        <v>204</v>
      </c>
      <c r="F48" s="109">
        <v>273700000</v>
      </c>
      <c r="G48" s="109">
        <v>273700000</v>
      </c>
    </row>
    <row r="49" spans="1:7" ht="13.5" customHeight="1" x14ac:dyDescent="0.15">
      <c r="A49" s="68"/>
      <c r="B49" s="214" t="s">
        <v>143</v>
      </c>
      <c r="C49" s="214"/>
      <c r="D49" s="74"/>
      <c r="E49" s="109">
        <v>350000000</v>
      </c>
      <c r="F49" s="109">
        <v>-50000000</v>
      </c>
      <c r="G49" s="109">
        <v>300000000</v>
      </c>
    </row>
    <row r="50" spans="1:7" ht="4.95" customHeight="1" x14ac:dyDescent="0.15">
      <c r="A50" s="68"/>
      <c r="B50" s="101"/>
      <c r="C50" s="101"/>
      <c r="D50" s="74"/>
      <c r="E50" s="109"/>
      <c r="F50" s="109"/>
      <c r="G50" s="109"/>
    </row>
    <row r="51" spans="1:7" ht="13.5" customHeight="1" x14ac:dyDescent="0.15">
      <c r="A51" s="68"/>
      <c r="B51" s="221" t="s">
        <v>144</v>
      </c>
      <c r="C51" s="221"/>
      <c r="D51" s="74"/>
      <c r="E51" s="110">
        <v>96721841054</v>
      </c>
      <c r="F51" s="111">
        <v>3500173716</v>
      </c>
      <c r="G51" s="111">
        <v>100222014770</v>
      </c>
    </row>
    <row r="52" spans="1:7" ht="10.5" customHeight="1" x14ac:dyDescent="0.15">
      <c r="A52" s="103"/>
      <c r="B52" s="103"/>
      <c r="C52" s="103"/>
      <c r="D52" s="103"/>
      <c r="E52" s="103"/>
      <c r="F52" s="107"/>
      <c r="G52" s="107"/>
    </row>
    <row r="53" spans="1:7" ht="10.5" customHeight="1" x14ac:dyDescent="0.15">
      <c r="A53" s="102"/>
      <c r="B53" s="102"/>
      <c r="C53" s="102"/>
      <c r="D53" s="102"/>
      <c r="E53" s="112"/>
      <c r="F53" s="112"/>
      <c r="G53" s="112"/>
    </row>
    <row r="54" spans="1:7" ht="10.5" customHeight="1" x14ac:dyDescent="0.15">
      <c r="A54" s="102"/>
      <c r="B54" s="102"/>
      <c r="C54" s="102"/>
      <c r="D54" s="102"/>
      <c r="E54" s="102"/>
      <c r="F54" s="107"/>
      <c r="G54" s="107"/>
    </row>
  </sheetData>
  <mergeCells count="23">
    <mergeCell ref="B51:C51"/>
    <mergeCell ref="B43:C43"/>
    <mergeCell ref="B44:C44"/>
    <mergeCell ref="B45:C45"/>
    <mergeCell ref="B46:C46"/>
    <mergeCell ref="B47:C47"/>
    <mergeCell ref="B49:C49"/>
    <mergeCell ref="B48:C48"/>
    <mergeCell ref="B31:C31"/>
    <mergeCell ref="B40:C40"/>
    <mergeCell ref="B42:C42"/>
    <mergeCell ref="A2:G2"/>
    <mergeCell ref="B28:C28"/>
    <mergeCell ref="B29:C29"/>
    <mergeCell ref="B30:C30"/>
    <mergeCell ref="A3:D3"/>
    <mergeCell ref="B5:C5"/>
    <mergeCell ref="B13:C13"/>
    <mergeCell ref="B14:C14"/>
    <mergeCell ref="B20:C20"/>
    <mergeCell ref="B21:C21"/>
    <mergeCell ref="B22:C22"/>
    <mergeCell ref="B27:C27"/>
  </mergeCells>
  <phoneticPr fontId="7"/>
  <pageMargins left="0.78740157480314965" right="0.78740157480314965" top="0.86614173228346458" bottom="0.86614173228346458" header="0.62992125984251968" footer="0.39370078740157483"/>
  <pageSetup paperSize="9" scale="118" firstPageNumber="284" orientation="portrait" useFirstPageNumber="1"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53"/>
  <sheetViews>
    <sheetView view="pageBreakPreview" zoomScaleNormal="100" zoomScaleSheetLayoutView="100" workbookViewId="0"/>
  </sheetViews>
  <sheetFormatPr defaultColWidth="9.42578125" defaultRowHeight="9.6" x14ac:dyDescent="0.15"/>
  <cols>
    <col min="1" max="1" width="0.42578125" style="64" customWidth="1"/>
    <col min="2" max="2" width="4.42578125" style="64" customWidth="1"/>
    <col min="3" max="3" width="32.42578125" style="64" customWidth="1"/>
    <col min="4" max="4" width="0.5703125" style="64" customWidth="1"/>
    <col min="5" max="7" width="20.140625" style="64" customWidth="1"/>
    <col min="8" max="13" width="12.42578125" style="64" customWidth="1"/>
    <col min="14" max="16384" width="9.42578125" style="64"/>
  </cols>
  <sheetData>
    <row r="1" spans="1:24" s="63" customFormat="1" ht="12" customHeight="1" x14ac:dyDescent="0.15">
      <c r="A1" s="59"/>
      <c r="B1" s="59"/>
      <c r="C1" s="59"/>
      <c r="D1" s="59"/>
      <c r="E1" s="60"/>
      <c r="F1" s="100"/>
      <c r="G1" s="91" t="s">
        <v>173</v>
      </c>
      <c r="H1" s="61"/>
      <c r="I1" s="61"/>
      <c r="J1" s="61"/>
      <c r="K1" s="61"/>
      <c r="L1" s="61"/>
      <c r="M1" s="62"/>
      <c r="N1" s="61"/>
      <c r="O1" s="61"/>
      <c r="P1" s="61"/>
      <c r="Q1" s="61"/>
      <c r="R1" s="61"/>
      <c r="S1" s="61"/>
      <c r="T1" s="61"/>
      <c r="U1" s="61"/>
      <c r="V1" s="61"/>
      <c r="W1" s="61"/>
      <c r="X1" s="61"/>
    </row>
    <row r="2" spans="1:24" ht="18" customHeight="1" x14ac:dyDescent="0.15">
      <c r="A2" s="197" t="s">
        <v>201</v>
      </c>
      <c r="B2" s="197"/>
      <c r="C2" s="197"/>
      <c r="D2" s="197"/>
      <c r="E2" s="197"/>
      <c r="F2" s="197"/>
      <c r="G2" s="197"/>
    </row>
    <row r="3" spans="1:24" ht="18" customHeight="1" x14ac:dyDescent="0.15">
      <c r="A3" s="213" t="s">
        <v>161</v>
      </c>
      <c r="B3" s="213"/>
      <c r="C3" s="213"/>
      <c r="D3" s="220"/>
      <c r="E3" s="105" t="s">
        <v>109</v>
      </c>
      <c r="F3" s="83" t="s">
        <v>163</v>
      </c>
      <c r="G3" s="83" t="s">
        <v>111</v>
      </c>
    </row>
    <row r="4" spans="1:24" ht="6" customHeight="1" x14ac:dyDescent="0.15">
      <c r="A4" s="65"/>
      <c r="B4" s="65"/>
      <c r="C4" s="65"/>
      <c r="D4" s="66"/>
      <c r="E4" s="67"/>
      <c r="F4" s="67"/>
      <c r="G4" s="67"/>
    </row>
    <row r="5" spans="1:24" ht="13.5" customHeight="1" x14ac:dyDescent="0.15">
      <c r="A5" s="68"/>
      <c r="B5" s="214" t="s">
        <v>6</v>
      </c>
      <c r="C5" s="214"/>
      <c r="D5" s="69"/>
      <c r="E5" s="75"/>
      <c r="F5" s="75"/>
      <c r="G5" s="75"/>
    </row>
    <row r="6" spans="1:24" ht="13.5" customHeight="1" x14ac:dyDescent="0.15">
      <c r="A6" s="68"/>
      <c r="B6" s="68" t="s">
        <v>114</v>
      </c>
      <c r="C6" s="106" t="s">
        <v>192</v>
      </c>
      <c r="D6" s="66"/>
      <c r="E6" s="75">
        <v>11483088100</v>
      </c>
      <c r="F6" s="109" t="s">
        <v>206</v>
      </c>
      <c r="G6" s="109">
        <v>11483088100</v>
      </c>
    </row>
    <row r="7" spans="1:24" ht="13.5" customHeight="1" x14ac:dyDescent="0.15">
      <c r="A7" s="68"/>
      <c r="B7" s="68" t="s">
        <v>116</v>
      </c>
      <c r="C7" s="106" t="s">
        <v>193</v>
      </c>
      <c r="D7" s="66"/>
      <c r="E7" s="75">
        <v>11501034620</v>
      </c>
      <c r="F7" s="109">
        <v>-8376343</v>
      </c>
      <c r="G7" s="109">
        <v>11492658277</v>
      </c>
    </row>
    <row r="8" spans="1:24" ht="13.5" customHeight="1" x14ac:dyDescent="0.15">
      <c r="A8" s="68"/>
      <c r="B8" s="68" t="s">
        <v>11</v>
      </c>
      <c r="C8" s="106" t="s">
        <v>194</v>
      </c>
      <c r="D8" s="71"/>
      <c r="E8" s="75">
        <v>3012980390</v>
      </c>
      <c r="F8" s="109">
        <v>-4789694</v>
      </c>
      <c r="G8" s="109">
        <v>3008190696</v>
      </c>
    </row>
    <row r="9" spans="1:24" ht="13.5" customHeight="1" x14ac:dyDescent="0.15">
      <c r="A9" s="68"/>
      <c r="B9" s="68" t="s">
        <v>13</v>
      </c>
      <c r="C9" s="106" t="s">
        <v>195</v>
      </c>
      <c r="D9" s="71"/>
      <c r="E9" s="75">
        <v>2114874155</v>
      </c>
      <c r="F9" s="109">
        <v>7754021</v>
      </c>
      <c r="G9" s="109">
        <v>2122628176</v>
      </c>
    </row>
    <row r="10" spans="1:24" ht="13.5" customHeight="1" x14ac:dyDescent="0.15">
      <c r="A10" s="68"/>
      <c r="B10" s="68" t="s">
        <v>15</v>
      </c>
      <c r="C10" s="106" t="s">
        <v>196</v>
      </c>
      <c r="D10" s="71"/>
      <c r="E10" s="75">
        <v>4020514784</v>
      </c>
      <c r="F10" s="109">
        <v>41372931</v>
      </c>
      <c r="G10" s="109">
        <v>4061887715</v>
      </c>
    </row>
    <row r="11" spans="1:24" ht="13.5" customHeight="1" x14ac:dyDescent="0.15">
      <c r="A11" s="68"/>
      <c r="B11" s="68" t="s">
        <v>23</v>
      </c>
      <c r="C11" s="106" t="s">
        <v>197</v>
      </c>
      <c r="D11" s="71"/>
      <c r="E11" s="75">
        <v>304219655</v>
      </c>
      <c r="F11" s="109">
        <v>26887651</v>
      </c>
      <c r="G11" s="109">
        <v>331107306</v>
      </c>
    </row>
    <row r="12" spans="1:24" ht="13.5" customHeight="1" x14ac:dyDescent="0.15">
      <c r="A12" s="68"/>
      <c r="B12" s="68" t="s">
        <v>42</v>
      </c>
      <c r="C12" s="106" t="s">
        <v>122</v>
      </c>
      <c r="D12" s="71"/>
      <c r="E12" s="75">
        <v>36771020</v>
      </c>
      <c r="F12" s="109" t="s">
        <v>101</v>
      </c>
      <c r="G12" s="109">
        <v>36771020</v>
      </c>
    </row>
    <row r="13" spans="1:24" ht="13.5" customHeight="1" x14ac:dyDescent="0.15">
      <c r="A13" s="68"/>
      <c r="B13" s="214" t="s">
        <v>5</v>
      </c>
      <c r="C13" s="214"/>
      <c r="D13" s="72"/>
      <c r="E13" s="75">
        <v>32473482724</v>
      </c>
      <c r="F13" s="109">
        <v>62848566</v>
      </c>
      <c r="G13" s="109">
        <v>32536331290</v>
      </c>
    </row>
    <row r="14" spans="1:24" ht="13.5" customHeight="1" x14ac:dyDescent="0.15">
      <c r="A14" s="68"/>
      <c r="B14" s="214" t="s">
        <v>17</v>
      </c>
      <c r="C14" s="214"/>
      <c r="D14" s="72"/>
      <c r="E14" s="75"/>
      <c r="F14" s="109"/>
      <c r="G14" s="109"/>
    </row>
    <row r="15" spans="1:24" ht="13.5" customHeight="1" x14ac:dyDescent="0.15">
      <c r="A15" s="68"/>
      <c r="B15" s="68" t="s">
        <v>114</v>
      </c>
      <c r="C15" s="106" t="s">
        <v>18</v>
      </c>
      <c r="D15" s="72"/>
      <c r="E15" s="75">
        <v>1524829000</v>
      </c>
      <c r="F15" s="109">
        <v>10019524</v>
      </c>
      <c r="G15" s="109">
        <v>1534848524</v>
      </c>
    </row>
    <row r="16" spans="1:24" ht="13.5" customHeight="1" x14ac:dyDescent="0.15">
      <c r="A16" s="68"/>
      <c r="B16" s="68" t="s">
        <v>116</v>
      </c>
      <c r="C16" s="106" t="s">
        <v>20</v>
      </c>
      <c r="D16" s="72"/>
      <c r="E16" s="75">
        <v>1304506688</v>
      </c>
      <c r="F16" s="109">
        <v>150807452</v>
      </c>
      <c r="G16" s="109">
        <v>1455314140</v>
      </c>
    </row>
    <row r="17" spans="1:7" ht="13.5" customHeight="1" x14ac:dyDescent="0.15">
      <c r="A17" s="68"/>
      <c r="B17" s="68" t="s">
        <v>11</v>
      </c>
      <c r="C17" s="106" t="s">
        <v>21</v>
      </c>
      <c r="D17" s="72"/>
      <c r="E17" s="75">
        <v>78790501</v>
      </c>
      <c r="F17" s="109">
        <v>72067537</v>
      </c>
      <c r="G17" s="109">
        <v>150858038</v>
      </c>
    </row>
    <row r="18" spans="1:7" ht="13.5" customHeight="1" x14ac:dyDescent="0.15">
      <c r="A18" s="68"/>
      <c r="B18" s="68" t="s">
        <v>13</v>
      </c>
      <c r="C18" s="106" t="s">
        <v>22</v>
      </c>
      <c r="D18" s="72"/>
      <c r="E18" s="75">
        <v>2331469710</v>
      </c>
      <c r="F18" s="109">
        <v>68428083</v>
      </c>
      <c r="G18" s="109">
        <v>2399897793</v>
      </c>
    </row>
    <row r="19" spans="1:7" ht="13.5" customHeight="1" x14ac:dyDescent="0.15">
      <c r="A19" s="68"/>
      <c r="B19" s="68" t="s">
        <v>15</v>
      </c>
      <c r="C19" s="106" t="s">
        <v>24</v>
      </c>
      <c r="D19" s="72"/>
      <c r="E19" s="75">
        <v>117096651</v>
      </c>
      <c r="F19" s="109">
        <v>352726</v>
      </c>
      <c r="G19" s="109">
        <v>117449377</v>
      </c>
    </row>
    <row r="20" spans="1:7" ht="13.5" customHeight="1" x14ac:dyDescent="0.15">
      <c r="A20" s="68"/>
      <c r="B20" s="214" t="s">
        <v>5</v>
      </c>
      <c r="C20" s="214"/>
      <c r="D20" s="72"/>
      <c r="E20" s="75">
        <v>5356692550</v>
      </c>
      <c r="F20" s="109">
        <v>301675322</v>
      </c>
      <c r="G20" s="109">
        <v>5658367872</v>
      </c>
    </row>
    <row r="21" spans="1:7" ht="13.5" customHeight="1" x14ac:dyDescent="0.15">
      <c r="A21" s="68"/>
      <c r="B21" s="214" t="s">
        <v>25</v>
      </c>
      <c r="C21" s="214"/>
      <c r="D21" s="72"/>
      <c r="E21" s="75">
        <v>23528489636</v>
      </c>
      <c r="F21" s="109">
        <v>-820696809</v>
      </c>
      <c r="G21" s="109">
        <v>22707792827</v>
      </c>
    </row>
    <row r="22" spans="1:7" ht="13.5" customHeight="1" x14ac:dyDescent="0.15">
      <c r="A22" s="68"/>
      <c r="B22" s="214" t="s">
        <v>26</v>
      </c>
      <c r="C22" s="214"/>
      <c r="D22" s="72"/>
      <c r="E22" s="75"/>
      <c r="F22" s="109"/>
      <c r="G22" s="109"/>
    </row>
    <row r="23" spans="1:7" ht="13.5" customHeight="1" x14ac:dyDescent="0.15">
      <c r="A23" s="68"/>
      <c r="B23" s="68" t="s">
        <v>114</v>
      </c>
      <c r="C23" s="106" t="s">
        <v>27</v>
      </c>
      <c r="D23" s="72"/>
      <c r="E23" s="75">
        <v>9669531</v>
      </c>
      <c r="F23" s="109">
        <v>-31500</v>
      </c>
      <c r="G23" s="109">
        <v>9638031</v>
      </c>
    </row>
    <row r="24" spans="1:7" ht="13.5" customHeight="1" x14ac:dyDescent="0.15">
      <c r="A24" s="68"/>
      <c r="B24" s="68" t="s">
        <v>116</v>
      </c>
      <c r="C24" s="106" t="s">
        <v>28</v>
      </c>
      <c r="D24" s="72"/>
      <c r="E24" s="75">
        <v>270479177</v>
      </c>
      <c r="F24" s="109" t="s">
        <v>101</v>
      </c>
      <c r="G24" s="109">
        <v>270479177</v>
      </c>
    </row>
    <row r="25" spans="1:7" ht="13.5" customHeight="1" x14ac:dyDescent="0.15">
      <c r="A25" s="68"/>
      <c r="B25" s="68" t="s">
        <v>11</v>
      </c>
      <c r="C25" s="106" t="s">
        <v>30</v>
      </c>
      <c r="D25" s="72"/>
      <c r="E25" s="75">
        <v>1132926</v>
      </c>
      <c r="F25" s="109">
        <v>-54316</v>
      </c>
      <c r="G25" s="109">
        <v>1078610</v>
      </c>
    </row>
    <row r="26" spans="1:7" ht="13.5" customHeight="1" x14ac:dyDescent="0.15">
      <c r="A26" s="68"/>
      <c r="B26" s="68" t="s">
        <v>13</v>
      </c>
      <c r="C26" s="73" t="s">
        <v>31</v>
      </c>
      <c r="D26" s="72"/>
      <c r="E26" s="75">
        <v>13382898</v>
      </c>
      <c r="F26" s="109">
        <v>-91171</v>
      </c>
      <c r="G26" s="109">
        <v>13291727</v>
      </c>
    </row>
    <row r="27" spans="1:7" ht="13.5" customHeight="1" x14ac:dyDescent="0.15">
      <c r="A27" s="68"/>
      <c r="B27" s="214" t="s">
        <v>5</v>
      </c>
      <c r="C27" s="214"/>
      <c r="D27" s="72"/>
      <c r="E27" s="75">
        <v>294664532</v>
      </c>
      <c r="F27" s="109">
        <v>-176987</v>
      </c>
      <c r="G27" s="109">
        <v>294487545</v>
      </c>
    </row>
    <row r="28" spans="1:7" ht="13.5" customHeight="1" x14ac:dyDescent="0.15">
      <c r="A28" s="68"/>
      <c r="B28" s="214" t="s">
        <v>125</v>
      </c>
      <c r="C28" s="214"/>
      <c r="D28" s="72"/>
      <c r="E28" s="75">
        <v>15434303800</v>
      </c>
      <c r="F28" s="109" t="s">
        <v>101</v>
      </c>
      <c r="G28" s="109">
        <v>15434303800</v>
      </c>
    </row>
    <row r="29" spans="1:7" ht="13.5" customHeight="1" x14ac:dyDescent="0.15">
      <c r="A29" s="68"/>
      <c r="B29" s="214" t="s">
        <v>126</v>
      </c>
      <c r="C29" s="214"/>
      <c r="D29" s="72"/>
      <c r="E29" s="75">
        <v>132800000</v>
      </c>
      <c r="F29" s="109" t="s">
        <v>101</v>
      </c>
      <c r="G29" s="109">
        <v>132800000</v>
      </c>
    </row>
    <row r="30" spans="1:7" ht="13.5" customHeight="1" x14ac:dyDescent="0.15">
      <c r="A30" s="68"/>
      <c r="B30" s="214" t="s">
        <v>34</v>
      </c>
      <c r="C30" s="214"/>
      <c r="D30" s="72"/>
      <c r="E30" s="75">
        <v>5125148368</v>
      </c>
      <c r="F30" s="109">
        <v>227299320</v>
      </c>
      <c r="G30" s="109">
        <v>5352447688</v>
      </c>
    </row>
    <row r="31" spans="1:7" ht="13.5" customHeight="1" x14ac:dyDescent="0.15">
      <c r="A31" s="68"/>
      <c r="B31" s="214" t="s">
        <v>35</v>
      </c>
      <c r="C31" s="214"/>
      <c r="D31" s="72"/>
      <c r="E31" s="75"/>
      <c r="F31" s="109"/>
      <c r="G31" s="109"/>
    </row>
    <row r="32" spans="1:7" ht="13.5" customHeight="1" x14ac:dyDescent="0.15">
      <c r="A32" s="68"/>
      <c r="B32" s="68" t="s">
        <v>114</v>
      </c>
      <c r="C32" s="106" t="s">
        <v>36</v>
      </c>
      <c r="D32" s="72"/>
      <c r="E32" s="75">
        <v>844371000</v>
      </c>
      <c r="F32" s="109">
        <v>82478908</v>
      </c>
      <c r="G32" s="109">
        <v>926849908</v>
      </c>
    </row>
    <row r="33" spans="1:7" ht="13.5" customHeight="1" x14ac:dyDescent="0.15">
      <c r="A33" s="68"/>
      <c r="B33" s="68" t="s">
        <v>116</v>
      </c>
      <c r="C33" s="106" t="s">
        <v>37</v>
      </c>
      <c r="D33" s="72"/>
      <c r="E33" s="75">
        <v>1341227000</v>
      </c>
      <c r="F33" s="109">
        <v>112561860</v>
      </c>
      <c r="G33" s="109">
        <v>1453788860</v>
      </c>
    </row>
    <row r="34" spans="1:7" ht="13.5" customHeight="1" x14ac:dyDescent="0.15">
      <c r="A34" s="68"/>
      <c r="B34" s="68" t="s">
        <v>11</v>
      </c>
      <c r="C34" s="73" t="s">
        <v>127</v>
      </c>
      <c r="D34" s="72"/>
      <c r="E34" s="75">
        <v>421097000</v>
      </c>
      <c r="F34" s="109">
        <v>38038570</v>
      </c>
      <c r="G34" s="109">
        <v>459135570</v>
      </c>
    </row>
    <row r="35" spans="1:7" ht="13.5" customHeight="1" x14ac:dyDescent="0.15">
      <c r="A35" s="68"/>
      <c r="B35" s="68" t="s">
        <v>13</v>
      </c>
      <c r="C35" s="106" t="s">
        <v>128</v>
      </c>
      <c r="D35" s="72"/>
      <c r="E35" s="75">
        <v>533018000</v>
      </c>
      <c r="F35" s="109">
        <v>12351803</v>
      </c>
      <c r="G35" s="109">
        <v>545369803</v>
      </c>
    </row>
    <row r="36" spans="1:7" ht="13.5" customHeight="1" x14ac:dyDescent="0.15">
      <c r="A36" s="68"/>
      <c r="B36" s="68" t="s">
        <v>15</v>
      </c>
      <c r="C36" s="106" t="s">
        <v>129</v>
      </c>
      <c r="D36" s="72"/>
      <c r="E36" s="75">
        <v>102626000</v>
      </c>
      <c r="F36" s="109">
        <v>58187946</v>
      </c>
      <c r="G36" s="109">
        <v>160813946</v>
      </c>
    </row>
    <row r="37" spans="1:7" ht="13.5" customHeight="1" x14ac:dyDescent="0.15">
      <c r="A37" s="68"/>
      <c r="B37" s="68" t="s">
        <v>23</v>
      </c>
      <c r="C37" s="106" t="s">
        <v>131</v>
      </c>
      <c r="D37" s="72"/>
      <c r="E37" s="75">
        <v>600367000</v>
      </c>
      <c r="F37" s="109">
        <v>160812823</v>
      </c>
      <c r="G37" s="109">
        <v>761179823</v>
      </c>
    </row>
    <row r="38" spans="1:7" ht="13.5" customHeight="1" x14ac:dyDescent="0.15">
      <c r="A38" s="68"/>
      <c r="B38" s="68" t="s">
        <v>42</v>
      </c>
      <c r="C38" s="106" t="s">
        <v>133</v>
      </c>
      <c r="D38" s="71"/>
      <c r="E38" s="75">
        <v>1999694000</v>
      </c>
      <c r="F38" s="109">
        <v>240668000</v>
      </c>
      <c r="G38" s="109">
        <v>2240362000</v>
      </c>
    </row>
    <row r="39" spans="1:7" ht="13.5" customHeight="1" x14ac:dyDescent="0.15">
      <c r="A39" s="68"/>
      <c r="B39" s="68" t="s">
        <v>44</v>
      </c>
      <c r="C39" s="106" t="s">
        <v>135</v>
      </c>
      <c r="D39" s="71"/>
      <c r="E39" s="75">
        <v>60846000</v>
      </c>
      <c r="F39" s="109" t="s">
        <v>101</v>
      </c>
      <c r="G39" s="109">
        <v>60846000</v>
      </c>
    </row>
    <row r="40" spans="1:7" ht="13.5" customHeight="1" x14ac:dyDescent="0.15">
      <c r="A40" s="68"/>
      <c r="B40" s="216" t="s">
        <v>136</v>
      </c>
      <c r="C40" s="216"/>
      <c r="D40" s="71"/>
      <c r="E40" s="75">
        <v>5903246000</v>
      </c>
      <c r="F40" s="109">
        <v>705099910</v>
      </c>
      <c r="G40" s="109">
        <v>6608345910</v>
      </c>
    </row>
    <row r="41" spans="1:7" ht="13.5" customHeight="1" x14ac:dyDescent="0.15">
      <c r="A41" s="68"/>
      <c r="B41" s="68" t="s">
        <v>47</v>
      </c>
      <c r="C41" s="106" t="s">
        <v>138</v>
      </c>
      <c r="D41" s="71"/>
      <c r="E41" s="75">
        <v>73079000</v>
      </c>
      <c r="F41" s="109">
        <v>290723000</v>
      </c>
      <c r="G41" s="109">
        <v>363802000</v>
      </c>
    </row>
    <row r="42" spans="1:7" ht="13.5" customHeight="1" x14ac:dyDescent="0.15">
      <c r="A42" s="68"/>
      <c r="B42" s="214" t="s">
        <v>139</v>
      </c>
      <c r="C42" s="214"/>
      <c r="D42" s="71"/>
      <c r="E42" s="75">
        <v>5976325000</v>
      </c>
      <c r="F42" s="109">
        <v>995822910</v>
      </c>
      <c r="G42" s="109">
        <v>6972147910</v>
      </c>
    </row>
    <row r="43" spans="1:7" ht="13.5" customHeight="1" x14ac:dyDescent="0.15">
      <c r="A43" s="68"/>
      <c r="B43" s="214" t="s">
        <v>49</v>
      </c>
      <c r="C43" s="214"/>
      <c r="D43" s="71"/>
      <c r="E43" s="75">
        <v>511018417</v>
      </c>
      <c r="F43" s="109">
        <v>126940726</v>
      </c>
      <c r="G43" s="109">
        <v>637959143</v>
      </c>
    </row>
    <row r="44" spans="1:7" ht="13.5" customHeight="1" x14ac:dyDescent="0.15">
      <c r="A44" s="68"/>
      <c r="B44" s="214" t="s">
        <v>50</v>
      </c>
      <c r="C44" s="214"/>
      <c r="D44" s="71"/>
      <c r="E44" s="75">
        <v>181041023</v>
      </c>
      <c r="F44" s="109">
        <v>203932159</v>
      </c>
      <c r="G44" s="109">
        <v>384973182</v>
      </c>
    </row>
    <row r="45" spans="1:7" ht="13.5" customHeight="1" x14ac:dyDescent="0.15">
      <c r="A45" s="68"/>
      <c r="B45" s="214" t="s">
        <v>140</v>
      </c>
      <c r="C45" s="214"/>
      <c r="D45" s="71"/>
      <c r="E45" s="75">
        <v>963474032</v>
      </c>
      <c r="F45" s="109">
        <v>9635489</v>
      </c>
      <c r="G45" s="109">
        <v>973109521</v>
      </c>
    </row>
    <row r="46" spans="1:7" ht="13.5" customHeight="1" x14ac:dyDescent="0.15">
      <c r="A46" s="68"/>
      <c r="B46" s="214" t="s">
        <v>141</v>
      </c>
      <c r="C46" s="214"/>
      <c r="D46" s="71"/>
      <c r="E46" s="75">
        <v>1017438878</v>
      </c>
      <c r="F46" s="109">
        <v>196397407</v>
      </c>
      <c r="G46" s="109">
        <v>1213836285</v>
      </c>
    </row>
    <row r="47" spans="1:7" ht="13.5" customHeight="1" x14ac:dyDescent="0.15">
      <c r="A47" s="68"/>
      <c r="B47" s="214" t="s">
        <v>53</v>
      </c>
      <c r="C47" s="214"/>
      <c r="D47" s="74"/>
      <c r="E47" s="75">
        <v>6109830450</v>
      </c>
      <c r="F47" s="109">
        <v>401100039</v>
      </c>
      <c r="G47" s="109">
        <v>6510930489</v>
      </c>
    </row>
    <row r="48" spans="1:7" ht="13.5" customHeight="1" x14ac:dyDescent="0.15">
      <c r="A48" s="68"/>
      <c r="B48" s="214" t="s">
        <v>143</v>
      </c>
      <c r="C48" s="214"/>
      <c r="D48" s="74"/>
      <c r="E48" s="75">
        <v>350000000</v>
      </c>
      <c r="F48" s="109">
        <v>-50000000</v>
      </c>
      <c r="G48" s="109">
        <v>300000000</v>
      </c>
    </row>
    <row r="49" spans="1:7" ht="4.95" customHeight="1" x14ac:dyDescent="0.15">
      <c r="A49" s="68"/>
      <c r="B49" s="106"/>
      <c r="C49" s="106"/>
      <c r="D49" s="74"/>
      <c r="E49" s="75"/>
      <c r="F49" s="109"/>
      <c r="G49" s="109"/>
    </row>
    <row r="50" spans="1:7" ht="13.5" customHeight="1" x14ac:dyDescent="0.15">
      <c r="A50" s="68"/>
      <c r="B50" s="221" t="s">
        <v>144</v>
      </c>
      <c r="C50" s="221"/>
      <c r="D50" s="74"/>
      <c r="E50" s="99">
        <v>97454709410</v>
      </c>
      <c r="F50" s="111">
        <v>1654778142</v>
      </c>
      <c r="G50" s="111">
        <v>99109487552</v>
      </c>
    </row>
    <row r="51" spans="1:7" ht="10.5" customHeight="1" x14ac:dyDescent="0.15">
      <c r="A51" s="108"/>
      <c r="B51" s="108"/>
      <c r="C51" s="108"/>
      <c r="D51" s="108"/>
      <c r="E51" s="108"/>
      <c r="F51" s="113"/>
      <c r="G51" s="113"/>
    </row>
    <row r="52" spans="1:7" ht="10.5" customHeight="1" x14ac:dyDescent="0.15">
      <c r="A52" s="107"/>
      <c r="B52" s="107"/>
      <c r="C52" s="107"/>
      <c r="D52" s="107"/>
      <c r="E52" s="112"/>
      <c r="F52" s="112"/>
      <c r="G52" s="112"/>
    </row>
    <row r="53" spans="1:7" ht="10.5" customHeight="1" x14ac:dyDescent="0.15">
      <c r="A53" s="107"/>
      <c r="B53" s="107"/>
      <c r="C53" s="107"/>
      <c r="D53" s="107"/>
      <c r="E53" s="107"/>
      <c r="F53" s="113"/>
      <c r="G53" s="113"/>
    </row>
  </sheetData>
  <mergeCells count="22">
    <mergeCell ref="B42:C42"/>
    <mergeCell ref="B22:C22"/>
    <mergeCell ref="B27:C27"/>
    <mergeCell ref="B30:C30"/>
    <mergeCell ref="B31:C31"/>
    <mergeCell ref="B40:C40"/>
    <mergeCell ref="A2:G2"/>
    <mergeCell ref="B50:C50"/>
    <mergeCell ref="B43:C43"/>
    <mergeCell ref="B44:C44"/>
    <mergeCell ref="B45:C45"/>
    <mergeCell ref="B46:C46"/>
    <mergeCell ref="B47:C47"/>
    <mergeCell ref="B48:C48"/>
    <mergeCell ref="B28:C28"/>
    <mergeCell ref="B29:C29"/>
    <mergeCell ref="A3:D3"/>
    <mergeCell ref="B5:C5"/>
    <mergeCell ref="B13:C13"/>
    <mergeCell ref="B14:C14"/>
    <mergeCell ref="B20:C20"/>
    <mergeCell ref="B21:C21"/>
  </mergeCells>
  <phoneticPr fontId="7"/>
  <pageMargins left="0.78740157480314965" right="0.78740157480314965" top="0.86614173228346458" bottom="0.86614173228346458" header="0.62992125984251968" footer="0.39370078740157483"/>
  <pageSetup paperSize="9" scale="118" firstPageNumber="284" orientation="portrait" useFirstPageNumber="1"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A53"/>
  <sheetViews>
    <sheetView view="pageBreakPreview" zoomScaleNormal="100" zoomScaleSheetLayoutView="100" workbookViewId="0"/>
  </sheetViews>
  <sheetFormatPr defaultColWidth="9.42578125" defaultRowHeight="9.6" x14ac:dyDescent="0.15"/>
  <cols>
    <col min="1" max="1" width="0.42578125" style="64" customWidth="1"/>
    <col min="2" max="2" width="4.42578125" style="64" customWidth="1"/>
    <col min="3" max="3" width="32.42578125" style="64" customWidth="1"/>
    <col min="4" max="4" width="0.5703125" style="64" customWidth="1"/>
    <col min="5" max="7" width="20.140625" style="64" customWidth="1"/>
    <col min="8" max="8" width="21.42578125" style="64" customWidth="1"/>
    <col min="9" max="10" width="12.140625" style="64" customWidth="1"/>
    <col min="11" max="16" width="12.42578125" style="64" customWidth="1"/>
    <col min="17" max="16384" width="9.42578125" style="64"/>
  </cols>
  <sheetData>
    <row r="1" spans="1:27" s="63" customFormat="1" ht="12" customHeight="1" x14ac:dyDescent="0.15">
      <c r="A1" s="59"/>
      <c r="B1" s="59"/>
      <c r="C1" s="59"/>
      <c r="D1" s="59"/>
      <c r="E1" s="60"/>
      <c r="F1" s="122"/>
      <c r="G1" s="60" t="s">
        <v>173</v>
      </c>
      <c r="H1" s="122"/>
      <c r="I1" s="61"/>
      <c r="J1" s="61"/>
      <c r="K1" s="61"/>
      <c r="L1" s="61"/>
      <c r="M1" s="61"/>
      <c r="N1" s="61"/>
      <c r="O1" s="61"/>
      <c r="P1" s="62"/>
      <c r="Q1" s="61"/>
      <c r="R1" s="61"/>
      <c r="S1" s="61"/>
      <c r="T1" s="61"/>
      <c r="U1" s="61"/>
      <c r="V1" s="61"/>
      <c r="W1" s="61"/>
      <c r="X1" s="61"/>
      <c r="Y1" s="61"/>
      <c r="Z1" s="61"/>
      <c r="AA1" s="61"/>
    </row>
    <row r="2" spans="1:27" ht="18" customHeight="1" x14ac:dyDescent="0.15">
      <c r="A2" s="197" t="s">
        <v>205</v>
      </c>
      <c r="B2" s="197"/>
      <c r="C2" s="197"/>
      <c r="D2" s="197"/>
      <c r="E2" s="197"/>
      <c r="F2" s="197"/>
      <c r="G2" s="197"/>
      <c r="H2" s="122"/>
    </row>
    <row r="3" spans="1:27" ht="18" customHeight="1" x14ac:dyDescent="0.15">
      <c r="A3" s="213" t="s">
        <v>161</v>
      </c>
      <c r="B3" s="213"/>
      <c r="C3" s="213"/>
      <c r="D3" s="220"/>
      <c r="E3" s="121" t="s">
        <v>109</v>
      </c>
      <c r="F3" s="83" t="s">
        <v>163</v>
      </c>
      <c r="G3" s="83" t="s">
        <v>111</v>
      </c>
      <c r="H3" s="122"/>
    </row>
    <row r="4" spans="1:27" ht="6" customHeight="1" x14ac:dyDescent="0.15">
      <c r="A4" s="65"/>
      <c r="B4" s="65"/>
      <c r="C4" s="65"/>
      <c r="D4" s="66"/>
      <c r="E4" s="67"/>
      <c r="F4" s="122"/>
      <c r="G4" s="122"/>
      <c r="H4" s="122"/>
    </row>
    <row r="5" spans="1:27" ht="13.5" customHeight="1" x14ac:dyDescent="0.15">
      <c r="A5" s="68"/>
      <c r="B5" s="214" t="s">
        <v>6</v>
      </c>
      <c r="C5" s="214"/>
      <c r="D5" s="69"/>
      <c r="E5" s="75"/>
      <c r="F5" s="122"/>
      <c r="G5" s="122"/>
      <c r="H5" s="122"/>
    </row>
    <row r="6" spans="1:27" ht="13.5" customHeight="1" x14ac:dyDescent="0.15">
      <c r="A6" s="68"/>
      <c r="B6" s="68" t="s">
        <v>114</v>
      </c>
      <c r="C6" s="118" t="s">
        <v>192</v>
      </c>
      <c r="D6" s="66"/>
      <c r="E6" s="75">
        <v>11685256884</v>
      </c>
      <c r="F6" s="109" t="s">
        <v>101</v>
      </c>
      <c r="G6" s="75">
        <v>11685256884</v>
      </c>
      <c r="H6" s="117"/>
    </row>
    <row r="7" spans="1:27" ht="13.5" customHeight="1" x14ac:dyDescent="0.15">
      <c r="A7" s="68"/>
      <c r="B7" s="68" t="s">
        <v>116</v>
      </c>
      <c r="C7" s="118" t="s">
        <v>193</v>
      </c>
      <c r="D7" s="66"/>
      <c r="E7" s="75">
        <v>11607864373</v>
      </c>
      <c r="F7" s="75">
        <v>-8572978</v>
      </c>
      <c r="G7" s="75">
        <v>11599291395</v>
      </c>
      <c r="H7" s="122"/>
    </row>
    <row r="8" spans="1:27" ht="13.5" customHeight="1" x14ac:dyDescent="0.15">
      <c r="A8" s="68"/>
      <c r="B8" s="68" t="s">
        <v>11</v>
      </c>
      <c r="C8" s="118" t="s">
        <v>194</v>
      </c>
      <c r="D8" s="71"/>
      <c r="E8" s="75">
        <v>3095319978</v>
      </c>
      <c r="F8" s="75">
        <v>-16355631</v>
      </c>
      <c r="G8" s="75">
        <v>3078964347</v>
      </c>
      <c r="H8" s="122"/>
    </row>
    <row r="9" spans="1:27" ht="13.5" customHeight="1" x14ac:dyDescent="0.15">
      <c r="A9" s="68"/>
      <c r="B9" s="68" t="s">
        <v>13</v>
      </c>
      <c r="C9" s="118" t="s">
        <v>195</v>
      </c>
      <c r="D9" s="71"/>
      <c r="E9" s="75">
        <v>2143700001</v>
      </c>
      <c r="F9" s="75">
        <v>-36629632</v>
      </c>
      <c r="G9" s="124">
        <v>2107070369</v>
      </c>
      <c r="H9" s="122"/>
    </row>
    <row r="10" spans="1:27" ht="13.5" customHeight="1" x14ac:dyDescent="0.15">
      <c r="A10" s="68"/>
      <c r="B10" s="68" t="s">
        <v>15</v>
      </c>
      <c r="C10" s="118" t="s">
        <v>196</v>
      </c>
      <c r="D10" s="71"/>
      <c r="E10" s="75">
        <v>4052385049</v>
      </c>
      <c r="F10" s="75">
        <v>78289166</v>
      </c>
      <c r="G10" s="75">
        <v>4130674215</v>
      </c>
      <c r="H10" s="122"/>
    </row>
    <row r="11" spans="1:27" ht="13.5" customHeight="1" x14ac:dyDescent="0.15">
      <c r="A11" s="68"/>
      <c r="B11" s="68" t="s">
        <v>23</v>
      </c>
      <c r="C11" s="118" t="s">
        <v>197</v>
      </c>
      <c r="D11" s="71"/>
      <c r="E11" s="75">
        <v>351415581</v>
      </c>
      <c r="F11" s="75">
        <v>46469365</v>
      </c>
      <c r="G11" s="75">
        <v>397884946</v>
      </c>
      <c r="H11" s="122"/>
    </row>
    <row r="12" spans="1:27" ht="13.5" customHeight="1" x14ac:dyDescent="0.15">
      <c r="A12" s="68"/>
      <c r="B12" s="68" t="s">
        <v>42</v>
      </c>
      <c r="C12" s="118" t="s">
        <v>122</v>
      </c>
      <c r="D12" s="71"/>
      <c r="E12" s="75">
        <v>37278948</v>
      </c>
      <c r="F12" s="109" t="s">
        <v>101</v>
      </c>
      <c r="G12" s="75">
        <v>37278948</v>
      </c>
      <c r="H12" s="122"/>
    </row>
    <row r="13" spans="1:27" ht="13.5" customHeight="1" x14ac:dyDescent="0.15">
      <c r="A13" s="68"/>
      <c r="B13" s="214" t="s">
        <v>5</v>
      </c>
      <c r="C13" s="214"/>
      <c r="D13" s="72"/>
      <c r="E13" s="75">
        <v>32973220814</v>
      </c>
      <c r="F13" s="75">
        <v>63200290</v>
      </c>
      <c r="G13" s="75">
        <v>33036421104</v>
      </c>
      <c r="H13" s="122"/>
    </row>
    <row r="14" spans="1:27" ht="13.5" customHeight="1" x14ac:dyDescent="0.15">
      <c r="A14" s="68"/>
      <c r="B14" s="214" t="s">
        <v>17</v>
      </c>
      <c r="C14" s="214"/>
      <c r="D14" s="72"/>
      <c r="E14" s="75"/>
      <c r="F14" s="75"/>
      <c r="G14" s="75"/>
      <c r="H14" s="122"/>
    </row>
    <row r="15" spans="1:27" ht="13.5" customHeight="1" x14ac:dyDescent="0.15">
      <c r="A15" s="68"/>
      <c r="B15" s="68" t="s">
        <v>114</v>
      </c>
      <c r="C15" s="118" t="s">
        <v>18</v>
      </c>
      <c r="D15" s="72"/>
      <c r="E15" s="75">
        <v>1522781000</v>
      </c>
      <c r="F15" s="75">
        <v>7616176</v>
      </c>
      <c r="G15" s="75">
        <v>1530397176</v>
      </c>
      <c r="H15" s="122"/>
    </row>
    <row r="16" spans="1:27" ht="13.5" customHeight="1" x14ac:dyDescent="0.15">
      <c r="A16" s="68"/>
      <c r="B16" s="68" t="s">
        <v>116</v>
      </c>
      <c r="C16" s="118" t="s">
        <v>20</v>
      </c>
      <c r="D16" s="72"/>
      <c r="E16" s="75">
        <v>1315869907</v>
      </c>
      <c r="F16" s="75">
        <v>234050472</v>
      </c>
      <c r="G16" s="75">
        <v>1549920379</v>
      </c>
      <c r="H16" s="122"/>
    </row>
    <row r="17" spans="1:8" ht="13.5" customHeight="1" x14ac:dyDescent="0.15">
      <c r="A17" s="68"/>
      <c r="B17" s="68" t="s">
        <v>11</v>
      </c>
      <c r="C17" s="118" t="s">
        <v>21</v>
      </c>
      <c r="D17" s="72"/>
      <c r="E17" s="75">
        <v>76557840</v>
      </c>
      <c r="F17" s="75">
        <v>159701316</v>
      </c>
      <c r="G17" s="75">
        <v>236259156</v>
      </c>
      <c r="H17" s="122"/>
    </row>
    <row r="18" spans="1:8" ht="13.5" customHeight="1" x14ac:dyDescent="0.15">
      <c r="A18" s="68"/>
      <c r="B18" s="68" t="s">
        <v>13</v>
      </c>
      <c r="C18" s="118" t="s">
        <v>22</v>
      </c>
      <c r="D18" s="72"/>
      <c r="E18" s="75">
        <v>2322538374</v>
      </c>
      <c r="F18" s="75">
        <v>62503821</v>
      </c>
      <c r="G18" s="75">
        <v>2385042195</v>
      </c>
      <c r="H18" s="122"/>
    </row>
    <row r="19" spans="1:8" ht="13.5" customHeight="1" x14ac:dyDescent="0.15">
      <c r="A19" s="68"/>
      <c r="B19" s="68" t="s">
        <v>15</v>
      </c>
      <c r="C19" s="118" t="s">
        <v>24</v>
      </c>
      <c r="D19" s="72"/>
      <c r="E19" s="75">
        <v>126875741</v>
      </c>
      <c r="F19" s="109" t="s">
        <v>101</v>
      </c>
      <c r="G19" s="75">
        <v>126875741</v>
      </c>
      <c r="H19" s="122"/>
    </row>
    <row r="20" spans="1:8" ht="13.5" customHeight="1" x14ac:dyDescent="0.15">
      <c r="A20" s="68"/>
      <c r="B20" s="214" t="s">
        <v>5</v>
      </c>
      <c r="C20" s="214"/>
      <c r="D20" s="72"/>
      <c r="E20" s="75">
        <v>5364622862</v>
      </c>
      <c r="F20" s="75">
        <v>463871785</v>
      </c>
      <c r="G20" s="75">
        <v>5828494647</v>
      </c>
      <c r="H20" s="122"/>
    </row>
    <row r="21" spans="1:8" ht="13.5" customHeight="1" x14ac:dyDescent="0.15">
      <c r="A21" s="68"/>
      <c r="B21" s="214" t="s">
        <v>25</v>
      </c>
      <c r="C21" s="214"/>
      <c r="D21" s="72"/>
      <c r="E21" s="75">
        <v>23301964027</v>
      </c>
      <c r="F21" s="75">
        <v>-560641748</v>
      </c>
      <c r="G21" s="75">
        <v>22741322279</v>
      </c>
      <c r="H21" s="122"/>
    </row>
    <row r="22" spans="1:8" ht="13.5" customHeight="1" x14ac:dyDescent="0.15">
      <c r="A22" s="68"/>
      <c r="B22" s="214" t="s">
        <v>26</v>
      </c>
      <c r="C22" s="214"/>
      <c r="D22" s="72"/>
      <c r="E22" s="75"/>
      <c r="F22" s="75"/>
      <c r="G22" s="75"/>
      <c r="H22" s="122"/>
    </row>
    <row r="23" spans="1:8" ht="13.5" customHeight="1" x14ac:dyDescent="0.15">
      <c r="A23" s="68"/>
      <c r="B23" s="68" t="s">
        <v>114</v>
      </c>
      <c r="C23" s="118" t="s">
        <v>27</v>
      </c>
      <c r="D23" s="72"/>
      <c r="E23" s="75">
        <v>8541364</v>
      </c>
      <c r="F23" s="75">
        <v>-17500</v>
      </c>
      <c r="G23" s="75">
        <v>8523864</v>
      </c>
      <c r="H23" s="122"/>
    </row>
    <row r="24" spans="1:8" ht="13.5" customHeight="1" x14ac:dyDescent="0.15">
      <c r="A24" s="68"/>
      <c r="B24" s="68" t="s">
        <v>116</v>
      </c>
      <c r="C24" s="118" t="s">
        <v>28</v>
      </c>
      <c r="D24" s="72"/>
      <c r="E24" s="75">
        <v>229397933</v>
      </c>
      <c r="F24" s="109" t="s">
        <v>101</v>
      </c>
      <c r="G24" s="75">
        <v>229397933</v>
      </c>
      <c r="H24" s="122"/>
    </row>
    <row r="25" spans="1:8" ht="13.5" customHeight="1" x14ac:dyDescent="0.15">
      <c r="A25" s="68"/>
      <c r="B25" s="68" t="s">
        <v>11</v>
      </c>
      <c r="C25" s="118" t="s">
        <v>30</v>
      </c>
      <c r="D25" s="72"/>
      <c r="E25" s="75">
        <v>1096638</v>
      </c>
      <c r="F25" s="75">
        <v>-79881</v>
      </c>
      <c r="G25" s="75">
        <v>1016757</v>
      </c>
      <c r="H25" s="122"/>
    </row>
    <row r="26" spans="1:8" ht="13.5" customHeight="1" x14ac:dyDescent="0.15">
      <c r="A26" s="68"/>
      <c r="B26" s="68" t="s">
        <v>13</v>
      </c>
      <c r="C26" s="73" t="s">
        <v>31</v>
      </c>
      <c r="D26" s="72"/>
      <c r="E26" s="75">
        <v>11338778</v>
      </c>
      <c r="F26" s="75">
        <v>-301580</v>
      </c>
      <c r="G26" s="75">
        <v>11037198</v>
      </c>
      <c r="H26" s="122"/>
    </row>
    <row r="27" spans="1:8" ht="13.5" customHeight="1" x14ac:dyDescent="0.15">
      <c r="A27" s="68"/>
      <c r="B27" s="214" t="s">
        <v>5</v>
      </c>
      <c r="C27" s="214"/>
      <c r="D27" s="72"/>
      <c r="E27" s="75">
        <v>250374713</v>
      </c>
      <c r="F27" s="75">
        <v>-398961</v>
      </c>
      <c r="G27" s="75">
        <v>249975752</v>
      </c>
      <c r="H27" s="122"/>
    </row>
    <row r="28" spans="1:8" ht="13.5" customHeight="1" x14ac:dyDescent="0.15">
      <c r="A28" s="68"/>
      <c r="B28" s="214" t="s">
        <v>125</v>
      </c>
      <c r="C28" s="214"/>
      <c r="D28" s="72"/>
      <c r="E28" s="75">
        <v>15360581100</v>
      </c>
      <c r="F28" s="75">
        <v>510799900</v>
      </c>
      <c r="G28" s="75">
        <v>15871381000</v>
      </c>
      <c r="H28" s="122"/>
    </row>
    <row r="29" spans="1:8" ht="13.5" customHeight="1" x14ac:dyDescent="0.15">
      <c r="A29" s="68"/>
      <c r="B29" s="214" t="s">
        <v>126</v>
      </c>
      <c r="C29" s="214"/>
      <c r="D29" s="72"/>
      <c r="E29" s="75">
        <v>154400000</v>
      </c>
      <c r="F29" s="109" t="s">
        <v>101</v>
      </c>
      <c r="G29" s="75">
        <v>154400000</v>
      </c>
      <c r="H29" s="122"/>
    </row>
    <row r="30" spans="1:8" ht="13.5" customHeight="1" x14ac:dyDescent="0.15">
      <c r="A30" s="68"/>
      <c r="B30" s="214" t="s">
        <v>34</v>
      </c>
      <c r="C30" s="214"/>
      <c r="D30" s="72"/>
      <c r="E30" s="75">
        <v>5191104202</v>
      </c>
      <c r="F30" s="75">
        <v>448153392</v>
      </c>
      <c r="G30" s="75">
        <v>5639257594</v>
      </c>
      <c r="H30" s="122"/>
    </row>
    <row r="31" spans="1:8" ht="13.5" customHeight="1" x14ac:dyDescent="0.15">
      <c r="A31" s="68"/>
      <c r="B31" s="214" t="s">
        <v>35</v>
      </c>
      <c r="C31" s="214"/>
      <c r="D31" s="72"/>
      <c r="E31" s="75"/>
      <c r="F31" s="75"/>
      <c r="G31" s="75"/>
      <c r="H31" s="122"/>
    </row>
    <row r="32" spans="1:8" ht="13.5" customHeight="1" x14ac:dyDescent="0.15">
      <c r="A32" s="68"/>
      <c r="B32" s="68" t="s">
        <v>114</v>
      </c>
      <c r="C32" s="118" t="s">
        <v>36</v>
      </c>
      <c r="D32" s="72"/>
      <c r="E32" s="75">
        <v>844871000</v>
      </c>
      <c r="F32" s="75">
        <v>191964586</v>
      </c>
      <c r="G32" s="75">
        <v>1036835586</v>
      </c>
      <c r="H32" s="122"/>
    </row>
    <row r="33" spans="1:8" ht="13.5" customHeight="1" x14ac:dyDescent="0.15">
      <c r="A33" s="68"/>
      <c r="B33" s="68" t="s">
        <v>116</v>
      </c>
      <c r="C33" s="118" t="s">
        <v>37</v>
      </c>
      <c r="D33" s="72"/>
      <c r="E33" s="75">
        <v>1347227000</v>
      </c>
      <c r="F33" s="75">
        <v>110253453</v>
      </c>
      <c r="G33" s="75">
        <v>1457480453</v>
      </c>
      <c r="H33" s="122"/>
    </row>
    <row r="34" spans="1:8" ht="13.5" customHeight="1" x14ac:dyDescent="0.15">
      <c r="A34" s="68"/>
      <c r="B34" s="68" t="s">
        <v>11</v>
      </c>
      <c r="C34" s="73" t="s">
        <v>127</v>
      </c>
      <c r="D34" s="72"/>
      <c r="E34" s="75">
        <v>420317000</v>
      </c>
      <c r="F34" s="75">
        <v>54030907</v>
      </c>
      <c r="G34" s="75">
        <v>474347907</v>
      </c>
      <c r="H34" s="122"/>
    </row>
    <row r="35" spans="1:8" ht="13.5" customHeight="1" x14ac:dyDescent="0.15">
      <c r="A35" s="68"/>
      <c r="B35" s="68" t="s">
        <v>13</v>
      </c>
      <c r="C35" s="118" t="s">
        <v>128</v>
      </c>
      <c r="D35" s="72"/>
      <c r="E35" s="75">
        <v>527818000</v>
      </c>
      <c r="F35" s="75">
        <v>55572329</v>
      </c>
      <c r="G35" s="75">
        <v>583390329</v>
      </c>
      <c r="H35" s="122"/>
    </row>
    <row r="36" spans="1:8" ht="13.5" customHeight="1" x14ac:dyDescent="0.15">
      <c r="A36" s="68"/>
      <c r="B36" s="68" t="s">
        <v>15</v>
      </c>
      <c r="C36" s="118" t="s">
        <v>129</v>
      </c>
      <c r="D36" s="72"/>
      <c r="E36" s="75">
        <v>101554000</v>
      </c>
      <c r="F36" s="75">
        <v>74822941</v>
      </c>
      <c r="G36" s="75">
        <v>176376941</v>
      </c>
      <c r="H36" s="122"/>
    </row>
    <row r="37" spans="1:8" ht="13.5" customHeight="1" x14ac:dyDescent="0.15">
      <c r="A37" s="68"/>
      <c r="B37" s="68" t="s">
        <v>23</v>
      </c>
      <c r="C37" s="118" t="s">
        <v>131</v>
      </c>
      <c r="D37" s="72"/>
      <c r="E37" s="75">
        <v>603017000</v>
      </c>
      <c r="F37" s="75">
        <v>187524193</v>
      </c>
      <c r="G37" s="75">
        <v>790541193</v>
      </c>
      <c r="H37" s="122"/>
    </row>
    <row r="38" spans="1:8" ht="13.5" customHeight="1" x14ac:dyDescent="0.15">
      <c r="A38" s="68"/>
      <c r="B38" s="68" t="s">
        <v>42</v>
      </c>
      <c r="C38" s="118" t="s">
        <v>133</v>
      </c>
      <c r="D38" s="71"/>
      <c r="E38" s="75">
        <v>2000308000</v>
      </c>
      <c r="F38" s="75">
        <v>324903000</v>
      </c>
      <c r="G38" s="75">
        <v>2325211000</v>
      </c>
      <c r="H38" s="122"/>
    </row>
    <row r="39" spans="1:8" ht="13.5" customHeight="1" x14ac:dyDescent="0.15">
      <c r="A39" s="68"/>
      <c r="B39" s="68" t="s">
        <v>44</v>
      </c>
      <c r="C39" s="118" t="s">
        <v>135</v>
      </c>
      <c r="D39" s="71"/>
      <c r="E39" s="75">
        <v>59846000</v>
      </c>
      <c r="F39" s="75">
        <v>8000000</v>
      </c>
      <c r="G39" s="75">
        <v>67846000</v>
      </c>
      <c r="H39" s="122"/>
    </row>
    <row r="40" spans="1:8" ht="13.5" customHeight="1" x14ac:dyDescent="0.15">
      <c r="A40" s="68"/>
      <c r="B40" s="216" t="s">
        <v>136</v>
      </c>
      <c r="C40" s="216"/>
      <c r="D40" s="71"/>
      <c r="E40" s="75">
        <v>5904958000</v>
      </c>
      <c r="F40" s="75">
        <v>1007071409</v>
      </c>
      <c r="G40" s="75">
        <v>6912029409</v>
      </c>
      <c r="H40" s="122"/>
    </row>
    <row r="41" spans="1:8" ht="13.5" customHeight="1" x14ac:dyDescent="0.15">
      <c r="A41" s="68"/>
      <c r="B41" s="68" t="s">
        <v>47</v>
      </c>
      <c r="C41" s="118" t="s">
        <v>138</v>
      </c>
      <c r="D41" s="71"/>
      <c r="E41" s="75">
        <v>73989000</v>
      </c>
      <c r="F41" s="75">
        <v>567629000</v>
      </c>
      <c r="G41" s="75">
        <v>641618000</v>
      </c>
      <c r="H41" s="122"/>
    </row>
    <row r="42" spans="1:8" ht="13.5" customHeight="1" x14ac:dyDescent="0.15">
      <c r="A42" s="68"/>
      <c r="B42" s="214" t="s">
        <v>139</v>
      </c>
      <c r="C42" s="214"/>
      <c r="D42" s="71"/>
      <c r="E42" s="75">
        <v>5978947000</v>
      </c>
      <c r="F42" s="75">
        <v>1574700409</v>
      </c>
      <c r="G42" s="75">
        <v>7553647409</v>
      </c>
      <c r="H42" s="122"/>
    </row>
    <row r="43" spans="1:8" ht="13.5" customHeight="1" x14ac:dyDescent="0.15">
      <c r="A43" s="68"/>
      <c r="B43" s="214" t="s">
        <v>49</v>
      </c>
      <c r="C43" s="214"/>
      <c r="D43" s="71"/>
      <c r="E43" s="75">
        <v>508907368</v>
      </c>
      <c r="F43" s="75">
        <v>128161269</v>
      </c>
      <c r="G43" s="75">
        <v>637068637</v>
      </c>
      <c r="H43" s="122"/>
    </row>
    <row r="44" spans="1:8" ht="13.5" customHeight="1" x14ac:dyDescent="0.15">
      <c r="A44" s="68"/>
      <c r="B44" s="214" t="s">
        <v>50</v>
      </c>
      <c r="C44" s="214"/>
      <c r="D44" s="71"/>
      <c r="E44" s="75">
        <v>177141758</v>
      </c>
      <c r="F44" s="75">
        <v>334148444</v>
      </c>
      <c r="G44" s="75">
        <v>511290202</v>
      </c>
    </row>
    <row r="45" spans="1:8" ht="13.5" customHeight="1" x14ac:dyDescent="0.15">
      <c r="A45" s="68"/>
      <c r="B45" s="214" t="s">
        <v>140</v>
      </c>
      <c r="C45" s="214"/>
      <c r="D45" s="71"/>
      <c r="E45" s="75">
        <v>918641310</v>
      </c>
      <c r="F45" s="75">
        <v>53764869</v>
      </c>
      <c r="G45" s="75">
        <v>972406179</v>
      </c>
    </row>
    <row r="46" spans="1:8" ht="13.5" customHeight="1" x14ac:dyDescent="0.15">
      <c r="A46" s="68"/>
      <c r="B46" s="214" t="s">
        <v>141</v>
      </c>
      <c r="C46" s="214"/>
      <c r="D46" s="71"/>
      <c r="E46" s="75">
        <v>992427382</v>
      </c>
      <c r="F46" s="75">
        <v>205055458</v>
      </c>
      <c r="G46" s="75">
        <v>1197482840</v>
      </c>
    </row>
    <row r="47" spans="1:8" ht="13.5" customHeight="1" x14ac:dyDescent="0.15">
      <c r="A47" s="68"/>
      <c r="B47" s="214" t="s">
        <v>53</v>
      </c>
      <c r="C47" s="214"/>
      <c r="D47" s="74"/>
      <c r="E47" s="75">
        <v>6190436875</v>
      </c>
      <c r="F47" s="75">
        <v>324476749</v>
      </c>
      <c r="G47" s="75">
        <v>6514913624</v>
      </c>
    </row>
    <row r="48" spans="1:8" ht="13.5" customHeight="1" x14ac:dyDescent="0.15">
      <c r="A48" s="68"/>
      <c r="B48" s="214" t="s">
        <v>143</v>
      </c>
      <c r="C48" s="214"/>
      <c r="D48" s="74"/>
      <c r="E48" s="75">
        <v>350000000</v>
      </c>
      <c r="F48" s="75">
        <v>100000000</v>
      </c>
      <c r="G48" s="75">
        <v>450000000</v>
      </c>
    </row>
    <row r="49" spans="1:8" ht="4.95" customHeight="1" x14ac:dyDescent="0.15">
      <c r="A49" s="68"/>
      <c r="B49" s="118"/>
      <c r="C49" s="118"/>
      <c r="D49" s="74"/>
      <c r="E49" s="75"/>
      <c r="F49" s="75"/>
      <c r="G49" s="75"/>
    </row>
    <row r="50" spans="1:8" ht="13.5" customHeight="1" x14ac:dyDescent="0.15">
      <c r="A50" s="68"/>
      <c r="B50" s="221" t="s">
        <v>144</v>
      </c>
      <c r="C50" s="221"/>
      <c r="D50" s="74"/>
      <c r="E50" s="99">
        <v>97712769411</v>
      </c>
      <c r="F50" s="125">
        <v>3645291856</v>
      </c>
      <c r="G50" s="93">
        <v>101358061267</v>
      </c>
    </row>
    <row r="51" spans="1:8" ht="10.5" customHeight="1" x14ac:dyDescent="0.15">
      <c r="A51" s="120"/>
      <c r="B51" s="120"/>
      <c r="C51" s="120"/>
      <c r="D51" s="120"/>
      <c r="E51" s="120"/>
      <c r="F51" s="119"/>
      <c r="G51" s="119"/>
      <c r="H51" s="77"/>
    </row>
    <row r="52" spans="1:8" ht="10.5" customHeight="1" x14ac:dyDescent="0.15">
      <c r="A52" s="119"/>
      <c r="B52" s="119"/>
      <c r="C52" s="119"/>
      <c r="D52" s="119"/>
      <c r="E52" s="112"/>
      <c r="F52" s="112"/>
      <c r="G52" s="112"/>
      <c r="H52" s="77"/>
    </row>
    <row r="53" spans="1:8" ht="10.5" customHeight="1" x14ac:dyDescent="0.15">
      <c r="A53" s="119"/>
      <c r="B53" s="119"/>
      <c r="C53" s="119"/>
      <c r="D53" s="119"/>
      <c r="E53" s="119"/>
      <c r="F53" s="123"/>
      <c r="G53" s="119"/>
      <c r="H53" s="77"/>
    </row>
  </sheetData>
  <mergeCells count="22">
    <mergeCell ref="B42:C42"/>
    <mergeCell ref="B22:C22"/>
    <mergeCell ref="B27:C27"/>
    <mergeCell ref="B30:C30"/>
    <mergeCell ref="B31:C31"/>
    <mergeCell ref="B40:C40"/>
    <mergeCell ref="A2:G2"/>
    <mergeCell ref="B50:C50"/>
    <mergeCell ref="B43:C43"/>
    <mergeCell ref="B44:C44"/>
    <mergeCell ref="B45:C45"/>
    <mergeCell ref="B46:C46"/>
    <mergeCell ref="B47:C47"/>
    <mergeCell ref="B48:C48"/>
    <mergeCell ref="B28:C28"/>
    <mergeCell ref="B29:C29"/>
    <mergeCell ref="A3:D3"/>
    <mergeCell ref="B5:C5"/>
    <mergeCell ref="B13:C13"/>
    <mergeCell ref="B14:C14"/>
    <mergeCell ref="B20:C20"/>
    <mergeCell ref="B21:C21"/>
  </mergeCells>
  <phoneticPr fontId="7"/>
  <pageMargins left="0.78740157480314965" right="0.78740157480314965" top="0.86614173228346458" bottom="0.86614173228346458" header="0.62992125984251968" footer="0.39370078740157483"/>
  <pageSetup paperSize="9" scale="110" firstPageNumber="284" orientation="portrait" useFirstPageNumber="1"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Z94"/>
  <sheetViews>
    <sheetView view="pageBreakPreview" zoomScaleNormal="100" zoomScaleSheetLayoutView="100" workbookViewId="0">
      <pane xSplit="4" ySplit="4" topLeftCell="E31" activePane="bottomRight" state="frozen"/>
      <selection pane="topRight"/>
      <selection pane="bottomLeft"/>
      <selection pane="bottomRight"/>
    </sheetView>
  </sheetViews>
  <sheetFormatPr defaultColWidth="9.42578125" defaultRowHeight="9.6" x14ac:dyDescent="0.15"/>
  <cols>
    <col min="1" max="1" width="0.42578125" style="64" customWidth="1"/>
    <col min="2" max="2" width="4.42578125" style="64" customWidth="1"/>
    <col min="3" max="3" width="32.42578125" style="64" customWidth="1"/>
    <col min="4" max="4" width="0.5703125" style="64" customWidth="1"/>
    <col min="5" max="5" width="20.140625" style="64" customWidth="1"/>
    <col min="6" max="6" width="23.140625" style="64" bestFit="1" customWidth="1"/>
    <col min="7" max="7" width="20.140625" style="64" customWidth="1"/>
    <col min="8" max="8" width="23.85546875" style="64" customWidth="1"/>
    <col min="9" max="9" width="21.140625" style="64" customWidth="1"/>
    <col min="10" max="15" width="12.42578125" style="64" customWidth="1"/>
    <col min="16" max="16384" width="9.42578125" style="64"/>
  </cols>
  <sheetData>
    <row r="1" spans="1:26" s="63" customFormat="1" ht="12" customHeight="1" x14ac:dyDescent="0.15">
      <c r="A1" s="59"/>
      <c r="B1" s="59"/>
      <c r="C1" s="59"/>
      <c r="D1" s="59"/>
      <c r="E1" s="60"/>
      <c r="F1" s="131"/>
      <c r="G1" s="60" t="s">
        <v>173</v>
      </c>
      <c r="H1" s="61"/>
      <c r="I1" s="61"/>
      <c r="J1" s="61"/>
      <c r="K1" s="61"/>
      <c r="L1" s="61"/>
      <c r="M1" s="61"/>
      <c r="N1" s="61"/>
      <c r="O1" s="62"/>
      <c r="P1" s="61"/>
      <c r="Q1" s="61"/>
      <c r="R1" s="61"/>
      <c r="S1" s="61"/>
      <c r="T1" s="61"/>
      <c r="U1" s="61"/>
      <c r="V1" s="61"/>
      <c r="W1" s="61"/>
      <c r="X1" s="61"/>
      <c r="Y1" s="61"/>
      <c r="Z1" s="61"/>
    </row>
    <row r="2" spans="1:26" ht="18" customHeight="1" x14ac:dyDescent="0.15">
      <c r="A2" s="197" t="s">
        <v>211</v>
      </c>
      <c r="B2" s="197"/>
      <c r="C2" s="197"/>
      <c r="D2" s="197"/>
      <c r="E2" s="197"/>
      <c r="F2" s="197"/>
      <c r="G2" s="197"/>
    </row>
    <row r="3" spans="1:26" ht="18" customHeight="1" x14ac:dyDescent="0.15">
      <c r="A3" s="213" t="s">
        <v>161</v>
      </c>
      <c r="B3" s="213"/>
      <c r="C3" s="213"/>
      <c r="D3" s="220"/>
      <c r="E3" s="126" t="s">
        <v>109</v>
      </c>
      <c r="F3" s="83" t="s">
        <v>163</v>
      </c>
      <c r="G3" s="83" t="s">
        <v>111</v>
      </c>
    </row>
    <row r="4" spans="1:26" ht="6" customHeight="1" x14ac:dyDescent="0.15">
      <c r="A4" s="65"/>
      <c r="B4" s="65"/>
      <c r="C4" s="65"/>
      <c r="D4" s="66"/>
      <c r="E4" s="67"/>
      <c r="F4" s="131"/>
      <c r="G4" s="131"/>
    </row>
    <row r="5" spans="1:26" ht="9" customHeight="1" x14ac:dyDescent="0.15">
      <c r="A5" s="68"/>
      <c r="B5" s="214" t="s">
        <v>6</v>
      </c>
      <c r="C5" s="214"/>
      <c r="D5" s="69"/>
      <c r="E5" s="75"/>
      <c r="F5" s="131"/>
      <c r="G5" s="131"/>
    </row>
    <row r="6" spans="1:26" ht="9" customHeight="1" x14ac:dyDescent="0.15">
      <c r="A6" s="68"/>
      <c r="B6" s="127"/>
      <c r="C6" s="127"/>
      <c r="D6" s="69"/>
      <c r="E6" s="132">
        <v>12048846416</v>
      </c>
      <c r="F6" s="133" t="s">
        <v>207</v>
      </c>
      <c r="G6" s="132">
        <v>12048846416</v>
      </c>
    </row>
    <row r="7" spans="1:26" ht="9" customHeight="1" x14ac:dyDescent="0.15">
      <c r="A7" s="68"/>
      <c r="B7" s="68" t="s">
        <v>114</v>
      </c>
      <c r="C7" s="127" t="s">
        <v>192</v>
      </c>
      <c r="D7" s="66"/>
      <c r="E7" s="75">
        <v>12048846416</v>
      </c>
      <c r="F7" s="109" t="s">
        <v>207</v>
      </c>
      <c r="G7" s="75">
        <v>12048846416</v>
      </c>
    </row>
    <row r="8" spans="1:26" ht="9" customHeight="1" x14ac:dyDescent="0.15">
      <c r="A8" s="68"/>
      <c r="B8" s="68"/>
      <c r="C8" s="127"/>
      <c r="D8" s="66"/>
      <c r="E8" s="132">
        <v>11854303362</v>
      </c>
      <c r="F8" s="134">
        <v>-19302141</v>
      </c>
      <c r="G8" s="132">
        <v>11835001221</v>
      </c>
    </row>
    <row r="9" spans="1:26" ht="9" customHeight="1" x14ac:dyDescent="0.15">
      <c r="A9" s="68"/>
      <c r="B9" s="68" t="s">
        <v>116</v>
      </c>
      <c r="C9" s="127" t="s">
        <v>193</v>
      </c>
      <c r="D9" s="66"/>
      <c r="E9" s="75">
        <v>11854303362</v>
      </c>
      <c r="F9" s="75">
        <v>-19302141</v>
      </c>
      <c r="G9" s="75">
        <v>11835001221</v>
      </c>
    </row>
    <row r="10" spans="1:26" ht="9" customHeight="1" x14ac:dyDescent="0.15">
      <c r="A10" s="68"/>
      <c r="B10" s="68"/>
      <c r="C10" s="127"/>
      <c r="D10" s="66"/>
      <c r="E10" s="132">
        <v>3210107055</v>
      </c>
      <c r="F10" s="134">
        <v>-762515</v>
      </c>
      <c r="G10" s="132">
        <v>3209344540</v>
      </c>
    </row>
    <row r="11" spans="1:26" ht="9" customHeight="1" x14ac:dyDescent="0.15">
      <c r="A11" s="68"/>
      <c r="B11" s="68" t="s">
        <v>11</v>
      </c>
      <c r="C11" s="127" t="s">
        <v>194</v>
      </c>
      <c r="D11" s="71"/>
      <c r="E11" s="75">
        <v>3210107055</v>
      </c>
      <c r="F11" s="75">
        <v>-762515</v>
      </c>
      <c r="G11" s="75">
        <v>3209344540</v>
      </c>
    </row>
    <row r="12" spans="1:26" ht="9" customHeight="1" x14ac:dyDescent="0.15">
      <c r="A12" s="68"/>
      <c r="B12" s="68"/>
      <c r="C12" s="127"/>
      <c r="D12" s="71"/>
      <c r="E12" s="132">
        <v>2344019259</v>
      </c>
      <c r="F12" s="133">
        <v>-27286533</v>
      </c>
      <c r="G12" s="132">
        <v>2316732726</v>
      </c>
    </row>
    <row r="13" spans="1:26" ht="9" customHeight="1" x14ac:dyDescent="0.15">
      <c r="A13" s="68"/>
      <c r="B13" s="68" t="s">
        <v>13</v>
      </c>
      <c r="C13" s="127" t="s">
        <v>195</v>
      </c>
      <c r="D13" s="71"/>
      <c r="E13" s="75">
        <v>2344019259</v>
      </c>
      <c r="F13" s="75">
        <v>-27286533</v>
      </c>
      <c r="G13" s="75">
        <v>2316732726</v>
      </c>
    </row>
    <row r="14" spans="1:26" ht="9" customHeight="1" x14ac:dyDescent="0.15">
      <c r="A14" s="68"/>
      <c r="B14" s="68"/>
      <c r="C14" s="127"/>
      <c r="D14" s="71"/>
      <c r="E14" s="132">
        <v>4143215114</v>
      </c>
      <c r="F14" s="133">
        <v>24959485</v>
      </c>
      <c r="G14" s="132">
        <v>4168174599</v>
      </c>
    </row>
    <row r="15" spans="1:26" ht="9" customHeight="1" x14ac:dyDescent="0.15">
      <c r="A15" s="68"/>
      <c r="B15" s="68" t="s">
        <v>15</v>
      </c>
      <c r="C15" s="127" t="s">
        <v>196</v>
      </c>
      <c r="D15" s="71"/>
      <c r="E15" s="75">
        <v>4180509767</v>
      </c>
      <c r="F15" s="75">
        <v>24959485</v>
      </c>
      <c r="G15" s="75">
        <v>4205469252</v>
      </c>
    </row>
    <row r="16" spans="1:26" ht="9" customHeight="1" x14ac:dyDescent="0.15">
      <c r="A16" s="68"/>
      <c r="B16" s="68"/>
      <c r="C16" s="127"/>
      <c r="D16" s="71"/>
      <c r="E16" s="132">
        <v>352077614</v>
      </c>
      <c r="F16" s="133">
        <v>25497074</v>
      </c>
      <c r="G16" s="132">
        <v>377574688</v>
      </c>
    </row>
    <row r="17" spans="1:8" ht="9" customHeight="1" x14ac:dyDescent="0.15">
      <c r="A17" s="68"/>
      <c r="B17" s="68" t="s">
        <v>23</v>
      </c>
      <c r="C17" s="127" t="s">
        <v>197</v>
      </c>
      <c r="D17" s="71"/>
      <c r="E17" s="75">
        <v>382709991</v>
      </c>
      <c r="F17" s="75">
        <v>25497074</v>
      </c>
      <c r="G17" s="75">
        <v>408207065</v>
      </c>
    </row>
    <row r="18" spans="1:8" ht="9" customHeight="1" x14ac:dyDescent="0.15">
      <c r="A18" s="68"/>
      <c r="B18" s="68"/>
      <c r="C18" s="127"/>
      <c r="D18" s="71"/>
      <c r="E18" s="132">
        <v>38784529</v>
      </c>
      <c r="F18" s="134" t="s">
        <v>207</v>
      </c>
      <c r="G18" s="132">
        <v>38784529</v>
      </c>
    </row>
    <row r="19" spans="1:8" ht="9" customHeight="1" x14ac:dyDescent="0.15">
      <c r="A19" s="68"/>
      <c r="B19" s="68" t="s">
        <v>42</v>
      </c>
      <c r="C19" s="127" t="s">
        <v>122</v>
      </c>
      <c r="D19" s="71"/>
      <c r="E19" s="75">
        <v>38784529</v>
      </c>
      <c r="F19" s="109" t="s">
        <v>207</v>
      </c>
      <c r="G19" s="75">
        <v>38784529</v>
      </c>
    </row>
    <row r="20" spans="1:8" ht="9" customHeight="1" x14ac:dyDescent="0.15">
      <c r="A20" s="68"/>
      <c r="B20" s="68"/>
      <c r="C20" s="127"/>
      <c r="D20" s="71"/>
      <c r="E20" s="132">
        <v>33991353349</v>
      </c>
      <c r="F20" s="134">
        <v>3105370</v>
      </c>
      <c r="G20" s="132">
        <v>33994458719</v>
      </c>
    </row>
    <row r="21" spans="1:8" ht="9" customHeight="1" x14ac:dyDescent="0.15">
      <c r="A21" s="68"/>
      <c r="B21" s="214" t="s">
        <v>5</v>
      </c>
      <c r="C21" s="214"/>
      <c r="D21" s="72"/>
      <c r="E21" s="75">
        <v>34059280379</v>
      </c>
      <c r="F21" s="75">
        <v>3105370</v>
      </c>
      <c r="G21" s="75">
        <v>34062385749</v>
      </c>
    </row>
    <row r="22" spans="1:8" ht="15" customHeight="1" x14ac:dyDescent="0.15">
      <c r="A22" s="68"/>
      <c r="B22" s="226" t="s">
        <v>17</v>
      </c>
      <c r="C22" s="226"/>
      <c r="D22" s="72"/>
      <c r="E22" s="75"/>
      <c r="F22" s="75"/>
      <c r="G22" s="75"/>
    </row>
    <row r="23" spans="1:8" ht="9" customHeight="1" x14ac:dyDescent="0.15">
      <c r="A23" s="68"/>
      <c r="B23" s="127"/>
      <c r="C23" s="127"/>
      <c r="D23" s="72"/>
      <c r="E23" s="132">
        <v>1520033000</v>
      </c>
      <c r="F23" s="134">
        <v>7135499</v>
      </c>
      <c r="G23" s="132">
        <v>1527168499</v>
      </c>
      <c r="H23" s="64" t="s">
        <v>208</v>
      </c>
    </row>
    <row r="24" spans="1:8" ht="9" customHeight="1" x14ac:dyDescent="0.15">
      <c r="A24" s="68"/>
      <c r="B24" s="68" t="s">
        <v>114</v>
      </c>
      <c r="C24" s="127" t="s">
        <v>18</v>
      </c>
      <c r="D24" s="72"/>
      <c r="E24" s="75">
        <v>1520033000</v>
      </c>
      <c r="F24" s="109">
        <v>7135499</v>
      </c>
      <c r="G24" s="75">
        <v>1527168499</v>
      </c>
    </row>
    <row r="25" spans="1:8" ht="9" customHeight="1" x14ac:dyDescent="0.15">
      <c r="A25" s="68"/>
      <c r="B25" s="68"/>
      <c r="C25" s="127"/>
      <c r="D25" s="72"/>
      <c r="E25" s="132">
        <v>1337833231</v>
      </c>
      <c r="F25" s="134">
        <v>553094435</v>
      </c>
      <c r="G25" s="132">
        <v>1890927666</v>
      </c>
    </row>
    <row r="26" spans="1:8" ht="9" customHeight="1" x14ac:dyDescent="0.15">
      <c r="A26" s="68"/>
      <c r="B26" s="68" t="s">
        <v>116</v>
      </c>
      <c r="C26" s="127" t="s">
        <v>20</v>
      </c>
      <c r="D26" s="72"/>
      <c r="E26" s="75">
        <v>1359747607</v>
      </c>
      <c r="F26" s="75">
        <v>553094435</v>
      </c>
      <c r="G26" s="75">
        <v>1912842042</v>
      </c>
    </row>
    <row r="27" spans="1:8" ht="9" customHeight="1" x14ac:dyDescent="0.15">
      <c r="A27" s="68"/>
      <c r="B27" s="68"/>
      <c r="C27" s="127"/>
      <c r="D27" s="72"/>
      <c r="E27" s="132">
        <v>70368673</v>
      </c>
      <c r="F27" s="134">
        <v>85318726</v>
      </c>
      <c r="G27" s="132">
        <v>155687399</v>
      </c>
    </row>
    <row r="28" spans="1:8" ht="9" customHeight="1" x14ac:dyDescent="0.15">
      <c r="A28" s="68"/>
      <c r="B28" s="68" t="s">
        <v>11</v>
      </c>
      <c r="C28" s="127" t="s">
        <v>21</v>
      </c>
      <c r="D28" s="72"/>
      <c r="E28" s="75">
        <v>169382099</v>
      </c>
      <c r="F28" s="75">
        <v>85318726</v>
      </c>
      <c r="G28" s="75">
        <v>254700825</v>
      </c>
    </row>
    <row r="29" spans="1:8" ht="9" customHeight="1" x14ac:dyDescent="0.15">
      <c r="A29" s="68"/>
      <c r="B29" s="68"/>
      <c r="C29" s="127"/>
      <c r="D29" s="72"/>
      <c r="E29" s="132">
        <v>2316596496</v>
      </c>
      <c r="F29" s="133">
        <v>69837792</v>
      </c>
      <c r="G29" s="132">
        <v>2386434288</v>
      </c>
    </row>
    <row r="30" spans="1:8" ht="9" customHeight="1" x14ac:dyDescent="0.15">
      <c r="A30" s="68"/>
      <c r="B30" s="68" t="s">
        <v>13</v>
      </c>
      <c r="C30" s="127" t="s">
        <v>22</v>
      </c>
      <c r="D30" s="72"/>
      <c r="E30" s="75">
        <v>2415805586</v>
      </c>
      <c r="F30" s="75">
        <v>69837792</v>
      </c>
      <c r="G30" s="75">
        <v>2485643378</v>
      </c>
    </row>
    <row r="31" spans="1:8" ht="9" customHeight="1" x14ac:dyDescent="0.15">
      <c r="A31" s="68"/>
      <c r="B31" s="68"/>
      <c r="C31" s="127"/>
      <c r="D31" s="72"/>
      <c r="E31" s="132">
        <v>137535838</v>
      </c>
      <c r="F31" s="134">
        <v>-125</v>
      </c>
      <c r="G31" s="132">
        <v>137535713</v>
      </c>
    </row>
    <row r="32" spans="1:8" ht="9" customHeight="1" x14ac:dyDescent="0.15">
      <c r="A32" s="68"/>
      <c r="B32" s="68" t="s">
        <v>15</v>
      </c>
      <c r="C32" s="127" t="s">
        <v>24</v>
      </c>
      <c r="D32" s="72"/>
      <c r="E32" s="75">
        <v>137535838</v>
      </c>
      <c r="F32" s="75">
        <v>-125</v>
      </c>
      <c r="G32" s="75">
        <v>137535713</v>
      </c>
    </row>
    <row r="33" spans="1:7" ht="9" customHeight="1" x14ac:dyDescent="0.15">
      <c r="A33" s="68"/>
      <c r="B33" s="68"/>
      <c r="C33" s="127"/>
      <c r="D33" s="72"/>
      <c r="E33" s="132">
        <v>5382367238</v>
      </c>
      <c r="F33" s="134">
        <v>715386327</v>
      </c>
      <c r="G33" s="132">
        <v>6097753565</v>
      </c>
    </row>
    <row r="34" spans="1:7" ht="9" customHeight="1" x14ac:dyDescent="0.15">
      <c r="A34" s="68"/>
      <c r="B34" s="214" t="s">
        <v>5</v>
      </c>
      <c r="C34" s="214"/>
      <c r="D34" s="72"/>
      <c r="E34" s="75">
        <v>5602504130</v>
      </c>
      <c r="F34" s="75">
        <v>715386327</v>
      </c>
      <c r="G34" s="75">
        <v>6317890457</v>
      </c>
    </row>
    <row r="35" spans="1:7" ht="9" customHeight="1" x14ac:dyDescent="0.15">
      <c r="A35" s="68"/>
      <c r="B35" s="127"/>
      <c r="C35" s="127"/>
      <c r="D35" s="72"/>
      <c r="E35" s="132">
        <v>23508189546</v>
      </c>
      <c r="F35" s="135">
        <v>-1001947432</v>
      </c>
      <c r="G35" s="132">
        <v>22506242114</v>
      </c>
    </row>
    <row r="36" spans="1:7" ht="9" customHeight="1" x14ac:dyDescent="0.15">
      <c r="A36" s="68"/>
      <c r="B36" s="214" t="s">
        <v>25</v>
      </c>
      <c r="C36" s="214"/>
      <c r="D36" s="72"/>
      <c r="E36" s="75">
        <v>23508189546</v>
      </c>
      <c r="F36" s="75">
        <v>-1001947432</v>
      </c>
      <c r="G36" s="75">
        <v>22506242114</v>
      </c>
    </row>
    <row r="37" spans="1:7" ht="15" customHeight="1" x14ac:dyDescent="0.15">
      <c r="A37" s="68"/>
      <c r="B37" s="226" t="s">
        <v>26</v>
      </c>
      <c r="C37" s="226"/>
      <c r="D37" s="72"/>
      <c r="E37" s="75"/>
      <c r="F37" s="75"/>
      <c r="G37" s="75"/>
    </row>
    <row r="38" spans="1:7" ht="9" customHeight="1" x14ac:dyDescent="0.15">
      <c r="A38" s="68"/>
      <c r="B38" s="127"/>
      <c r="C38" s="127"/>
      <c r="D38" s="72"/>
      <c r="E38" s="132">
        <v>7472472</v>
      </c>
      <c r="F38" s="134">
        <v>-21000</v>
      </c>
      <c r="G38" s="132">
        <v>7451472</v>
      </c>
    </row>
    <row r="39" spans="1:7" ht="9" customHeight="1" x14ac:dyDescent="0.15">
      <c r="A39" s="68"/>
      <c r="B39" s="68" t="s">
        <v>114</v>
      </c>
      <c r="C39" s="127" t="s">
        <v>27</v>
      </c>
      <c r="D39" s="72"/>
      <c r="E39" s="75">
        <v>7472472</v>
      </c>
      <c r="F39" s="75">
        <v>-21000</v>
      </c>
      <c r="G39" s="75">
        <v>7451472</v>
      </c>
    </row>
    <row r="40" spans="1:7" ht="9" customHeight="1" x14ac:dyDescent="0.15">
      <c r="A40" s="68"/>
      <c r="B40" s="68"/>
      <c r="C40" s="127"/>
      <c r="D40" s="72"/>
      <c r="E40" s="132">
        <v>191424410</v>
      </c>
      <c r="F40" s="134" t="s">
        <v>210</v>
      </c>
      <c r="G40" s="132">
        <v>191424410</v>
      </c>
    </row>
    <row r="41" spans="1:7" ht="9" customHeight="1" x14ac:dyDescent="0.15">
      <c r="A41" s="68"/>
      <c r="B41" s="68" t="s">
        <v>116</v>
      </c>
      <c r="C41" s="127" t="s">
        <v>28</v>
      </c>
      <c r="D41" s="72"/>
      <c r="E41" s="75">
        <v>191424410</v>
      </c>
      <c r="F41" s="75" t="s">
        <v>209</v>
      </c>
      <c r="G41" s="75">
        <v>191424410</v>
      </c>
    </row>
    <row r="42" spans="1:7" ht="9" customHeight="1" x14ac:dyDescent="0.15">
      <c r="A42" s="68"/>
      <c r="B42" s="68"/>
      <c r="C42" s="127"/>
      <c r="D42" s="72"/>
      <c r="E42" s="132">
        <v>1062760</v>
      </c>
      <c r="F42" s="134">
        <v>-113769</v>
      </c>
      <c r="G42" s="132">
        <v>948991</v>
      </c>
    </row>
    <row r="43" spans="1:7" ht="9" customHeight="1" x14ac:dyDescent="0.15">
      <c r="A43" s="68"/>
      <c r="B43" s="68" t="s">
        <v>11</v>
      </c>
      <c r="C43" s="127" t="s">
        <v>30</v>
      </c>
      <c r="D43" s="72"/>
      <c r="E43" s="75">
        <v>1062760</v>
      </c>
      <c r="F43" s="75">
        <v>-113769</v>
      </c>
      <c r="G43" s="75">
        <v>948991</v>
      </c>
    </row>
    <row r="44" spans="1:7" ht="9" customHeight="1" x14ac:dyDescent="0.15">
      <c r="A44" s="68"/>
      <c r="B44" s="68"/>
      <c r="C44" s="127"/>
      <c r="D44" s="72"/>
      <c r="E44" s="132">
        <v>9749771</v>
      </c>
      <c r="F44" s="134">
        <v>-154904</v>
      </c>
      <c r="G44" s="132">
        <v>9594867</v>
      </c>
    </row>
    <row r="45" spans="1:7" ht="9" customHeight="1" x14ac:dyDescent="0.15">
      <c r="A45" s="68"/>
      <c r="B45" s="68" t="s">
        <v>13</v>
      </c>
      <c r="C45" s="73" t="s">
        <v>31</v>
      </c>
      <c r="D45" s="72"/>
      <c r="E45" s="75">
        <v>9749771</v>
      </c>
      <c r="F45" s="75">
        <v>-154904</v>
      </c>
      <c r="G45" s="75">
        <v>9594867</v>
      </c>
    </row>
    <row r="46" spans="1:7" ht="9" customHeight="1" x14ac:dyDescent="0.15">
      <c r="A46" s="68"/>
      <c r="B46" s="68"/>
      <c r="C46" s="73"/>
      <c r="D46" s="72"/>
      <c r="E46" s="132">
        <v>209709413</v>
      </c>
      <c r="F46" s="134">
        <v>-289673</v>
      </c>
      <c r="G46" s="132">
        <v>209419740</v>
      </c>
    </row>
    <row r="47" spans="1:7" ht="9" customHeight="1" x14ac:dyDescent="0.15">
      <c r="A47" s="68"/>
      <c r="B47" s="214" t="s">
        <v>5</v>
      </c>
      <c r="C47" s="214"/>
      <c r="D47" s="72"/>
      <c r="E47" s="75">
        <v>209709413</v>
      </c>
      <c r="F47" s="75">
        <v>-289673</v>
      </c>
      <c r="G47" s="75">
        <v>209419740</v>
      </c>
    </row>
    <row r="48" spans="1:7" ht="9" customHeight="1" x14ac:dyDescent="0.15">
      <c r="A48" s="68"/>
      <c r="B48" s="127"/>
      <c r="C48" s="127"/>
      <c r="D48" s="72"/>
      <c r="E48" s="132">
        <v>15551003600</v>
      </c>
      <c r="F48" s="134">
        <v>13166000</v>
      </c>
      <c r="G48" s="132">
        <v>15564169600</v>
      </c>
    </row>
    <row r="49" spans="1:7" ht="9" customHeight="1" x14ac:dyDescent="0.15">
      <c r="A49" s="68"/>
      <c r="B49" s="214" t="s">
        <v>125</v>
      </c>
      <c r="C49" s="214"/>
      <c r="D49" s="72"/>
      <c r="E49" s="75">
        <v>15551003600</v>
      </c>
      <c r="F49" s="75">
        <v>13166000</v>
      </c>
      <c r="G49" s="75">
        <v>15564169600</v>
      </c>
    </row>
    <row r="50" spans="1:7" ht="9" customHeight="1" x14ac:dyDescent="0.15">
      <c r="A50" s="68"/>
      <c r="B50" s="127"/>
      <c r="C50" s="127"/>
      <c r="D50" s="72"/>
      <c r="E50" s="132">
        <v>434027679</v>
      </c>
      <c r="F50" s="134">
        <v>34243145</v>
      </c>
      <c r="G50" s="132">
        <v>468270824</v>
      </c>
    </row>
    <row r="51" spans="1:7" ht="9" customHeight="1" x14ac:dyDescent="0.15">
      <c r="A51" s="68"/>
      <c r="B51" s="214" t="s">
        <v>126</v>
      </c>
      <c r="C51" s="214"/>
      <c r="D51" s="72"/>
      <c r="E51" s="75">
        <v>434027679</v>
      </c>
      <c r="F51" s="75">
        <v>34243145</v>
      </c>
      <c r="G51" s="75">
        <v>468270824</v>
      </c>
    </row>
    <row r="52" spans="1:7" ht="9" customHeight="1" x14ac:dyDescent="0.15">
      <c r="A52" s="68"/>
      <c r="B52" s="127"/>
      <c r="C52" s="127"/>
      <c r="D52" s="72"/>
      <c r="E52" s="132">
        <v>5206604065</v>
      </c>
      <c r="F52" s="151">
        <v>417405923</v>
      </c>
      <c r="G52" s="132">
        <v>5624009988</v>
      </c>
    </row>
    <row r="53" spans="1:7" ht="9" customHeight="1" x14ac:dyDescent="0.15">
      <c r="A53" s="68"/>
      <c r="B53" s="214" t="s">
        <v>34</v>
      </c>
      <c r="C53" s="214"/>
      <c r="D53" s="72"/>
      <c r="E53" s="75">
        <v>5257439983</v>
      </c>
      <c r="F53" s="75">
        <v>417405923</v>
      </c>
      <c r="G53" s="75">
        <v>5674845906</v>
      </c>
    </row>
    <row r="54" spans="1:7" ht="15" customHeight="1" x14ac:dyDescent="0.15">
      <c r="A54" s="68"/>
      <c r="B54" s="226" t="s">
        <v>35</v>
      </c>
      <c r="C54" s="226"/>
      <c r="D54" s="72"/>
      <c r="E54" s="75"/>
      <c r="F54" s="77"/>
      <c r="G54" s="77"/>
    </row>
    <row r="55" spans="1:7" ht="9" customHeight="1" x14ac:dyDescent="0.15">
      <c r="A55" s="68"/>
      <c r="B55" s="127"/>
      <c r="C55" s="127"/>
      <c r="D55" s="72"/>
      <c r="E55" s="132">
        <v>897571000</v>
      </c>
      <c r="F55" s="136">
        <v>263986157</v>
      </c>
      <c r="G55" s="132">
        <v>1161557157</v>
      </c>
    </row>
    <row r="56" spans="1:7" ht="9" customHeight="1" x14ac:dyDescent="0.15">
      <c r="A56" s="68"/>
      <c r="B56" s="68" t="s">
        <v>114</v>
      </c>
      <c r="C56" s="127" t="s">
        <v>36</v>
      </c>
      <c r="D56" s="72"/>
      <c r="E56" s="75">
        <v>1120597000</v>
      </c>
      <c r="F56" s="75">
        <v>263986157</v>
      </c>
      <c r="G56" s="75">
        <v>1384583157</v>
      </c>
    </row>
    <row r="57" spans="1:7" ht="9" customHeight="1" x14ac:dyDescent="0.15">
      <c r="A57" s="68"/>
      <c r="B57" s="68"/>
      <c r="C57" s="127"/>
      <c r="D57" s="72"/>
      <c r="E57" s="132">
        <v>1421231000</v>
      </c>
      <c r="F57" s="136">
        <v>169996909</v>
      </c>
      <c r="G57" s="132">
        <v>1591227909</v>
      </c>
    </row>
    <row r="58" spans="1:7" ht="9" customHeight="1" x14ac:dyDescent="0.15">
      <c r="A58" s="68"/>
      <c r="B58" s="68" t="s">
        <v>116</v>
      </c>
      <c r="C58" s="127" t="s">
        <v>37</v>
      </c>
      <c r="D58" s="72"/>
      <c r="E58" s="75">
        <v>1549136000</v>
      </c>
      <c r="F58" s="75">
        <v>169996909</v>
      </c>
      <c r="G58" s="75">
        <v>1719132909</v>
      </c>
    </row>
    <row r="59" spans="1:7" ht="9" customHeight="1" x14ac:dyDescent="0.15">
      <c r="A59" s="68"/>
      <c r="B59" s="68"/>
      <c r="C59" s="127"/>
      <c r="D59" s="72"/>
      <c r="E59" s="132">
        <v>427840000</v>
      </c>
      <c r="F59" s="136">
        <v>35277333</v>
      </c>
      <c r="G59" s="132">
        <v>463117333</v>
      </c>
    </row>
    <row r="60" spans="1:7" ht="9" customHeight="1" x14ac:dyDescent="0.15">
      <c r="A60" s="68"/>
      <c r="B60" s="68" t="s">
        <v>11</v>
      </c>
      <c r="C60" s="73" t="s">
        <v>127</v>
      </c>
      <c r="D60" s="72"/>
      <c r="E60" s="75">
        <v>483072000</v>
      </c>
      <c r="F60" s="75">
        <v>35277333</v>
      </c>
      <c r="G60" s="75">
        <v>518349333</v>
      </c>
    </row>
    <row r="61" spans="1:7" ht="9" customHeight="1" x14ac:dyDescent="0.15">
      <c r="A61" s="68"/>
      <c r="B61" s="68"/>
      <c r="C61" s="73"/>
      <c r="D61" s="72"/>
      <c r="E61" s="132">
        <v>574566000</v>
      </c>
      <c r="F61" s="136">
        <v>51537473</v>
      </c>
      <c r="G61" s="132">
        <v>626103473</v>
      </c>
    </row>
    <row r="62" spans="1:7" ht="9" customHeight="1" x14ac:dyDescent="0.15">
      <c r="A62" s="68"/>
      <c r="B62" s="68" t="s">
        <v>13</v>
      </c>
      <c r="C62" s="127" t="s">
        <v>128</v>
      </c>
      <c r="D62" s="72"/>
      <c r="E62" s="75">
        <v>597782000</v>
      </c>
      <c r="F62" s="75">
        <v>51537473</v>
      </c>
      <c r="G62" s="75">
        <v>649319473</v>
      </c>
    </row>
    <row r="63" spans="1:7" ht="9" customHeight="1" x14ac:dyDescent="0.15">
      <c r="A63" s="68"/>
      <c r="B63" s="68"/>
      <c r="C63" s="127"/>
      <c r="D63" s="72"/>
      <c r="E63" s="132">
        <v>113598000</v>
      </c>
      <c r="F63" s="136">
        <v>69150021</v>
      </c>
      <c r="G63" s="132">
        <v>182748021</v>
      </c>
    </row>
    <row r="64" spans="1:7" ht="9" customHeight="1" x14ac:dyDescent="0.15">
      <c r="A64" s="68"/>
      <c r="B64" s="68" t="s">
        <v>15</v>
      </c>
      <c r="C64" s="127" t="s">
        <v>129</v>
      </c>
      <c r="D64" s="72"/>
      <c r="E64" s="75">
        <v>128598000</v>
      </c>
      <c r="F64" s="75">
        <v>69150021</v>
      </c>
      <c r="G64" s="75">
        <v>197748021</v>
      </c>
    </row>
    <row r="65" spans="1:9" ht="9" customHeight="1" x14ac:dyDescent="0.15">
      <c r="A65" s="68"/>
      <c r="B65" s="68"/>
      <c r="C65" s="127"/>
      <c r="D65" s="72"/>
      <c r="E65" s="132">
        <v>611891000</v>
      </c>
      <c r="F65" s="136">
        <v>194005115</v>
      </c>
      <c r="G65" s="132">
        <v>805896115</v>
      </c>
    </row>
    <row r="66" spans="1:9" ht="9" customHeight="1" x14ac:dyDescent="0.15">
      <c r="A66" s="68"/>
      <c r="B66" s="68" t="s">
        <v>23</v>
      </c>
      <c r="C66" s="127" t="s">
        <v>131</v>
      </c>
      <c r="D66" s="72"/>
      <c r="E66" s="75">
        <v>706114000</v>
      </c>
      <c r="F66" s="75">
        <v>194005115</v>
      </c>
      <c r="G66" s="75">
        <v>900119115</v>
      </c>
    </row>
    <row r="67" spans="1:9" ht="9" customHeight="1" x14ac:dyDescent="0.15">
      <c r="A67" s="68"/>
      <c r="B67" s="68"/>
      <c r="C67" s="127"/>
      <c r="D67" s="72"/>
      <c r="E67" s="132">
        <v>1876961000</v>
      </c>
      <c r="F67" s="136">
        <v>292469000</v>
      </c>
      <c r="G67" s="132">
        <v>2169430000</v>
      </c>
    </row>
    <row r="68" spans="1:9" ht="9" customHeight="1" x14ac:dyDescent="0.15">
      <c r="A68" s="68"/>
      <c r="B68" s="68" t="s">
        <v>42</v>
      </c>
      <c r="C68" s="127" t="s">
        <v>133</v>
      </c>
      <c r="D68" s="71"/>
      <c r="E68" s="75">
        <v>2188659000</v>
      </c>
      <c r="F68" s="75">
        <v>292469000</v>
      </c>
      <c r="G68" s="75">
        <v>2481128000</v>
      </c>
    </row>
    <row r="69" spans="1:9" ht="9" customHeight="1" x14ac:dyDescent="0.15">
      <c r="A69" s="68"/>
      <c r="B69" s="68"/>
      <c r="C69" s="127"/>
      <c r="D69" s="71"/>
      <c r="E69" s="132">
        <v>60902000</v>
      </c>
      <c r="F69" s="136">
        <v>3000000</v>
      </c>
      <c r="G69" s="137">
        <v>63902000</v>
      </c>
    </row>
    <row r="70" spans="1:9" ht="9" customHeight="1" x14ac:dyDescent="0.15">
      <c r="A70" s="68"/>
      <c r="B70" s="68" t="s">
        <v>44</v>
      </c>
      <c r="C70" s="127" t="s">
        <v>135</v>
      </c>
      <c r="D70" s="71"/>
      <c r="E70" s="75">
        <v>60902000</v>
      </c>
      <c r="F70" s="75">
        <v>3000000</v>
      </c>
      <c r="G70" s="75">
        <v>63902000</v>
      </c>
    </row>
    <row r="71" spans="1:9" ht="9" customHeight="1" x14ac:dyDescent="0.15">
      <c r="A71" s="68"/>
      <c r="B71" s="68"/>
      <c r="C71" s="127"/>
      <c r="D71" s="71"/>
      <c r="E71" s="132">
        <v>5984560000</v>
      </c>
      <c r="F71" s="136">
        <v>1079422008</v>
      </c>
      <c r="G71" s="132">
        <v>7063982008</v>
      </c>
    </row>
    <row r="72" spans="1:9" ht="9" customHeight="1" x14ac:dyDescent="0.15">
      <c r="A72" s="68"/>
      <c r="B72" s="216" t="s">
        <v>136</v>
      </c>
      <c r="C72" s="216"/>
      <c r="D72" s="71"/>
      <c r="E72" s="75">
        <v>6834860000</v>
      </c>
      <c r="F72" s="75">
        <v>1079422008</v>
      </c>
      <c r="G72" s="75">
        <v>7914282008</v>
      </c>
      <c r="H72" s="114"/>
      <c r="I72" s="114"/>
    </row>
    <row r="73" spans="1:9" ht="9" customHeight="1" x14ac:dyDescent="0.15">
      <c r="A73" s="68"/>
      <c r="B73" s="128"/>
      <c r="C73" s="128"/>
      <c r="D73" s="71"/>
      <c r="E73" s="132">
        <v>75049000</v>
      </c>
      <c r="F73" s="136">
        <v>485883000</v>
      </c>
      <c r="G73" s="132">
        <v>560932000</v>
      </c>
    </row>
    <row r="74" spans="1:9" ht="9" customHeight="1" x14ac:dyDescent="0.15">
      <c r="A74" s="68"/>
      <c r="B74" s="68" t="s">
        <v>47</v>
      </c>
      <c r="C74" s="127" t="s">
        <v>138</v>
      </c>
      <c r="D74" s="71"/>
      <c r="E74" s="75">
        <v>75049000</v>
      </c>
      <c r="F74" s="75">
        <v>485883000</v>
      </c>
      <c r="G74" s="75">
        <v>560932000</v>
      </c>
      <c r="H74" s="114"/>
    </row>
    <row r="75" spans="1:9" ht="9" customHeight="1" x14ac:dyDescent="0.15">
      <c r="A75" s="68"/>
      <c r="B75" s="68"/>
      <c r="C75" s="127"/>
      <c r="D75" s="71"/>
      <c r="E75" s="132">
        <v>6059609000</v>
      </c>
      <c r="F75" s="138">
        <v>1565305008</v>
      </c>
      <c r="G75" s="132">
        <v>7624914008</v>
      </c>
      <c r="H75" s="114"/>
    </row>
    <row r="76" spans="1:9" ht="9" customHeight="1" x14ac:dyDescent="0.15">
      <c r="A76" s="68"/>
      <c r="B76" s="214" t="s">
        <v>139</v>
      </c>
      <c r="C76" s="214"/>
      <c r="D76" s="71"/>
      <c r="E76" s="75">
        <v>6909909000</v>
      </c>
      <c r="F76" s="75">
        <v>1565305008</v>
      </c>
      <c r="G76" s="75">
        <v>8475214008</v>
      </c>
      <c r="H76" s="114"/>
    </row>
    <row r="77" spans="1:9" ht="9" customHeight="1" x14ac:dyDescent="0.15">
      <c r="A77" s="68"/>
      <c r="B77" s="127"/>
      <c r="C77" s="127"/>
      <c r="D77" s="71"/>
      <c r="E77" s="132">
        <v>502068705</v>
      </c>
      <c r="F77" s="136">
        <v>128145475</v>
      </c>
      <c r="G77" s="132">
        <v>630214180</v>
      </c>
    </row>
    <row r="78" spans="1:9" ht="9" customHeight="1" x14ac:dyDescent="0.15">
      <c r="A78" s="68"/>
      <c r="B78" s="214" t="s">
        <v>49</v>
      </c>
      <c r="C78" s="214"/>
      <c r="D78" s="71"/>
      <c r="E78" s="75">
        <v>502068705</v>
      </c>
      <c r="F78" s="75">
        <v>128145475</v>
      </c>
      <c r="G78" s="75">
        <v>630214180</v>
      </c>
    </row>
    <row r="79" spans="1:9" ht="9" customHeight="1" x14ac:dyDescent="0.15">
      <c r="A79" s="68"/>
      <c r="B79" s="127"/>
      <c r="C79" s="127"/>
      <c r="D79" s="71"/>
      <c r="E79" s="132">
        <v>173999736</v>
      </c>
      <c r="F79" s="136">
        <v>441520113</v>
      </c>
      <c r="G79" s="132">
        <v>615519849</v>
      </c>
    </row>
    <row r="80" spans="1:9" ht="9" customHeight="1" x14ac:dyDescent="0.15">
      <c r="A80" s="68"/>
      <c r="B80" s="214" t="s">
        <v>50</v>
      </c>
      <c r="C80" s="214"/>
      <c r="D80" s="71"/>
      <c r="E80" s="75">
        <v>178999736</v>
      </c>
      <c r="F80" s="75">
        <v>441520113</v>
      </c>
      <c r="G80" s="75">
        <v>620519849</v>
      </c>
    </row>
    <row r="81" spans="1:7" ht="9" customHeight="1" x14ac:dyDescent="0.15">
      <c r="A81" s="68"/>
      <c r="B81" s="127"/>
      <c r="C81" s="127"/>
      <c r="D81" s="71"/>
      <c r="E81" s="132">
        <v>910446895</v>
      </c>
      <c r="F81" s="136">
        <v>73708113</v>
      </c>
      <c r="G81" s="132">
        <v>984155008</v>
      </c>
    </row>
    <row r="82" spans="1:7" ht="9" customHeight="1" x14ac:dyDescent="0.15">
      <c r="A82" s="68"/>
      <c r="B82" s="214" t="s">
        <v>140</v>
      </c>
      <c r="C82" s="214"/>
      <c r="D82" s="71"/>
      <c r="E82" s="75">
        <v>976017075</v>
      </c>
      <c r="F82" s="75">
        <v>73708113</v>
      </c>
      <c r="G82" s="75">
        <v>1049725188</v>
      </c>
    </row>
    <row r="83" spans="1:7" ht="9" customHeight="1" x14ac:dyDescent="0.15">
      <c r="A83" s="68"/>
      <c r="B83" s="127"/>
      <c r="C83" s="127"/>
      <c r="D83" s="71"/>
      <c r="E83" s="132">
        <v>981586895</v>
      </c>
      <c r="F83" s="136">
        <v>219476554</v>
      </c>
      <c r="G83" s="132">
        <v>1201063449</v>
      </c>
    </row>
    <row r="84" spans="1:7" ht="9" customHeight="1" x14ac:dyDescent="0.15">
      <c r="A84" s="68"/>
      <c r="B84" s="214" t="s">
        <v>141</v>
      </c>
      <c r="C84" s="214"/>
      <c r="D84" s="71"/>
      <c r="E84" s="75">
        <v>982326403</v>
      </c>
      <c r="F84" s="75">
        <v>219476554</v>
      </c>
      <c r="G84" s="75">
        <v>1201802957</v>
      </c>
    </row>
    <row r="85" spans="1:7" ht="9" customHeight="1" x14ac:dyDescent="0.15">
      <c r="A85" s="68"/>
      <c r="B85" s="127"/>
      <c r="C85" s="127"/>
      <c r="D85" s="71"/>
      <c r="E85" s="132">
        <v>6018149859</v>
      </c>
      <c r="F85" s="136">
        <v>433477500</v>
      </c>
      <c r="G85" s="132">
        <v>6451627359</v>
      </c>
    </row>
    <row r="86" spans="1:7" ht="9" customHeight="1" x14ac:dyDescent="0.15">
      <c r="A86" s="68"/>
      <c r="B86" s="214" t="s">
        <v>53</v>
      </c>
      <c r="C86" s="214"/>
      <c r="D86" s="74"/>
      <c r="E86" s="75">
        <v>6785617921</v>
      </c>
      <c r="F86" s="75">
        <v>585346575</v>
      </c>
      <c r="G86" s="75">
        <v>7370964496</v>
      </c>
    </row>
    <row r="87" spans="1:7" ht="9" customHeight="1" x14ac:dyDescent="0.15">
      <c r="A87" s="68"/>
      <c r="B87" s="127"/>
      <c r="C87" s="127"/>
      <c r="D87" s="74"/>
      <c r="E87" s="132">
        <v>500000000</v>
      </c>
      <c r="F87" s="133" t="s">
        <v>207</v>
      </c>
      <c r="G87" s="132">
        <v>500000000</v>
      </c>
    </row>
    <row r="88" spans="1:7" ht="9" customHeight="1" x14ac:dyDescent="0.15">
      <c r="A88" s="68"/>
      <c r="B88" s="214" t="s">
        <v>143</v>
      </c>
      <c r="C88" s="214"/>
      <c r="D88" s="74"/>
      <c r="E88" s="75">
        <v>500000000</v>
      </c>
      <c r="F88" s="75" t="s">
        <v>207</v>
      </c>
      <c r="G88" s="75">
        <v>500000000</v>
      </c>
    </row>
    <row r="89" spans="1:7" ht="4.95" customHeight="1" x14ac:dyDescent="0.15">
      <c r="A89" s="68"/>
      <c r="B89" s="127"/>
      <c r="C89" s="127"/>
      <c r="D89" s="74"/>
      <c r="E89" s="75"/>
      <c r="F89" s="77"/>
      <c r="G89" s="77"/>
    </row>
    <row r="90" spans="1:7" ht="13.5" customHeight="1" x14ac:dyDescent="0.15">
      <c r="A90" s="68"/>
      <c r="B90" s="127"/>
      <c r="C90" s="127"/>
      <c r="D90" s="74"/>
      <c r="E90" s="139">
        <v>99429115980</v>
      </c>
      <c r="F90" s="140">
        <v>3042702423</v>
      </c>
      <c r="G90" s="139">
        <v>102471818403</v>
      </c>
    </row>
    <row r="91" spans="1:7" ht="13.5" customHeight="1" x14ac:dyDescent="0.15">
      <c r="A91" s="68"/>
      <c r="B91" s="219" t="s">
        <v>144</v>
      </c>
      <c r="C91" s="219"/>
      <c r="D91" s="98"/>
      <c r="E91" s="99">
        <v>101457093570</v>
      </c>
      <c r="F91" s="93">
        <v>3194571498</v>
      </c>
      <c r="G91" s="93">
        <v>104651665068</v>
      </c>
    </row>
    <row r="92" spans="1:7" ht="10.5" customHeight="1" x14ac:dyDescent="0.15">
      <c r="A92" s="130"/>
      <c r="B92" s="129"/>
      <c r="C92" s="129"/>
      <c r="D92" s="129"/>
      <c r="E92" s="129"/>
    </row>
    <row r="93" spans="1:7" ht="10.5" customHeight="1" x14ac:dyDescent="0.15">
      <c r="A93" s="129"/>
      <c r="B93" s="129"/>
      <c r="C93" s="129"/>
      <c r="D93" s="129"/>
      <c r="E93" s="112"/>
    </row>
    <row r="94" spans="1:7" ht="10.5" customHeight="1" x14ac:dyDescent="0.15">
      <c r="A94" s="129"/>
      <c r="B94" s="129"/>
      <c r="C94" s="129"/>
      <c r="D94" s="129"/>
      <c r="E94" s="129"/>
    </row>
  </sheetData>
  <mergeCells count="22">
    <mergeCell ref="B91:C91"/>
    <mergeCell ref="B78:C78"/>
    <mergeCell ref="B80:C80"/>
    <mergeCell ref="B82:C82"/>
    <mergeCell ref="B84:C84"/>
    <mergeCell ref="B86:C86"/>
    <mergeCell ref="B88:C88"/>
    <mergeCell ref="B51:C51"/>
    <mergeCell ref="B53:C53"/>
    <mergeCell ref="B54:C54"/>
    <mergeCell ref="B72:C72"/>
    <mergeCell ref="B76:C76"/>
    <mergeCell ref="B34:C34"/>
    <mergeCell ref="B36:C36"/>
    <mergeCell ref="B37:C37"/>
    <mergeCell ref="B47:C47"/>
    <mergeCell ref="B49:C49"/>
    <mergeCell ref="A2:G2"/>
    <mergeCell ref="A3:D3"/>
    <mergeCell ref="B5:C5"/>
    <mergeCell ref="B21:C21"/>
    <mergeCell ref="B22:C22"/>
  </mergeCells>
  <phoneticPr fontId="7"/>
  <pageMargins left="0.78740157480314965" right="0.78740157480314965" top="0.86614173228346458" bottom="0.86614173228346458" header="0.62992125984251968" footer="0.39370078740157483"/>
  <pageSetup paperSize="9" scale="95" firstPageNumber="284" orientation="portrait" useFirstPageNumber="1"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C96"/>
  <sheetViews>
    <sheetView view="pageBreakPreview" zoomScaleNormal="100" zoomScaleSheetLayoutView="100" workbookViewId="0">
      <pane xSplit="4" ySplit="3" topLeftCell="E70" activePane="bottomRight" state="frozen"/>
      <selection pane="topRight" activeCell="E1" sqref="E1"/>
      <selection pane="bottomLeft" activeCell="A4" sqref="A4"/>
      <selection pane="bottomRight"/>
    </sheetView>
  </sheetViews>
  <sheetFormatPr defaultColWidth="9.42578125" defaultRowHeight="9.6" x14ac:dyDescent="0.15"/>
  <cols>
    <col min="1" max="1" width="0.42578125" style="64" customWidth="1"/>
    <col min="2" max="2" width="4.42578125" style="64" customWidth="1"/>
    <col min="3" max="3" width="32.42578125" style="64" customWidth="1"/>
    <col min="4" max="4" width="0.5703125" style="64" customWidth="1"/>
    <col min="5" max="7" width="20.140625" style="64" customWidth="1"/>
    <col min="8" max="8" width="16.5703125" style="64" customWidth="1"/>
    <col min="9" max="9" width="16.42578125" style="64" customWidth="1"/>
    <col min="10" max="10" width="8.5703125" style="64" customWidth="1"/>
    <col min="11" max="12" width="12.140625" style="64" customWidth="1"/>
    <col min="13" max="18" width="12.42578125" style="64" customWidth="1"/>
    <col min="19" max="16384" width="9.42578125" style="64"/>
  </cols>
  <sheetData>
    <row r="1" spans="1:29" s="63" customFormat="1" ht="12" customHeight="1" x14ac:dyDescent="0.15">
      <c r="A1" s="90"/>
      <c r="B1" s="90"/>
      <c r="C1" s="90"/>
      <c r="D1" s="90"/>
      <c r="E1" s="91"/>
      <c r="F1" s="142"/>
      <c r="G1" s="91" t="s">
        <v>173</v>
      </c>
      <c r="H1" s="225"/>
      <c r="I1" s="225"/>
      <c r="J1" s="225"/>
      <c r="K1" s="61"/>
      <c r="L1" s="61"/>
      <c r="M1" s="61"/>
      <c r="N1" s="61"/>
      <c r="O1" s="61"/>
      <c r="P1" s="61"/>
      <c r="Q1" s="61"/>
      <c r="R1" s="62"/>
      <c r="S1" s="61"/>
      <c r="T1" s="61"/>
      <c r="U1" s="61"/>
      <c r="V1" s="61"/>
      <c r="W1" s="61"/>
      <c r="X1" s="61"/>
      <c r="Y1" s="61"/>
      <c r="Z1" s="61"/>
      <c r="AA1" s="61"/>
      <c r="AB1" s="61"/>
      <c r="AC1" s="61"/>
    </row>
    <row r="2" spans="1:29" ht="18" customHeight="1" x14ac:dyDescent="0.15">
      <c r="A2" s="215" t="s">
        <v>212</v>
      </c>
      <c r="B2" s="215"/>
      <c r="C2" s="215"/>
      <c r="D2" s="215"/>
      <c r="E2" s="215"/>
      <c r="F2" s="215"/>
      <c r="G2" s="215"/>
      <c r="H2" s="225"/>
      <c r="I2" s="225"/>
      <c r="J2" s="225"/>
    </row>
    <row r="3" spans="1:29" ht="18" customHeight="1" x14ac:dyDescent="0.15">
      <c r="A3" s="213" t="s">
        <v>161</v>
      </c>
      <c r="B3" s="213"/>
      <c r="C3" s="213"/>
      <c r="D3" s="220"/>
      <c r="E3" s="147" t="s">
        <v>109</v>
      </c>
      <c r="F3" s="83" t="s">
        <v>163</v>
      </c>
      <c r="G3" s="83" t="s">
        <v>111</v>
      </c>
      <c r="H3" s="225"/>
      <c r="I3" s="225"/>
      <c r="J3" s="225"/>
    </row>
    <row r="4" spans="1:29" ht="6" customHeight="1" x14ac:dyDescent="0.15">
      <c r="A4" s="65"/>
      <c r="B4" s="65"/>
      <c r="C4" s="65"/>
      <c r="D4" s="66"/>
      <c r="E4" s="67"/>
      <c r="F4" s="150"/>
      <c r="G4" s="150"/>
      <c r="H4" s="225"/>
      <c r="I4" s="225"/>
      <c r="J4" s="225"/>
    </row>
    <row r="5" spans="1:29" ht="9" customHeight="1" x14ac:dyDescent="0.15">
      <c r="A5" s="68"/>
      <c r="B5" s="214" t="s">
        <v>6</v>
      </c>
      <c r="C5" s="214"/>
      <c r="D5" s="69"/>
      <c r="E5" s="75"/>
      <c r="F5" s="150"/>
      <c r="G5" s="150"/>
      <c r="H5" s="225"/>
      <c r="I5" s="225"/>
      <c r="J5" s="225"/>
    </row>
    <row r="6" spans="1:29" ht="9" customHeight="1" x14ac:dyDescent="0.15">
      <c r="A6" s="68"/>
      <c r="B6" s="143"/>
      <c r="C6" s="143"/>
      <c r="D6" s="69"/>
      <c r="E6" s="132">
        <v>12523170516</v>
      </c>
      <c r="F6" s="133" t="s">
        <v>213</v>
      </c>
      <c r="G6" s="132">
        <v>12523170516</v>
      </c>
      <c r="H6" s="225"/>
      <c r="I6" s="225"/>
      <c r="J6" s="225"/>
    </row>
    <row r="7" spans="1:29" ht="9" customHeight="1" x14ac:dyDescent="0.15">
      <c r="A7" s="68"/>
      <c r="B7" s="68" t="s">
        <v>114</v>
      </c>
      <c r="C7" s="143" t="s">
        <v>192</v>
      </c>
      <c r="D7" s="66"/>
      <c r="E7" s="75">
        <v>12523170516</v>
      </c>
      <c r="F7" s="109" t="s">
        <v>213</v>
      </c>
      <c r="G7" s="75">
        <v>12523170516</v>
      </c>
      <c r="H7" s="225"/>
      <c r="I7" s="225"/>
      <c r="J7" s="225"/>
    </row>
    <row r="8" spans="1:29" ht="9" customHeight="1" x14ac:dyDescent="0.15">
      <c r="A8" s="68"/>
      <c r="B8" s="68"/>
      <c r="C8" s="143"/>
      <c r="D8" s="66"/>
      <c r="E8" s="132">
        <v>12154602240</v>
      </c>
      <c r="F8" s="134">
        <v>-3290075</v>
      </c>
      <c r="G8" s="132">
        <v>12151312165</v>
      </c>
      <c r="H8" s="225"/>
      <c r="I8" s="225"/>
      <c r="J8" s="225"/>
    </row>
    <row r="9" spans="1:29" ht="9" customHeight="1" x14ac:dyDescent="0.15">
      <c r="A9" s="68"/>
      <c r="B9" s="68" t="s">
        <v>116</v>
      </c>
      <c r="C9" s="143" t="s">
        <v>193</v>
      </c>
      <c r="D9" s="66"/>
      <c r="E9" s="75">
        <v>12154602240</v>
      </c>
      <c r="F9" s="75">
        <v>-3290075</v>
      </c>
      <c r="G9" s="75">
        <v>12151312165</v>
      </c>
      <c r="H9" s="225"/>
      <c r="I9" s="225"/>
      <c r="J9" s="225"/>
    </row>
    <row r="10" spans="1:29" ht="9" customHeight="1" x14ac:dyDescent="0.15">
      <c r="A10" s="68"/>
      <c r="B10" s="68"/>
      <c r="C10" s="143"/>
      <c r="D10" s="66"/>
      <c r="E10" s="132">
        <v>3383750556</v>
      </c>
      <c r="F10" s="134">
        <v>-12597763</v>
      </c>
      <c r="G10" s="132">
        <v>3371152793</v>
      </c>
      <c r="H10" s="225"/>
      <c r="I10" s="225"/>
      <c r="J10" s="225"/>
    </row>
    <row r="11" spans="1:29" ht="9" customHeight="1" x14ac:dyDescent="0.15">
      <c r="A11" s="68"/>
      <c r="B11" s="68" t="s">
        <v>11</v>
      </c>
      <c r="C11" s="143" t="s">
        <v>194</v>
      </c>
      <c r="D11" s="71"/>
      <c r="E11" s="75">
        <v>3383750556</v>
      </c>
      <c r="F11" s="109">
        <v>-12597763</v>
      </c>
      <c r="G11" s="75">
        <v>3371152793</v>
      </c>
      <c r="H11" s="225"/>
      <c r="I11" s="225"/>
      <c r="J11" s="225"/>
    </row>
    <row r="12" spans="1:29" ht="9" customHeight="1" x14ac:dyDescent="0.15">
      <c r="A12" s="68"/>
      <c r="B12" s="68"/>
      <c r="C12" s="143"/>
      <c r="D12" s="71"/>
      <c r="E12" s="132">
        <v>3038733626</v>
      </c>
      <c r="F12" s="133">
        <v>20045046</v>
      </c>
      <c r="G12" s="132">
        <v>3058778672</v>
      </c>
      <c r="H12" s="225"/>
      <c r="I12" s="225"/>
      <c r="J12" s="225"/>
    </row>
    <row r="13" spans="1:29" ht="9" customHeight="1" x14ac:dyDescent="0.15">
      <c r="A13" s="68"/>
      <c r="B13" s="68" t="s">
        <v>13</v>
      </c>
      <c r="C13" s="143" t="s">
        <v>195</v>
      </c>
      <c r="D13" s="71"/>
      <c r="E13" s="75">
        <v>3038733626</v>
      </c>
      <c r="F13" s="75">
        <v>20045046</v>
      </c>
      <c r="G13" s="75">
        <v>3058778672</v>
      </c>
      <c r="H13" s="225"/>
      <c r="I13" s="225"/>
      <c r="J13" s="225"/>
    </row>
    <row r="14" spans="1:29" ht="9" customHeight="1" x14ac:dyDescent="0.15">
      <c r="A14" s="68"/>
      <c r="B14" s="68"/>
      <c r="C14" s="143"/>
      <c r="D14" s="71"/>
      <c r="E14" s="141">
        <v>4177563771</v>
      </c>
      <c r="F14" s="133">
        <v>1391470340</v>
      </c>
      <c r="G14" s="132">
        <v>5569034111</v>
      </c>
      <c r="H14" s="225"/>
      <c r="I14" s="225"/>
      <c r="J14" s="225"/>
    </row>
    <row r="15" spans="1:29" ht="9" customHeight="1" x14ac:dyDescent="0.15">
      <c r="A15" s="68"/>
      <c r="B15" s="68" t="s">
        <v>15</v>
      </c>
      <c r="C15" s="143" t="s">
        <v>196</v>
      </c>
      <c r="D15" s="71"/>
      <c r="E15" s="75">
        <v>4202725344</v>
      </c>
      <c r="F15" s="75">
        <v>1391470340</v>
      </c>
      <c r="G15" s="75">
        <v>5594195684</v>
      </c>
      <c r="H15" s="225"/>
      <c r="I15" s="225"/>
      <c r="J15" s="225"/>
    </row>
    <row r="16" spans="1:29" ht="9" customHeight="1" x14ac:dyDescent="0.15">
      <c r="A16" s="68"/>
      <c r="B16" s="68"/>
      <c r="C16" s="143"/>
      <c r="D16" s="71"/>
      <c r="E16" s="141">
        <v>494855330</v>
      </c>
      <c r="F16" s="133">
        <v>5807691732</v>
      </c>
      <c r="G16" s="132">
        <v>6302547062</v>
      </c>
      <c r="H16" s="225"/>
      <c r="I16" s="225"/>
      <c r="J16" s="225"/>
    </row>
    <row r="17" spans="1:10" ht="9" customHeight="1" x14ac:dyDescent="0.15">
      <c r="A17" s="68"/>
      <c r="B17" s="68" t="s">
        <v>23</v>
      </c>
      <c r="C17" s="143" t="s">
        <v>197</v>
      </c>
      <c r="D17" s="71"/>
      <c r="E17" s="75">
        <v>518350714</v>
      </c>
      <c r="F17" s="75">
        <v>5807691732</v>
      </c>
      <c r="G17" s="75">
        <v>6326042446</v>
      </c>
      <c r="H17" s="225"/>
      <c r="I17" s="225"/>
      <c r="J17" s="225"/>
    </row>
    <row r="18" spans="1:10" ht="9" customHeight="1" x14ac:dyDescent="0.15">
      <c r="A18" s="68"/>
      <c r="B18" s="68"/>
      <c r="C18" s="143"/>
      <c r="D18" s="71"/>
      <c r="E18" s="132">
        <v>39463942</v>
      </c>
      <c r="F18" s="134">
        <v>1115343027</v>
      </c>
      <c r="G18" s="132">
        <v>1154806969</v>
      </c>
      <c r="H18" s="225"/>
      <c r="I18" s="225"/>
      <c r="J18" s="225"/>
    </row>
    <row r="19" spans="1:10" ht="9" customHeight="1" x14ac:dyDescent="0.15">
      <c r="A19" s="68"/>
      <c r="B19" s="68" t="s">
        <v>42</v>
      </c>
      <c r="C19" s="143" t="s">
        <v>122</v>
      </c>
      <c r="D19" s="71"/>
      <c r="E19" s="75">
        <v>39463942</v>
      </c>
      <c r="F19" s="109">
        <v>1115343027</v>
      </c>
      <c r="G19" s="75">
        <v>1154806969</v>
      </c>
      <c r="H19" s="225"/>
      <c r="I19" s="225"/>
      <c r="J19" s="225"/>
    </row>
    <row r="20" spans="1:10" ht="9" customHeight="1" x14ac:dyDescent="0.15">
      <c r="A20" s="68"/>
      <c r="B20" s="68"/>
      <c r="C20" s="143"/>
      <c r="D20" s="71"/>
      <c r="E20" s="141">
        <v>35812139981</v>
      </c>
      <c r="F20" s="134">
        <v>8318662307</v>
      </c>
      <c r="G20" s="132">
        <v>44130802288</v>
      </c>
      <c r="H20" s="225"/>
      <c r="I20" s="225"/>
      <c r="J20" s="225"/>
    </row>
    <row r="21" spans="1:10" ht="9" customHeight="1" x14ac:dyDescent="0.15">
      <c r="A21" s="68"/>
      <c r="B21" s="214" t="s">
        <v>5</v>
      </c>
      <c r="C21" s="214"/>
      <c r="D21" s="72"/>
      <c r="E21" s="75">
        <v>35860796938</v>
      </c>
      <c r="F21" s="75">
        <v>8318662307</v>
      </c>
      <c r="G21" s="75">
        <v>44179459245</v>
      </c>
      <c r="H21" s="225"/>
      <c r="I21" s="225"/>
      <c r="J21" s="225"/>
    </row>
    <row r="22" spans="1:10" ht="15" customHeight="1" x14ac:dyDescent="0.15">
      <c r="A22" s="68"/>
      <c r="B22" s="226" t="s">
        <v>17</v>
      </c>
      <c r="C22" s="226"/>
      <c r="D22" s="72"/>
      <c r="E22" s="75"/>
      <c r="F22" s="75"/>
      <c r="G22" s="75"/>
      <c r="H22" s="225"/>
      <c r="I22" s="225"/>
      <c r="J22" s="225"/>
    </row>
    <row r="23" spans="1:10" ht="9" customHeight="1" x14ac:dyDescent="0.15">
      <c r="A23" s="68"/>
      <c r="B23" s="143"/>
      <c r="C23" s="143"/>
      <c r="D23" s="72"/>
      <c r="E23" s="132">
        <v>1522141000</v>
      </c>
      <c r="F23" s="134">
        <v>3967000</v>
      </c>
      <c r="G23" s="132">
        <v>1526108000</v>
      </c>
      <c r="H23" s="225"/>
      <c r="I23" s="225"/>
      <c r="J23" s="225"/>
    </row>
    <row r="24" spans="1:10" ht="9" customHeight="1" x14ac:dyDescent="0.15">
      <c r="A24" s="68"/>
      <c r="B24" s="68" t="s">
        <v>114</v>
      </c>
      <c r="C24" s="143" t="s">
        <v>18</v>
      </c>
      <c r="D24" s="72"/>
      <c r="E24" s="75">
        <v>1522141000</v>
      </c>
      <c r="F24" s="109">
        <v>3967000</v>
      </c>
      <c r="G24" s="75">
        <v>1526108000</v>
      </c>
      <c r="H24" s="225"/>
      <c r="I24" s="225"/>
      <c r="J24" s="225"/>
    </row>
    <row r="25" spans="1:10" ht="9" customHeight="1" x14ac:dyDescent="0.15">
      <c r="A25" s="68"/>
      <c r="B25" s="68"/>
      <c r="C25" s="143"/>
      <c r="D25" s="72"/>
      <c r="E25" s="141">
        <v>1356511374</v>
      </c>
      <c r="F25" s="134">
        <v>3318888872</v>
      </c>
      <c r="G25" s="132">
        <v>4675400246</v>
      </c>
      <c r="H25" s="225"/>
      <c r="I25" s="225"/>
      <c r="J25" s="225"/>
    </row>
    <row r="26" spans="1:10" ht="9" customHeight="1" x14ac:dyDescent="0.15">
      <c r="A26" s="68"/>
      <c r="B26" s="68" t="s">
        <v>116</v>
      </c>
      <c r="C26" s="143" t="s">
        <v>20</v>
      </c>
      <c r="D26" s="72"/>
      <c r="E26" s="75">
        <v>1363864598</v>
      </c>
      <c r="F26" s="75">
        <v>3318888872</v>
      </c>
      <c r="G26" s="75">
        <v>4682753470</v>
      </c>
      <c r="H26" s="225"/>
      <c r="I26" s="225"/>
      <c r="J26" s="225"/>
    </row>
    <row r="27" spans="1:10" ht="9" customHeight="1" x14ac:dyDescent="0.15">
      <c r="A27" s="68"/>
      <c r="B27" s="68"/>
      <c r="C27" s="143"/>
      <c r="D27" s="72"/>
      <c r="E27" s="141">
        <v>74298606</v>
      </c>
      <c r="F27" s="134">
        <v>170807413</v>
      </c>
      <c r="G27" s="132">
        <v>245106019</v>
      </c>
      <c r="H27" s="225"/>
      <c r="I27" s="225"/>
      <c r="J27" s="225"/>
    </row>
    <row r="28" spans="1:10" ht="9" customHeight="1" x14ac:dyDescent="0.15">
      <c r="A28" s="68"/>
      <c r="B28" s="68" t="s">
        <v>11</v>
      </c>
      <c r="C28" s="143" t="s">
        <v>21</v>
      </c>
      <c r="D28" s="72"/>
      <c r="E28" s="75">
        <v>124998606</v>
      </c>
      <c r="F28" s="75">
        <v>170807413</v>
      </c>
      <c r="G28" s="75">
        <v>295806019</v>
      </c>
      <c r="H28" s="225"/>
      <c r="I28" s="225"/>
      <c r="J28" s="225"/>
    </row>
    <row r="29" spans="1:10" ht="9" customHeight="1" x14ac:dyDescent="0.15">
      <c r="A29" s="68"/>
      <c r="B29" s="68"/>
      <c r="C29" s="143"/>
      <c r="D29" s="72"/>
      <c r="E29" s="141">
        <v>2320595626</v>
      </c>
      <c r="F29" s="133">
        <v>367036422</v>
      </c>
      <c r="G29" s="132">
        <v>2687632048</v>
      </c>
      <c r="H29" s="225"/>
      <c r="I29" s="225"/>
      <c r="J29" s="225"/>
    </row>
    <row r="30" spans="1:10" ht="9" customHeight="1" x14ac:dyDescent="0.15">
      <c r="A30" s="68"/>
      <c r="B30" s="68" t="s">
        <v>13</v>
      </c>
      <c r="C30" s="143" t="s">
        <v>22</v>
      </c>
      <c r="D30" s="72"/>
      <c r="E30" s="75">
        <v>2376846354</v>
      </c>
      <c r="F30" s="75">
        <v>367036422</v>
      </c>
      <c r="G30" s="75">
        <v>2743882776</v>
      </c>
      <c r="H30" s="225"/>
      <c r="I30" s="225"/>
      <c r="J30" s="225"/>
    </row>
    <row r="31" spans="1:10" ht="9" customHeight="1" x14ac:dyDescent="0.15">
      <c r="A31" s="68"/>
      <c r="B31" s="68"/>
      <c r="C31" s="143"/>
      <c r="D31" s="72"/>
      <c r="E31" s="132">
        <v>117608751</v>
      </c>
      <c r="F31" s="134">
        <v>10779497</v>
      </c>
      <c r="G31" s="132">
        <v>128388248</v>
      </c>
      <c r="H31" s="225"/>
      <c r="I31" s="225"/>
      <c r="J31" s="225"/>
    </row>
    <row r="32" spans="1:10" ht="9" customHeight="1" x14ac:dyDescent="0.15">
      <c r="A32" s="68"/>
      <c r="B32" s="68" t="s">
        <v>15</v>
      </c>
      <c r="C32" s="143" t="s">
        <v>24</v>
      </c>
      <c r="D32" s="72"/>
      <c r="E32" s="75">
        <v>117608751</v>
      </c>
      <c r="F32" s="75">
        <v>10779497</v>
      </c>
      <c r="G32" s="75">
        <v>128388248</v>
      </c>
      <c r="H32" s="225"/>
      <c r="I32" s="225"/>
      <c r="J32" s="225"/>
    </row>
    <row r="33" spans="1:10" ht="9" customHeight="1" x14ac:dyDescent="0.15">
      <c r="A33" s="68"/>
      <c r="B33" s="68"/>
      <c r="C33" s="143"/>
      <c r="D33" s="72"/>
      <c r="E33" s="141">
        <v>5391155357</v>
      </c>
      <c r="F33" s="134">
        <v>3871479204</v>
      </c>
      <c r="G33" s="132">
        <v>9262634561</v>
      </c>
      <c r="H33" s="225"/>
      <c r="I33" s="225"/>
      <c r="J33" s="225"/>
    </row>
    <row r="34" spans="1:10" ht="9" customHeight="1" x14ac:dyDescent="0.15">
      <c r="A34" s="68"/>
      <c r="B34" s="214" t="s">
        <v>5</v>
      </c>
      <c r="C34" s="214"/>
      <c r="D34" s="72"/>
      <c r="E34" s="75">
        <v>5505459309</v>
      </c>
      <c r="F34" s="75">
        <v>3871479204</v>
      </c>
      <c r="G34" s="75">
        <v>9376938513</v>
      </c>
      <c r="H34" s="225"/>
      <c r="I34" s="225"/>
      <c r="J34" s="225"/>
    </row>
    <row r="35" spans="1:10" ht="9" customHeight="1" x14ac:dyDescent="0.15">
      <c r="A35" s="68"/>
      <c r="B35" s="143"/>
      <c r="C35" s="143"/>
      <c r="D35" s="72"/>
      <c r="E35" s="132">
        <v>23351520636</v>
      </c>
      <c r="F35" s="134">
        <v>-326935393</v>
      </c>
      <c r="G35" s="132">
        <v>23024585243</v>
      </c>
      <c r="H35" s="225"/>
      <c r="I35" s="225"/>
      <c r="J35" s="225"/>
    </row>
    <row r="36" spans="1:10" ht="9" customHeight="1" x14ac:dyDescent="0.15">
      <c r="A36" s="68"/>
      <c r="B36" s="214" t="s">
        <v>25</v>
      </c>
      <c r="C36" s="214"/>
      <c r="D36" s="72"/>
      <c r="E36" s="75">
        <v>23351520636</v>
      </c>
      <c r="F36" s="75">
        <v>-326935393</v>
      </c>
      <c r="G36" s="75">
        <v>23024585243</v>
      </c>
      <c r="H36" s="225"/>
      <c r="I36" s="225"/>
      <c r="J36" s="225"/>
    </row>
    <row r="37" spans="1:10" ht="15" customHeight="1" x14ac:dyDescent="0.15">
      <c r="A37" s="68"/>
      <c r="B37" s="226" t="s">
        <v>26</v>
      </c>
      <c r="C37" s="226"/>
      <c r="D37" s="72"/>
      <c r="E37" s="75"/>
      <c r="F37" s="75"/>
      <c r="G37" s="75"/>
      <c r="H37" s="225"/>
      <c r="I37" s="225"/>
      <c r="J37" s="225"/>
    </row>
    <row r="38" spans="1:10" ht="9" customHeight="1" x14ac:dyDescent="0.15">
      <c r="A38" s="68"/>
      <c r="B38" s="143"/>
      <c r="C38" s="143"/>
      <c r="D38" s="72"/>
      <c r="E38" s="132">
        <v>6624235</v>
      </c>
      <c r="F38" s="134">
        <v>-17500</v>
      </c>
      <c r="G38" s="132">
        <v>6606735</v>
      </c>
      <c r="H38" s="225"/>
      <c r="I38" s="225"/>
      <c r="J38" s="225"/>
    </row>
    <row r="39" spans="1:10" ht="9" customHeight="1" x14ac:dyDescent="0.15">
      <c r="A39" s="68"/>
      <c r="B39" s="68" t="s">
        <v>114</v>
      </c>
      <c r="C39" s="143" t="s">
        <v>27</v>
      </c>
      <c r="D39" s="72"/>
      <c r="E39" s="75">
        <v>6624235</v>
      </c>
      <c r="F39" s="109">
        <v>-17500</v>
      </c>
      <c r="G39" s="75">
        <v>6606735</v>
      </c>
      <c r="H39" s="225"/>
      <c r="I39" s="225"/>
      <c r="J39" s="225"/>
    </row>
    <row r="40" spans="1:10" ht="9" customHeight="1" x14ac:dyDescent="0.15">
      <c r="A40" s="68"/>
      <c r="B40" s="68"/>
      <c r="C40" s="143"/>
      <c r="D40" s="72"/>
      <c r="E40" s="132">
        <v>158271671</v>
      </c>
      <c r="F40" s="134" t="s">
        <v>213</v>
      </c>
      <c r="G40" s="132">
        <v>158271671</v>
      </c>
      <c r="H40" s="225"/>
      <c r="I40" s="225"/>
      <c r="J40" s="225"/>
    </row>
    <row r="41" spans="1:10" ht="9" customHeight="1" x14ac:dyDescent="0.15">
      <c r="A41" s="68"/>
      <c r="B41" s="68" t="s">
        <v>116</v>
      </c>
      <c r="C41" s="143" t="s">
        <v>28</v>
      </c>
      <c r="D41" s="72"/>
      <c r="E41" s="75">
        <v>158271671</v>
      </c>
      <c r="F41" s="109" t="s">
        <v>213</v>
      </c>
      <c r="G41" s="75">
        <v>158271671</v>
      </c>
      <c r="H41" s="225"/>
      <c r="I41" s="225"/>
      <c r="J41" s="225"/>
    </row>
    <row r="42" spans="1:10" ht="9" customHeight="1" x14ac:dyDescent="0.15">
      <c r="A42" s="68"/>
      <c r="B42" s="68"/>
      <c r="C42" s="143"/>
      <c r="D42" s="72"/>
      <c r="E42" s="132">
        <v>940167</v>
      </c>
      <c r="F42" s="134">
        <v>-151100</v>
      </c>
      <c r="G42" s="132">
        <v>789067</v>
      </c>
      <c r="H42" s="225"/>
      <c r="I42" s="225"/>
      <c r="J42" s="225"/>
    </row>
    <row r="43" spans="1:10" ht="9" customHeight="1" x14ac:dyDescent="0.15">
      <c r="A43" s="68"/>
      <c r="B43" s="68" t="s">
        <v>11</v>
      </c>
      <c r="C43" s="143" t="s">
        <v>30</v>
      </c>
      <c r="D43" s="72"/>
      <c r="E43" s="75">
        <v>940167</v>
      </c>
      <c r="F43" s="109">
        <v>-151100</v>
      </c>
      <c r="G43" s="75">
        <v>789067</v>
      </c>
      <c r="H43" s="225"/>
      <c r="I43" s="225"/>
      <c r="J43" s="225"/>
    </row>
    <row r="44" spans="1:10" ht="9" customHeight="1" x14ac:dyDescent="0.15">
      <c r="A44" s="68"/>
      <c r="B44" s="68"/>
      <c r="C44" s="143"/>
      <c r="D44" s="72"/>
      <c r="E44" s="132">
        <v>9147562</v>
      </c>
      <c r="F44" s="134">
        <v>-237</v>
      </c>
      <c r="G44" s="132">
        <v>9147325</v>
      </c>
      <c r="H44" s="225"/>
      <c r="I44" s="225"/>
      <c r="J44" s="225"/>
    </row>
    <row r="45" spans="1:10" ht="9" customHeight="1" x14ac:dyDescent="0.15">
      <c r="A45" s="68"/>
      <c r="B45" s="68" t="s">
        <v>13</v>
      </c>
      <c r="C45" s="73" t="s">
        <v>31</v>
      </c>
      <c r="D45" s="72"/>
      <c r="E45" s="75">
        <v>9147562</v>
      </c>
      <c r="F45" s="109">
        <v>-237</v>
      </c>
      <c r="G45" s="75">
        <v>9147325</v>
      </c>
      <c r="H45" s="225"/>
      <c r="I45" s="225"/>
      <c r="J45" s="225"/>
    </row>
    <row r="46" spans="1:10" ht="9" customHeight="1" x14ac:dyDescent="0.15">
      <c r="A46" s="68"/>
      <c r="B46" s="68"/>
      <c r="C46" s="73"/>
      <c r="D46" s="72"/>
      <c r="E46" s="132">
        <v>174983635</v>
      </c>
      <c r="F46" s="134">
        <v>-168837</v>
      </c>
      <c r="G46" s="132">
        <v>174814798</v>
      </c>
      <c r="H46" s="225"/>
      <c r="I46" s="225"/>
      <c r="J46" s="225"/>
    </row>
    <row r="47" spans="1:10" ht="9" customHeight="1" x14ac:dyDescent="0.15">
      <c r="A47" s="68"/>
      <c r="B47" s="214" t="s">
        <v>5</v>
      </c>
      <c r="C47" s="214"/>
      <c r="D47" s="72"/>
      <c r="E47" s="75">
        <v>174983635</v>
      </c>
      <c r="F47" s="109">
        <v>-168837</v>
      </c>
      <c r="G47" s="75">
        <v>174814798</v>
      </c>
      <c r="H47" s="225"/>
      <c r="I47" s="225"/>
      <c r="J47" s="225"/>
    </row>
    <row r="48" spans="1:10" ht="9" customHeight="1" x14ac:dyDescent="0.15">
      <c r="A48" s="68"/>
      <c r="B48" s="143"/>
      <c r="C48" s="143"/>
      <c r="D48" s="72"/>
      <c r="E48" s="132">
        <v>15608534600</v>
      </c>
      <c r="F48" s="134">
        <v>422100000</v>
      </c>
      <c r="G48" s="132">
        <v>16030634600</v>
      </c>
      <c r="H48" s="225"/>
      <c r="I48" s="225"/>
      <c r="J48" s="225"/>
    </row>
    <row r="49" spans="1:10" ht="9" customHeight="1" x14ac:dyDescent="0.15">
      <c r="A49" s="68"/>
      <c r="B49" s="214" t="s">
        <v>125</v>
      </c>
      <c r="C49" s="214"/>
      <c r="D49" s="72"/>
      <c r="E49" s="75">
        <v>15608534600</v>
      </c>
      <c r="F49" s="109">
        <v>422100000</v>
      </c>
      <c r="G49" s="75">
        <v>16030634600</v>
      </c>
      <c r="H49" s="225"/>
      <c r="I49" s="225"/>
      <c r="J49" s="225"/>
    </row>
    <row r="50" spans="1:10" ht="9" customHeight="1" x14ac:dyDescent="0.15">
      <c r="A50" s="68"/>
      <c r="B50" s="143"/>
      <c r="C50" s="143"/>
      <c r="D50" s="72"/>
      <c r="E50" s="132">
        <v>200727000</v>
      </c>
      <c r="F50" s="134">
        <v>24882000</v>
      </c>
      <c r="G50" s="132">
        <v>225609000</v>
      </c>
      <c r="H50" s="225"/>
      <c r="I50" s="225"/>
      <c r="J50" s="225"/>
    </row>
    <row r="51" spans="1:10" ht="9" customHeight="1" x14ac:dyDescent="0.15">
      <c r="A51" s="68"/>
      <c r="B51" s="214" t="s">
        <v>126</v>
      </c>
      <c r="C51" s="214"/>
      <c r="D51" s="72"/>
      <c r="E51" s="75">
        <v>200727000</v>
      </c>
      <c r="F51" s="75">
        <v>24882000</v>
      </c>
      <c r="G51" s="75">
        <v>225609000</v>
      </c>
      <c r="H51" s="225"/>
      <c r="I51" s="225"/>
      <c r="J51" s="225"/>
    </row>
    <row r="52" spans="1:10" ht="9" customHeight="1" x14ac:dyDescent="0.15">
      <c r="A52" s="68"/>
      <c r="B52" s="143"/>
      <c r="C52" s="143"/>
      <c r="D52" s="72"/>
      <c r="E52" s="141">
        <v>5262509178</v>
      </c>
      <c r="F52" s="151">
        <v>362457685</v>
      </c>
      <c r="G52" s="132">
        <v>5624966863</v>
      </c>
      <c r="H52" s="225"/>
      <c r="I52" s="225"/>
      <c r="J52" s="225"/>
    </row>
    <row r="53" spans="1:10" ht="9" customHeight="1" x14ac:dyDescent="0.15">
      <c r="A53" s="68"/>
      <c r="B53" s="214" t="s">
        <v>34</v>
      </c>
      <c r="C53" s="214"/>
      <c r="D53" s="72"/>
      <c r="E53" s="75">
        <v>5313345107</v>
      </c>
      <c r="F53" s="75">
        <v>362457685</v>
      </c>
      <c r="G53" s="75">
        <v>5675802792</v>
      </c>
      <c r="H53" s="225"/>
      <c r="I53" s="225"/>
      <c r="J53" s="225"/>
    </row>
    <row r="54" spans="1:10" ht="15" customHeight="1" x14ac:dyDescent="0.15">
      <c r="A54" s="68"/>
      <c r="B54" s="226" t="s">
        <v>35</v>
      </c>
      <c r="C54" s="226"/>
      <c r="D54" s="72"/>
      <c r="E54" s="75"/>
      <c r="F54" s="77"/>
      <c r="G54" s="77"/>
      <c r="H54" s="225"/>
      <c r="I54" s="225"/>
      <c r="J54" s="225"/>
    </row>
    <row r="55" spans="1:10" ht="9" customHeight="1" x14ac:dyDescent="0.15">
      <c r="A55" s="68"/>
      <c r="B55" s="143"/>
      <c r="C55" s="143"/>
      <c r="D55" s="72"/>
      <c r="E55" s="141">
        <v>917661000</v>
      </c>
      <c r="F55" s="136">
        <v>447403871</v>
      </c>
      <c r="G55" s="132">
        <v>1365064871</v>
      </c>
      <c r="H55" s="225"/>
      <c r="I55" s="225"/>
      <c r="J55" s="225"/>
    </row>
    <row r="56" spans="1:10" ht="9" customHeight="1" x14ac:dyDescent="0.15">
      <c r="A56" s="68"/>
      <c r="B56" s="68" t="s">
        <v>114</v>
      </c>
      <c r="C56" s="143" t="s">
        <v>36</v>
      </c>
      <c r="D56" s="72"/>
      <c r="E56" s="75">
        <v>1137507000</v>
      </c>
      <c r="F56" s="109">
        <v>447403871</v>
      </c>
      <c r="G56" s="75">
        <v>1584910871</v>
      </c>
      <c r="H56" s="225"/>
      <c r="I56" s="225"/>
      <c r="J56" s="225"/>
    </row>
    <row r="57" spans="1:10" ht="9" customHeight="1" x14ac:dyDescent="0.15">
      <c r="A57" s="68"/>
      <c r="B57" s="68"/>
      <c r="C57" s="143"/>
      <c r="D57" s="72"/>
      <c r="E57" s="141">
        <v>1655734000</v>
      </c>
      <c r="F57" s="136">
        <v>361981166</v>
      </c>
      <c r="G57" s="132">
        <v>2017715166</v>
      </c>
      <c r="H57" s="225"/>
      <c r="I57" s="225"/>
      <c r="J57" s="225"/>
    </row>
    <row r="58" spans="1:10" ht="9" customHeight="1" x14ac:dyDescent="0.15">
      <c r="A58" s="68"/>
      <c r="B58" s="68" t="s">
        <v>116</v>
      </c>
      <c r="C58" s="143" t="s">
        <v>37</v>
      </c>
      <c r="D58" s="72"/>
      <c r="E58" s="75">
        <v>1781931000</v>
      </c>
      <c r="F58" s="109">
        <v>361981166</v>
      </c>
      <c r="G58" s="75">
        <v>2143912166</v>
      </c>
      <c r="H58" s="225"/>
      <c r="I58" s="225"/>
      <c r="J58" s="225"/>
    </row>
    <row r="59" spans="1:10" ht="9" customHeight="1" x14ac:dyDescent="0.15">
      <c r="A59" s="68"/>
      <c r="B59" s="68"/>
      <c r="C59" s="143"/>
      <c r="D59" s="72"/>
      <c r="E59" s="141">
        <v>412825000</v>
      </c>
      <c r="F59" s="136">
        <v>70636120</v>
      </c>
      <c r="G59" s="132">
        <v>483461120</v>
      </c>
      <c r="H59" s="225"/>
      <c r="I59" s="225"/>
      <c r="J59" s="225"/>
    </row>
    <row r="60" spans="1:10" ht="9" customHeight="1" x14ac:dyDescent="0.15">
      <c r="A60" s="68"/>
      <c r="B60" s="68" t="s">
        <v>11</v>
      </c>
      <c r="C60" s="73" t="s">
        <v>127</v>
      </c>
      <c r="D60" s="72"/>
      <c r="E60" s="75">
        <v>458437000</v>
      </c>
      <c r="F60" s="109">
        <v>70636120</v>
      </c>
      <c r="G60" s="75">
        <v>529073120</v>
      </c>
      <c r="H60" s="225"/>
      <c r="I60" s="225"/>
      <c r="J60" s="225"/>
    </row>
    <row r="61" spans="1:10" ht="9" customHeight="1" x14ac:dyDescent="0.15">
      <c r="A61" s="68"/>
      <c r="B61" s="68"/>
      <c r="C61" s="73"/>
      <c r="D61" s="72"/>
      <c r="E61" s="141">
        <v>673673000</v>
      </c>
      <c r="F61" s="136">
        <v>42432877</v>
      </c>
      <c r="G61" s="132">
        <v>716105877</v>
      </c>
      <c r="H61" s="225"/>
      <c r="I61" s="225"/>
      <c r="J61" s="225"/>
    </row>
    <row r="62" spans="1:10" ht="9" customHeight="1" x14ac:dyDescent="0.15">
      <c r="A62" s="68"/>
      <c r="B62" s="68" t="s">
        <v>13</v>
      </c>
      <c r="C62" s="143" t="s">
        <v>128</v>
      </c>
      <c r="D62" s="72"/>
      <c r="E62" s="75">
        <v>694722000</v>
      </c>
      <c r="F62" s="109">
        <v>42432877</v>
      </c>
      <c r="G62" s="75">
        <v>737154877</v>
      </c>
      <c r="H62" s="225"/>
      <c r="I62" s="225"/>
      <c r="J62" s="225"/>
    </row>
    <row r="63" spans="1:10" ht="9" customHeight="1" x14ac:dyDescent="0.15">
      <c r="A63" s="68"/>
      <c r="B63" s="68"/>
      <c r="C63" s="143"/>
      <c r="D63" s="72"/>
      <c r="E63" s="141">
        <v>127185000</v>
      </c>
      <c r="F63" s="136">
        <v>80776712</v>
      </c>
      <c r="G63" s="132">
        <v>207961712</v>
      </c>
      <c r="H63" s="225"/>
      <c r="I63" s="225"/>
      <c r="J63" s="225"/>
    </row>
    <row r="64" spans="1:10" ht="9" customHeight="1" x14ac:dyDescent="0.15">
      <c r="A64" s="68"/>
      <c r="B64" s="68" t="s">
        <v>15</v>
      </c>
      <c r="C64" s="143" t="s">
        <v>129</v>
      </c>
      <c r="D64" s="72"/>
      <c r="E64" s="75">
        <v>137185000</v>
      </c>
      <c r="F64" s="109">
        <v>80776712</v>
      </c>
      <c r="G64" s="75">
        <v>217961712</v>
      </c>
      <c r="H64" s="225"/>
      <c r="I64" s="225"/>
      <c r="J64" s="225"/>
    </row>
    <row r="65" spans="1:10" ht="9" customHeight="1" x14ac:dyDescent="0.15">
      <c r="A65" s="68"/>
      <c r="B65" s="68"/>
      <c r="C65" s="143"/>
      <c r="D65" s="72"/>
      <c r="E65" s="141">
        <v>614105000</v>
      </c>
      <c r="F65" s="136">
        <v>262381005</v>
      </c>
      <c r="G65" s="132">
        <v>876486005</v>
      </c>
      <c r="H65" s="225"/>
      <c r="I65" s="225"/>
      <c r="J65" s="225"/>
    </row>
    <row r="66" spans="1:10" ht="9" customHeight="1" x14ac:dyDescent="0.15">
      <c r="A66" s="68"/>
      <c r="B66" s="68" t="s">
        <v>23</v>
      </c>
      <c r="C66" s="143" t="s">
        <v>131</v>
      </c>
      <c r="D66" s="72"/>
      <c r="E66" s="75">
        <v>692613000</v>
      </c>
      <c r="F66" s="109">
        <v>262381005</v>
      </c>
      <c r="G66" s="75">
        <v>954994005</v>
      </c>
      <c r="H66" s="225"/>
      <c r="I66" s="225"/>
      <c r="J66" s="225"/>
    </row>
    <row r="67" spans="1:10" ht="9" customHeight="1" x14ac:dyDescent="0.15">
      <c r="A67" s="68"/>
      <c r="B67" s="68"/>
      <c r="C67" s="143"/>
      <c r="D67" s="72"/>
      <c r="E67" s="141">
        <v>1512468000</v>
      </c>
      <c r="F67" s="136">
        <v>540329000</v>
      </c>
      <c r="G67" s="132">
        <v>2052797000</v>
      </c>
      <c r="H67" s="225"/>
      <c r="I67" s="225"/>
      <c r="J67" s="225"/>
    </row>
    <row r="68" spans="1:10" ht="9" customHeight="1" x14ac:dyDescent="0.15">
      <c r="A68" s="68"/>
      <c r="B68" s="68" t="s">
        <v>42</v>
      </c>
      <c r="C68" s="143" t="s">
        <v>133</v>
      </c>
      <c r="D68" s="71"/>
      <c r="E68" s="75">
        <v>1801456000</v>
      </c>
      <c r="F68" s="109">
        <v>540329000</v>
      </c>
      <c r="G68" s="75">
        <v>2341785000</v>
      </c>
      <c r="H68" s="225"/>
      <c r="I68" s="225"/>
      <c r="J68" s="225"/>
    </row>
    <row r="69" spans="1:10" ht="9" customHeight="1" x14ac:dyDescent="0.15">
      <c r="A69" s="68"/>
      <c r="B69" s="68"/>
      <c r="C69" s="143"/>
      <c r="D69" s="71"/>
      <c r="E69" s="132">
        <v>78053000</v>
      </c>
      <c r="F69" s="136">
        <v>500000</v>
      </c>
      <c r="G69" s="137">
        <v>78553000</v>
      </c>
      <c r="H69" s="225"/>
      <c r="I69" s="225"/>
      <c r="J69" s="225"/>
    </row>
    <row r="70" spans="1:10" ht="9" customHeight="1" x14ac:dyDescent="0.15">
      <c r="A70" s="68"/>
      <c r="B70" s="68" t="s">
        <v>44</v>
      </c>
      <c r="C70" s="143" t="s">
        <v>135</v>
      </c>
      <c r="D70" s="71"/>
      <c r="E70" s="75">
        <v>78053000</v>
      </c>
      <c r="F70" s="109">
        <v>500000</v>
      </c>
      <c r="G70" s="75">
        <v>78553000</v>
      </c>
      <c r="H70" s="225"/>
      <c r="I70" s="225"/>
      <c r="J70" s="225"/>
    </row>
    <row r="71" spans="1:10" ht="9" customHeight="1" x14ac:dyDescent="0.15">
      <c r="A71" s="68"/>
      <c r="B71" s="68"/>
      <c r="C71" s="143"/>
      <c r="D71" s="71"/>
      <c r="E71" s="141">
        <v>5991704000</v>
      </c>
      <c r="F71" s="136">
        <v>1806440751</v>
      </c>
      <c r="G71" s="132">
        <v>7798144751</v>
      </c>
      <c r="H71" s="225"/>
      <c r="I71" s="225"/>
      <c r="J71" s="225"/>
    </row>
    <row r="72" spans="1:10" ht="9" customHeight="1" x14ac:dyDescent="0.15">
      <c r="A72" s="68"/>
      <c r="B72" s="216" t="s">
        <v>136</v>
      </c>
      <c r="C72" s="216"/>
      <c r="D72" s="71"/>
      <c r="E72" s="75">
        <v>6781904000</v>
      </c>
      <c r="F72" s="109">
        <v>1806440751</v>
      </c>
      <c r="G72" s="75">
        <v>8588344751</v>
      </c>
      <c r="H72" s="225"/>
      <c r="I72" s="225"/>
      <c r="J72" s="225"/>
    </row>
    <row r="73" spans="1:10" ht="9" customHeight="1" x14ac:dyDescent="0.15">
      <c r="A73" s="68"/>
      <c r="B73" s="146"/>
      <c r="C73" s="146"/>
      <c r="D73" s="71"/>
      <c r="E73" s="132">
        <v>75162000</v>
      </c>
      <c r="F73" s="136">
        <v>605687000</v>
      </c>
      <c r="G73" s="132">
        <v>680849000</v>
      </c>
      <c r="H73" s="225"/>
      <c r="I73" s="225"/>
      <c r="J73" s="225"/>
    </row>
    <row r="74" spans="1:10" ht="9" customHeight="1" x14ac:dyDescent="0.15">
      <c r="A74" s="68"/>
      <c r="B74" s="68" t="s">
        <v>47</v>
      </c>
      <c r="C74" s="143" t="s">
        <v>138</v>
      </c>
      <c r="D74" s="71"/>
      <c r="E74" s="75">
        <v>75162000</v>
      </c>
      <c r="F74" s="109">
        <v>605687000</v>
      </c>
      <c r="G74" s="75">
        <v>680849000</v>
      </c>
      <c r="H74" s="225"/>
      <c r="I74" s="225"/>
      <c r="J74" s="225"/>
    </row>
    <row r="75" spans="1:10" ht="9" customHeight="1" x14ac:dyDescent="0.15">
      <c r="A75" s="68"/>
      <c r="B75" s="68"/>
      <c r="C75" s="143"/>
      <c r="D75" s="71"/>
      <c r="E75" s="141">
        <v>6066866000</v>
      </c>
      <c r="F75" s="138">
        <v>2412127751</v>
      </c>
      <c r="G75" s="132">
        <v>8478993751</v>
      </c>
      <c r="H75" s="225"/>
      <c r="I75" s="225"/>
      <c r="J75" s="225"/>
    </row>
    <row r="76" spans="1:10" ht="9" customHeight="1" x14ac:dyDescent="0.15">
      <c r="A76" s="68"/>
      <c r="B76" s="214" t="s">
        <v>139</v>
      </c>
      <c r="C76" s="214"/>
      <c r="D76" s="71"/>
      <c r="E76" s="75">
        <v>6857066000</v>
      </c>
      <c r="F76" s="109">
        <v>2412127751</v>
      </c>
      <c r="G76" s="75">
        <v>9269193751</v>
      </c>
      <c r="H76" s="225"/>
      <c r="I76" s="225"/>
      <c r="J76" s="225"/>
    </row>
    <row r="77" spans="1:10" ht="9" customHeight="1" x14ac:dyDescent="0.15">
      <c r="A77" s="68"/>
      <c r="B77" s="143"/>
      <c r="C77" s="143"/>
      <c r="D77" s="71"/>
      <c r="E77" s="132">
        <v>512271349</v>
      </c>
      <c r="F77" s="136">
        <v>277735872</v>
      </c>
      <c r="G77" s="132">
        <v>790007221</v>
      </c>
      <c r="H77" s="225"/>
      <c r="I77" s="225"/>
      <c r="J77" s="225"/>
    </row>
    <row r="78" spans="1:10" ht="9" customHeight="1" x14ac:dyDescent="0.15">
      <c r="A78" s="68"/>
      <c r="B78" s="214" t="s">
        <v>49</v>
      </c>
      <c r="C78" s="214"/>
      <c r="D78" s="71"/>
      <c r="E78" s="75">
        <v>512271349</v>
      </c>
      <c r="F78" s="75">
        <v>277735872</v>
      </c>
      <c r="G78" s="75">
        <v>790007221</v>
      </c>
      <c r="H78" s="225"/>
      <c r="I78" s="225"/>
      <c r="J78" s="225"/>
    </row>
    <row r="79" spans="1:10" ht="9" customHeight="1" x14ac:dyDescent="0.15">
      <c r="A79" s="68"/>
      <c r="B79" s="143"/>
      <c r="C79" s="143"/>
      <c r="D79" s="71"/>
      <c r="E79" s="141">
        <v>172272017</v>
      </c>
      <c r="F79" s="136">
        <v>26001473503</v>
      </c>
      <c r="G79" s="132">
        <v>26173745520</v>
      </c>
      <c r="H79" s="148"/>
      <c r="I79" s="148"/>
      <c r="J79" s="148"/>
    </row>
    <row r="80" spans="1:10" ht="9" customHeight="1" x14ac:dyDescent="0.15">
      <c r="A80" s="68"/>
      <c r="B80" s="214" t="s">
        <v>50</v>
      </c>
      <c r="C80" s="214"/>
      <c r="D80" s="71"/>
      <c r="E80" s="75">
        <v>175272017</v>
      </c>
      <c r="F80" s="75">
        <v>26001473503</v>
      </c>
      <c r="G80" s="75">
        <v>26176745520</v>
      </c>
      <c r="H80" s="64" t="s">
        <v>191</v>
      </c>
    </row>
    <row r="81" spans="1:10" ht="9" customHeight="1" x14ac:dyDescent="0.15">
      <c r="A81" s="68"/>
      <c r="B81" s="143"/>
      <c r="C81" s="143"/>
      <c r="D81" s="71"/>
      <c r="E81" s="141">
        <v>900764281</v>
      </c>
      <c r="F81" s="136">
        <v>74097704</v>
      </c>
      <c r="G81" s="132">
        <v>974861985</v>
      </c>
    </row>
    <row r="82" spans="1:10" ht="9" customHeight="1" x14ac:dyDescent="0.15">
      <c r="A82" s="68"/>
      <c r="B82" s="214" t="s">
        <v>140</v>
      </c>
      <c r="C82" s="214"/>
      <c r="D82" s="71"/>
      <c r="E82" s="75">
        <v>949483304</v>
      </c>
      <c r="F82" s="75">
        <v>74097704</v>
      </c>
      <c r="G82" s="75">
        <v>1023581008</v>
      </c>
    </row>
    <row r="83" spans="1:10" ht="9" customHeight="1" x14ac:dyDescent="0.15">
      <c r="A83" s="68"/>
      <c r="B83" s="143"/>
      <c r="C83" s="143"/>
      <c r="D83" s="71"/>
      <c r="E83" s="141">
        <v>983248764</v>
      </c>
      <c r="F83" s="136">
        <v>859015546</v>
      </c>
      <c r="G83" s="132">
        <v>1842264310</v>
      </c>
    </row>
    <row r="84" spans="1:10" ht="9" customHeight="1" x14ac:dyDescent="0.15">
      <c r="A84" s="68"/>
      <c r="B84" s="214" t="s">
        <v>141</v>
      </c>
      <c r="C84" s="214"/>
      <c r="D84" s="71"/>
      <c r="E84" s="75">
        <v>984014987</v>
      </c>
      <c r="F84" s="75">
        <v>859015546</v>
      </c>
      <c r="G84" s="75">
        <v>1843030533</v>
      </c>
    </row>
    <row r="85" spans="1:10" ht="9" customHeight="1" x14ac:dyDescent="0.15">
      <c r="A85" s="68"/>
      <c r="B85" s="143"/>
      <c r="C85" s="143"/>
      <c r="D85" s="71"/>
      <c r="E85" s="141">
        <v>5942155950</v>
      </c>
      <c r="F85" s="136">
        <v>21096756361</v>
      </c>
      <c r="G85" s="132">
        <v>27038912311</v>
      </c>
    </row>
    <row r="86" spans="1:10" ht="9" customHeight="1" x14ac:dyDescent="0.15">
      <c r="A86" s="68"/>
      <c r="B86" s="214" t="s">
        <v>53</v>
      </c>
      <c r="C86" s="214"/>
      <c r="D86" s="74"/>
      <c r="E86" s="75">
        <v>6664496444</v>
      </c>
      <c r="F86" s="75">
        <v>21082868687</v>
      </c>
      <c r="G86" s="75">
        <v>27747365131</v>
      </c>
    </row>
    <row r="87" spans="1:10" ht="9" customHeight="1" x14ac:dyDescent="0.15">
      <c r="A87" s="68"/>
      <c r="B87" s="143"/>
      <c r="C87" s="143"/>
      <c r="D87" s="71"/>
      <c r="E87" s="132" t="s">
        <v>213</v>
      </c>
      <c r="F87" s="132">
        <v>9650000000</v>
      </c>
      <c r="G87" s="132">
        <v>9650000000</v>
      </c>
    </row>
    <row r="88" spans="1:10" ht="9" customHeight="1" x14ac:dyDescent="0.15">
      <c r="A88" s="68"/>
      <c r="B88" s="214" t="s">
        <v>214</v>
      </c>
      <c r="C88" s="214"/>
      <c r="D88" s="71"/>
      <c r="E88" s="75" t="s">
        <v>213</v>
      </c>
      <c r="F88" s="75">
        <v>9650000000</v>
      </c>
      <c r="G88" s="75">
        <v>9650000000</v>
      </c>
    </row>
    <row r="89" spans="1:10" ht="9" customHeight="1" x14ac:dyDescent="0.15">
      <c r="A89" s="68"/>
      <c r="B89" s="143"/>
      <c r="C89" s="143"/>
      <c r="D89" s="74"/>
      <c r="E89" s="132">
        <v>500000000</v>
      </c>
      <c r="F89" s="133" t="s">
        <v>213</v>
      </c>
      <c r="G89" s="132">
        <v>500000000</v>
      </c>
    </row>
    <row r="90" spans="1:10" ht="9" customHeight="1" x14ac:dyDescent="0.15">
      <c r="A90" s="68"/>
      <c r="B90" s="214" t="s">
        <v>143</v>
      </c>
      <c r="C90" s="214"/>
      <c r="D90" s="74"/>
      <c r="E90" s="75">
        <v>500000000</v>
      </c>
      <c r="F90" s="75" t="s">
        <v>213</v>
      </c>
      <c r="G90" s="75">
        <v>500000000</v>
      </c>
    </row>
    <row r="91" spans="1:10" ht="4.95" customHeight="1" x14ac:dyDescent="0.15">
      <c r="A91" s="68"/>
      <c r="B91" s="143"/>
      <c r="C91" s="143"/>
      <c r="D91" s="74"/>
      <c r="E91" s="75"/>
      <c r="F91" s="77"/>
      <c r="G91" s="77"/>
    </row>
    <row r="92" spans="1:10" ht="13.5" customHeight="1" x14ac:dyDescent="0.15">
      <c r="A92" s="68"/>
      <c r="B92" s="143"/>
      <c r="C92" s="143"/>
      <c r="D92" s="74"/>
      <c r="E92" s="139">
        <v>100879148748</v>
      </c>
      <c r="F92" s="140">
        <v>73043683703</v>
      </c>
      <c r="G92" s="139">
        <v>173922832451</v>
      </c>
    </row>
    <row r="93" spans="1:10" ht="13.5" customHeight="1" x14ac:dyDescent="0.15">
      <c r="A93" s="68"/>
      <c r="B93" s="221" t="s">
        <v>144</v>
      </c>
      <c r="C93" s="221"/>
      <c r="D93" s="74"/>
      <c r="E93" s="149">
        <v>102657971326</v>
      </c>
      <c r="F93" s="76">
        <v>73029796029</v>
      </c>
      <c r="G93" s="76">
        <v>175687767355</v>
      </c>
      <c r="H93" s="77"/>
    </row>
    <row r="94" spans="1:10" ht="10.5" customHeight="1" x14ac:dyDescent="0.15">
      <c r="A94" s="145"/>
      <c r="B94" s="218"/>
      <c r="C94" s="218"/>
      <c r="D94" s="218"/>
      <c r="E94" s="218"/>
      <c r="F94" s="218"/>
      <c r="G94" s="218"/>
      <c r="H94" s="217"/>
      <c r="I94" s="144"/>
      <c r="J94" s="77"/>
    </row>
    <row r="95" spans="1:10" ht="10.5" customHeight="1" x14ac:dyDescent="0.15">
      <c r="A95" s="144"/>
      <c r="B95" s="217"/>
      <c r="C95" s="217"/>
      <c r="D95" s="217"/>
      <c r="E95" s="217"/>
      <c r="F95" s="217"/>
      <c r="G95" s="217"/>
      <c r="H95" s="217"/>
      <c r="I95" s="144"/>
      <c r="J95" s="77"/>
    </row>
    <row r="96" spans="1:10" ht="10.5" customHeight="1" x14ac:dyDescent="0.15">
      <c r="A96" s="144"/>
      <c r="B96" s="217"/>
      <c r="C96" s="217"/>
      <c r="D96" s="217"/>
      <c r="E96" s="217"/>
      <c r="F96" s="217"/>
      <c r="G96" s="217"/>
      <c r="H96" s="217"/>
      <c r="I96" s="144"/>
      <c r="J96" s="77"/>
    </row>
  </sheetData>
  <mergeCells count="25">
    <mergeCell ref="B94:H96"/>
    <mergeCell ref="B34:C34"/>
    <mergeCell ref="B36:C36"/>
    <mergeCell ref="B37:C37"/>
    <mergeCell ref="B47:C47"/>
    <mergeCell ref="B51:C51"/>
    <mergeCell ref="B53:C53"/>
    <mergeCell ref="B54:C54"/>
    <mergeCell ref="B72:C72"/>
    <mergeCell ref="B76:C76"/>
    <mergeCell ref="H1:J78"/>
    <mergeCell ref="A3:D3"/>
    <mergeCell ref="B5:C5"/>
    <mergeCell ref="B21:C21"/>
    <mergeCell ref="B22:C22"/>
    <mergeCell ref="A2:G2"/>
    <mergeCell ref="B49:C49"/>
    <mergeCell ref="B88:C88"/>
    <mergeCell ref="B93:C93"/>
    <mergeCell ref="B78:C78"/>
    <mergeCell ref="B80:C80"/>
    <mergeCell ref="B82:C82"/>
    <mergeCell ref="B84:C84"/>
    <mergeCell ref="B86:C86"/>
    <mergeCell ref="B90:C90"/>
  </mergeCells>
  <phoneticPr fontId="7"/>
  <pageMargins left="0.78740157480314965" right="0.78740157480314965" top="0.86614173228346458" bottom="0.86614173228346458" header="0.62992125984251968" footer="0.39370078740157483"/>
  <pageSetup paperSize="9" scale="83" firstPageNumber="284" orientation="portrait" useFirstPageNumber="1"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R54"/>
  <sheetViews>
    <sheetView view="pageBreakPreview" zoomScaleNormal="100" zoomScaleSheetLayoutView="100" workbookViewId="0">
      <pane xSplit="4" ySplit="3" topLeftCell="E13" activePane="bottomRight" state="frozen"/>
      <selection pane="topRight" activeCell="E1" sqref="E1"/>
      <selection pane="bottomLeft" activeCell="A4" sqref="A4"/>
      <selection pane="bottomRight"/>
    </sheetView>
  </sheetViews>
  <sheetFormatPr defaultColWidth="9.42578125" defaultRowHeight="9.6" x14ac:dyDescent="0.15"/>
  <cols>
    <col min="1" max="1" width="0.42578125" style="64" customWidth="1"/>
    <col min="2" max="2" width="4.42578125" style="64" customWidth="1"/>
    <col min="3" max="3" width="32.42578125" style="64" customWidth="1"/>
    <col min="4" max="4" width="0.5703125" style="64" customWidth="1"/>
    <col min="5" max="7" width="20.140625" style="64" customWidth="1"/>
    <col min="8" max="8" width="16.5703125" style="64" customWidth="1"/>
    <col min="9" max="9" width="16.42578125" style="64" customWidth="1"/>
    <col min="10" max="10" width="8.5703125" style="64" customWidth="1"/>
    <col min="11" max="12" width="12.140625" style="64" customWidth="1"/>
    <col min="13" max="18" width="12.42578125" style="64" customWidth="1"/>
    <col min="19" max="16384" width="9.42578125" style="64"/>
  </cols>
  <sheetData>
    <row r="1" spans="1:18" s="63" customFormat="1" ht="12" customHeight="1" x14ac:dyDescent="0.15">
      <c r="A1" s="90"/>
      <c r="B1" s="90"/>
      <c r="C1" s="90"/>
      <c r="D1" s="90"/>
      <c r="E1" s="91"/>
      <c r="F1" s="91"/>
      <c r="G1" s="91" t="s">
        <v>217</v>
      </c>
      <c r="H1" s="230"/>
      <c r="I1" s="230"/>
      <c r="J1" s="230"/>
      <c r="R1" s="154"/>
    </row>
    <row r="2" spans="1:18" ht="18" customHeight="1" x14ac:dyDescent="0.15">
      <c r="A2" s="197" t="s">
        <v>215</v>
      </c>
      <c r="B2" s="197"/>
      <c r="C2" s="197"/>
      <c r="D2" s="197"/>
      <c r="E2" s="197"/>
      <c r="F2" s="197"/>
      <c r="G2" s="197"/>
      <c r="H2" s="230"/>
      <c r="I2" s="230"/>
      <c r="J2" s="230"/>
    </row>
    <row r="3" spans="1:18" ht="18" customHeight="1" x14ac:dyDescent="0.15">
      <c r="A3" s="213" t="s">
        <v>216</v>
      </c>
      <c r="B3" s="213"/>
      <c r="C3" s="213"/>
      <c r="D3" s="220"/>
      <c r="E3" s="95" t="s">
        <v>109</v>
      </c>
      <c r="F3" s="83" t="s">
        <v>163</v>
      </c>
      <c r="G3" s="83" t="s">
        <v>111</v>
      </c>
      <c r="H3" s="230"/>
      <c r="I3" s="230"/>
      <c r="J3" s="230"/>
    </row>
    <row r="4" spans="1:18" ht="6" customHeight="1" x14ac:dyDescent="0.15">
      <c r="A4" s="155"/>
      <c r="B4" s="155"/>
      <c r="C4" s="155"/>
      <c r="D4" s="156"/>
      <c r="E4" s="157"/>
      <c r="F4" s="157"/>
      <c r="G4" s="157"/>
      <c r="H4" s="230"/>
      <c r="I4" s="230"/>
      <c r="J4" s="230"/>
    </row>
    <row r="5" spans="1:18" ht="13.5" customHeight="1" x14ac:dyDescent="0.15">
      <c r="A5" s="158"/>
      <c r="B5" s="227" t="s">
        <v>6</v>
      </c>
      <c r="C5" s="227"/>
      <c r="D5" s="69"/>
      <c r="E5" s="86"/>
      <c r="F5" s="86"/>
      <c r="G5" s="86"/>
      <c r="H5" s="230"/>
      <c r="I5" s="230"/>
      <c r="J5" s="230"/>
    </row>
    <row r="6" spans="1:18" ht="13.5" customHeight="1" x14ac:dyDescent="0.15">
      <c r="A6" s="158"/>
      <c r="B6" s="158" t="s">
        <v>114</v>
      </c>
      <c r="C6" s="159" t="s">
        <v>192</v>
      </c>
      <c r="D6" s="156"/>
      <c r="E6" s="86">
        <v>12700453801</v>
      </c>
      <c r="F6" s="160" t="s">
        <v>213</v>
      </c>
      <c r="G6" s="86">
        <v>12700453801</v>
      </c>
      <c r="H6" s="230"/>
      <c r="I6" s="230"/>
      <c r="J6" s="230"/>
    </row>
    <row r="7" spans="1:18" ht="13.5" customHeight="1" x14ac:dyDescent="0.15">
      <c r="A7" s="158"/>
      <c r="B7" s="158" t="s">
        <v>116</v>
      </c>
      <c r="C7" s="159" t="s">
        <v>193</v>
      </c>
      <c r="D7" s="156"/>
      <c r="E7" s="86">
        <v>11982061293</v>
      </c>
      <c r="F7" s="86">
        <v>49124538</v>
      </c>
      <c r="G7" s="86">
        <v>12031185831</v>
      </c>
      <c r="H7" s="230"/>
      <c r="I7" s="230"/>
      <c r="J7" s="230"/>
    </row>
    <row r="8" spans="1:18" ht="13.5" customHeight="1" x14ac:dyDescent="0.15">
      <c r="A8" s="158"/>
      <c r="B8" s="158" t="s">
        <v>11</v>
      </c>
      <c r="C8" s="159" t="s">
        <v>194</v>
      </c>
      <c r="D8" s="71"/>
      <c r="E8" s="86">
        <v>3466184995</v>
      </c>
      <c r="F8" s="86">
        <v>115096698</v>
      </c>
      <c r="G8" s="86">
        <v>3581281693</v>
      </c>
      <c r="H8" s="230"/>
      <c r="I8" s="230"/>
      <c r="J8" s="230"/>
    </row>
    <row r="9" spans="1:18" ht="13.5" customHeight="1" x14ac:dyDescent="0.15">
      <c r="A9" s="158"/>
      <c r="B9" s="158" t="s">
        <v>13</v>
      </c>
      <c r="C9" s="159" t="s">
        <v>195</v>
      </c>
      <c r="D9" s="71"/>
      <c r="E9" s="86">
        <v>3045837926</v>
      </c>
      <c r="F9" s="86">
        <v>-28468809</v>
      </c>
      <c r="G9" s="86">
        <v>3017369117</v>
      </c>
      <c r="H9" s="230"/>
      <c r="I9" s="230"/>
      <c r="J9" s="230"/>
    </row>
    <row r="10" spans="1:18" ht="13.5" customHeight="1" x14ac:dyDescent="0.15">
      <c r="A10" s="158"/>
      <c r="B10" s="158" t="s">
        <v>15</v>
      </c>
      <c r="C10" s="159" t="s">
        <v>196</v>
      </c>
      <c r="D10" s="71"/>
      <c r="E10" s="86">
        <v>4071635104</v>
      </c>
      <c r="F10" s="86">
        <v>3564648563</v>
      </c>
      <c r="G10" s="86">
        <v>7636283667</v>
      </c>
      <c r="H10" s="230"/>
      <c r="I10" s="230"/>
      <c r="J10" s="230"/>
    </row>
    <row r="11" spans="1:18" ht="13.5" customHeight="1" x14ac:dyDescent="0.15">
      <c r="A11" s="158"/>
      <c r="B11" s="158" t="s">
        <v>23</v>
      </c>
      <c r="C11" s="159" t="s">
        <v>197</v>
      </c>
      <c r="D11" s="71"/>
      <c r="E11" s="86">
        <v>476818409</v>
      </c>
      <c r="F11" s="86">
        <v>4785329451</v>
      </c>
      <c r="G11" s="86">
        <v>5262147860</v>
      </c>
      <c r="H11" s="230"/>
      <c r="I11" s="230"/>
      <c r="J11" s="230"/>
    </row>
    <row r="12" spans="1:18" ht="13.5" customHeight="1" x14ac:dyDescent="0.15">
      <c r="A12" s="158"/>
      <c r="B12" s="158" t="s">
        <v>42</v>
      </c>
      <c r="C12" s="159" t="s">
        <v>122</v>
      </c>
      <c r="D12" s="71"/>
      <c r="E12" s="86">
        <v>99113423</v>
      </c>
      <c r="F12" s="86">
        <v>2622209349</v>
      </c>
      <c r="G12" s="86">
        <v>2721322772</v>
      </c>
      <c r="H12" s="230"/>
      <c r="I12" s="230"/>
      <c r="J12" s="230"/>
    </row>
    <row r="13" spans="1:18" ht="13.5" customHeight="1" x14ac:dyDescent="0.15">
      <c r="A13" s="158"/>
      <c r="B13" s="227" t="s">
        <v>5</v>
      </c>
      <c r="C13" s="227"/>
      <c r="D13" s="72"/>
      <c r="E13" s="86">
        <v>35842104951</v>
      </c>
      <c r="F13" s="86">
        <v>11107939790</v>
      </c>
      <c r="G13" s="86">
        <v>46950044741</v>
      </c>
      <c r="H13" s="230"/>
      <c r="I13" s="230"/>
      <c r="J13" s="230"/>
    </row>
    <row r="14" spans="1:18" ht="13.5" customHeight="1" x14ac:dyDescent="0.15">
      <c r="A14" s="158"/>
      <c r="B14" s="231" t="s">
        <v>17</v>
      </c>
      <c r="C14" s="231"/>
      <c r="D14" s="72"/>
      <c r="E14" s="86"/>
      <c r="F14" s="86"/>
      <c r="G14" s="86"/>
      <c r="H14" s="230"/>
      <c r="I14" s="230"/>
      <c r="J14" s="230"/>
    </row>
    <row r="15" spans="1:18" ht="13.5" customHeight="1" x14ac:dyDescent="0.15">
      <c r="A15" s="158"/>
      <c r="B15" s="158" t="s">
        <v>114</v>
      </c>
      <c r="C15" s="159" t="s">
        <v>18</v>
      </c>
      <c r="D15" s="72"/>
      <c r="E15" s="86">
        <v>1516381000</v>
      </c>
      <c r="F15" s="86">
        <v>10744699</v>
      </c>
      <c r="G15" s="86">
        <v>1527125699</v>
      </c>
      <c r="H15" s="230"/>
      <c r="I15" s="230"/>
      <c r="J15" s="230"/>
    </row>
    <row r="16" spans="1:18" ht="13.5" customHeight="1" x14ac:dyDescent="0.15">
      <c r="A16" s="158"/>
      <c r="B16" s="158" t="s">
        <v>116</v>
      </c>
      <c r="C16" s="159" t="s">
        <v>20</v>
      </c>
      <c r="D16" s="72"/>
      <c r="E16" s="86">
        <v>1367281010</v>
      </c>
      <c r="F16" s="86">
        <v>2342091622</v>
      </c>
      <c r="G16" s="86">
        <v>3709372632</v>
      </c>
      <c r="H16" s="230"/>
      <c r="I16" s="230"/>
      <c r="J16" s="230"/>
    </row>
    <row r="17" spans="1:10" ht="13.5" customHeight="1" x14ac:dyDescent="0.15">
      <c r="A17" s="158"/>
      <c r="B17" s="158" t="s">
        <v>11</v>
      </c>
      <c r="C17" s="159" t="s">
        <v>21</v>
      </c>
      <c r="D17" s="72"/>
      <c r="E17" s="86">
        <v>77344280</v>
      </c>
      <c r="F17" s="86">
        <v>134034631</v>
      </c>
      <c r="G17" s="86">
        <v>211378911</v>
      </c>
      <c r="H17" s="230"/>
      <c r="I17" s="230"/>
      <c r="J17" s="230"/>
    </row>
    <row r="18" spans="1:10" ht="13.5" customHeight="1" x14ac:dyDescent="0.15">
      <c r="A18" s="158"/>
      <c r="B18" s="158" t="s">
        <v>13</v>
      </c>
      <c r="C18" s="159" t="s">
        <v>22</v>
      </c>
      <c r="D18" s="72"/>
      <c r="E18" s="86">
        <v>2312398195</v>
      </c>
      <c r="F18" s="86">
        <v>160486198</v>
      </c>
      <c r="G18" s="86">
        <v>2472884393</v>
      </c>
      <c r="H18" s="230"/>
      <c r="I18" s="230"/>
      <c r="J18" s="230"/>
    </row>
    <row r="19" spans="1:10" ht="13.5" customHeight="1" x14ac:dyDescent="0.15">
      <c r="A19" s="158"/>
      <c r="B19" s="158" t="s">
        <v>15</v>
      </c>
      <c r="C19" s="159" t="s">
        <v>24</v>
      </c>
      <c r="D19" s="72"/>
      <c r="E19" s="86">
        <v>123476253</v>
      </c>
      <c r="F19" s="86">
        <v>70041691</v>
      </c>
      <c r="G19" s="86">
        <v>193517944</v>
      </c>
      <c r="H19" s="230"/>
      <c r="I19" s="230"/>
      <c r="J19" s="230"/>
    </row>
    <row r="20" spans="1:10" ht="13.5" customHeight="1" x14ac:dyDescent="0.15">
      <c r="A20" s="158"/>
      <c r="B20" s="227" t="s">
        <v>5</v>
      </c>
      <c r="C20" s="227"/>
      <c r="D20" s="72"/>
      <c r="E20" s="86">
        <v>5396880738</v>
      </c>
      <c r="F20" s="86">
        <v>2717398841</v>
      </c>
      <c r="G20" s="86">
        <v>8114279579</v>
      </c>
      <c r="H20" s="230"/>
      <c r="I20" s="230"/>
      <c r="J20" s="230"/>
    </row>
    <row r="21" spans="1:10" ht="13.5" customHeight="1" x14ac:dyDescent="0.15">
      <c r="A21" s="158"/>
      <c r="B21" s="227" t="s">
        <v>25</v>
      </c>
      <c r="C21" s="227"/>
      <c r="D21" s="72"/>
      <c r="E21" s="86">
        <v>23758758484</v>
      </c>
      <c r="F21" s="86">
        <v>946364183</v>
      </c>
      <c r="G21" s="86">
        <v>24705122667</v>
      </c>
      <c r="H21" s="230"/>
      <c r="I21" s="230"/>
      <c r="J21" s="230"/>
    </row>
    <row r="22" spans="1:10" ht="13.5" customHeight="1" x14ac:dyDescent="0.15">
      <c r="A22" s="158"/>
      <c r="B22" s="231" t="s">
        <v>26</v>
      </c>
      <c r="C22" s="231"/>
      <c r="D22" s="72"/>
      <c r="E22" s="86"/>
      <c r="F22" s="86"/>
      <c r="G22" s="86"/>
      <c r="H22" s="230"/>
      <c r="I22" s="230"/>
      <c r="J22" s="230"/>
    </row>
    <row r="23" spans="1:10" ht="13.5" customHeight="1" x14ac:dyDescent="0.15">
      <c r="A23" s="158"/>
      <c r="B23" s="158" t="s">
        <v>114</v>
      </c>
      <c r="C23" s="159" t="s">
        <v>27</v>
      </c>
      <c r="D23" s="72"/>
      <c r="E23" s="86">
        <v>6014333</v>
      </c>
      <c r="F23" s="86">
        <v>-10500</v>
      </c>
      <c r="G23" s="86">
        <v>6003833</v>
      </c>
      <c r="H23" s="230"/>
      <c r="I23" s="230"/>
      <c r="J23" s="230"/>
    </row>
    <row r="24" spans="1:10" ht="13.5" customHeight="1" x14ac:dyDescent="0.15">
      <c r="A24" s="158"/>
      <c r="B24" s="158" t="s">
        <v>116</v>
      </c>
      <c r="C24" s="159" t="s">
        <v>28</v>
      </c>
      <c r="D24" s="72"/>
      <c r="E24" s="86">
        <v>130029255</v>
      </c>
      <c r="F24" s="160" t="s">
        <v>213</v>
      </c>
      <c r="G24" s="86">
        <v>130029255</v>
      </c>
      <c r="H24" s="230"/>
      <c r="I24" s="230"/>
      <c r="J24" s="230"/>
    </row>
    <row r="25" spans="1:10" ht="13.5" customHeight="1" x14ac:dyDescent="0.15">
      <c r="A25" s="158"/>
      <c r="B25" s="158" t="s">
        <v>11</v>
      </c>
      <c r="C25" s="159" t="s">
        <v>30</v>
      </c>
      <c r="D25" s="72"/>
      <c r="E25" s="86">
        <v>884563</v>
      </c>
      <c r="F25" s="86">
        <v>-127991</v>
      </c>
      <c r="G25" s="86">
        <v>756572</v>
      </c>
      <c r="H25" s="230"/>
      <c r="I25" s="230"/>
      <c r="J25" s="230"/>
    </row>
    <row r="26" spans="1:10" ht="13.5" customHeight="1" x14ac:dyDescent="0.15">
      <c r="A26" s="158"/>
      <c r="B26" s="158" t="s">
        <v>13</v>
      </c>
      <c r="C26" s="161" t="s">
        <v>31</v>
      </c>
      <c r="D26" s="72"/>
      <c r="E26" s="86">
        <v>8168898</v>
      </c>
      <c r="F26" s="86">
        <v>517791</v>
      </c>
      <c r="G26" s="86">
        <v>8686689</v>
      </c>
      <c r="H26" s="230"/>
      <c r="I26" s="230"/>
      <c r="J26" s="230"/>
    </row>
    <row r="27" spans="1:10" ht="13.5" customHeight="1" x14ac:dyDescent="0.15">
      <c r="A27" s="158"/>
      <c r="B27" s="227" t="s">
        <v>5</v>
      </c>
      <c r="C27" s="227"/>
      <c r="D27" s="72"/>
      <c r="E27" s="86">
        <v>145097049</v>
      </c>
      <c r="F27" s="86">
        <v>379300</v>
      </c>
      <c r="G27" s="86">
        <v>145476349</v>
      </c>
      <c r="H27" s="230"/>
      <c r="I27" s="230"/>
      <c r="J27" s="230"/>
    </row>
    <row r="28" spans="1:10" ht="13.5" customHeight="1" x14ac:dyDescent="0.15">
      <c r="A28" s="158"/>
      <c r="B28" s="227" t="s">
        <v>125</v>
      </c>
      <c r="C28" s="227"/>
      <c r="D28" s="72"/>
      <c r="E28" s="86">
        <v>15591220690</v>
      </c>
      <c r="F28" s="86">
        <v>3511654801</v>
      </c>
      <c r="G28" s="86">
        <v>19102875491</v>
      </c>
      <c r="H28" s="230"/>
      <c r="I28" s="230"/>
      <c r="J28" s="230"/>
    </row>
    <row r="29" spans="1:10" ht="13.5" customHeight="1" x14ac:dyDescent="0.15">
      <c r="A29" s="158"/>
      <c r="B29" s="227" t="s">
        <v>126</v>
      </c>
      <c r="C29" s="227"/>
      <c r="D29" s="72"/>
      <c r="E29" s="86">
        <v>357684000</v>
      </c>
      <c r="F29" s="86">
        <v>97023339</v>
      </c>
      <c r="G29" s="86">
        <v>454707339</v>
      </c>
      <c r="H29" s="230"/>
      <c r="I29" s="230"/>
      <c r="J29" s="230"/>
    </row>
    <row r="30" spans="1:10" ht="13.5" customHeight="1" x14ac:dyDescent="0.15">
      <c r="A30" s="158"/>
      <c r="B30" s="227" t="s">
        <v>34</v>
      </c>
      <c r="C30" s="227"/>
      <c r="D30" s="72"/>
      <c r="E30" s="86">
        <v>5323546421</v>
      </c>
      <c r="F30" s="86">
        <v>765522832</v>
      </c>
      <c r="G30" s="86">
        <v>6089069253</v>
      </c>
      <c r="H30" s="230"/>
      <c r="I30" s="230"/>
      <c r="J30" s="230"/>
    </row>
    <row r="31" spans="1:10" ht="13.5" customHeight="1" x14ac:dyDescent="0.15">
      <c r="A31" s="158"/>
      <c r="B31" s="231" t="s">
        <v>35</v>
      </c>
      <c r="C31" s="231"/>
      <c r="D31" s="72"/>
      <c r="E31" s="86"/>
      <c r="F31" s="86"/>
      <c r="G31" s="86"/>
      <c r="H31" s="230"/>
      <c r="I31" s="230"/>
      <c r="J31" s="230"/>
    </row>
    <row r="32" spans="1:10" ht="13.5" customHeight="1" x14ac:dyDescent="0.15">
      <c r="A32" s="158"/>
      <c r="B32" s="158" t="s">
        <v>114</v>
      </c>
      <c r="C32" s="159" t="s">
        <v>36</v>
      </c>
      <c r="D32" s="72"/>
      <c r="E32" s="86">
        <v>932032000</v>
      </c>
      <c r="F32" s="86">
        <v>312181269</v>
      </c>
      <c r="G32" s="86">
        <v>1244213269</v>
      </c>
      <c r="H32" s="230"/>
      <c r="I32" s="230"/>
      <c r="J32" s="230"/>
    </row>
    <row r="33" spans="1:10" ht="13.5" customHeight="1" x14ac:dyDescent="0.15">
      <c r="A33" s="158"/>
      <c r="B33" s="158" t="s">
        <v>116</v>
      </c>
      <c r="C33" s="159" t="s">
        <v>37</v>
      </c>
      <c r="D33" s="72"/>
      <c r="E33" s="86">
        <v>1663434000</v>
      </c>
      <c r="F33" s="86">
        <v>315527375</v>
      </c>
      <c r="G33" s="86">
        <v>1978961375</v>
      </c>
      <c r="H33" s="230"/>
      <c r="I33" s="230"/>
      <c r="J33" s="230"/>
    </row>
    <row r="34" spans="1:10" ht="13.5" customHeight="1" x14ac:dyDescent="0.15">
      <c r="A34" s="158"/>
      <c r="B34" s="158" t="s">
        <v>11</v>
      </c>
      <c r="C34" s="161" t="s">
        <v>127</v>
      </c>
      <c r="D34" s="72"/>
      <c r="E34" s="86">
        <v>396908000</v>
      </c>
      <c r="F34" s="86">
        <v>90361420</v>
      </c>
      <c r="G34" s="86">
        <v>487269420</v>
      </c>
      <c r="H34" s="230"/>
      <c r="I34" s="230"/>
      <c r="J34" s="230"/>
    </row>
    <row r="35" spans="1:10" ht="13.5" customHeight="1" x14ac:dyDescent="0.15">
      <c r="A35" s="158"/>
      <c r="B35" s="158" t="s">
        <v>13</v>
      </c>
      <c r="C35" s="159" t="s">
        <v>128</v>
      </c>
      <c r="D35" s="72"/>
      <c r="E35" s="86">
        <v>687173000</v>
      </c>
      <c r="F35" s="86">
        <v>125854533</v>
      </c>
      <c r="G35" s="86">
        <v>813027533</v>
      </c>
      <c r="H35" s="230"/>
      <c r="I35" s="230"/>
      <c r="J35" s="230"/>
    </row>
    <row r="36" spans="1:10" ht="13.5" customHeight="1" x14ac:dyDescent="0.15">
      <c r="A36" s="158"/>
      <c r="B36" s="158" t="s">
        <v>15</v>
      </c>
      <c r="C36" s="159" t="s">
        <v>129</v>
      </c>
      <c r="D36" s="72"/>
      <c r="E36" s="86">
        <v>141185000</v>
      </c>
      <c r="F36" s="86">
        <v>69142167</v>
      </c>
      <c r="G36" s="86">
        <v>210327167</v>
      </c>
      <c r="H36" s="230"/>
      <c r="I36" s="230"/>
      <c r="J36" s="230"/>
    </row>
    <row r="37" spans="1:10" ht="13.5" customHeight="1" x14ac:dyDescent="0.15">
      <c r="A37" s="158"/>
      <c r="B37" s="158" t="s">
        <v>23</v>
      </c>
      <c r="C37" s="159" t="s">
        <v>131</v>
      </c>
      <c r="D37" s="72"/>
      <c r="E37" s="86">
        <v>611391000</v>
      </c>
      <c r="F37" s="86">
        <v>255210596</v>
      </c>
      <c r="G37" s="86">
        <v>866601596</v>
      </c>
      <c r="H37" s="230"/>
      <c r="I37" s="230"/>
      <c r="J37" s="230"/>
    </row>
    <row r="38" spans="1:10" ht="13.5" customHeight="1" x14ac:dyDescent="0.15">
      <c r="A38" s="158"/>
      <c r="B38" s="158" t="s">
        <v>42</v>
      </c>
      <c r="C38" s="159" t="s">
        <v>133</v>
      </c>
      <c r="D38" s="71"/>
      <c r="E38" s="86">
        <v>1485112000</v>
      </c>
      <c r="F38" s="86">
        <v>428035000</v>
      </c>
      <c r="G38" s="86">
        <v>1913147000</v>
      </c>
      <c r="H38" s="230"/>
      <c r="I38" s="230"/>
      <c r="J38" s="230"/>
    </row>
    <row r="39" spans="1:10" ht="13.5" customHeight="1" x14ac:dyDescent="0.15">
      <c r="A39" s="158"/>
      <c r="B39" s="158" t="s">
        <v>44</v>
      </c>
      <c r="C39" s="159" t="s">
        <v>135</v>
      </c>
      <c r="D39" s="71"/>
      <c r="E39" s="86">
        <v>76003000</v>
      </c>
      <c r="F39" s="160" t="s">
        <v>213</v>
      </c>
      <c r="G39" s="86">
        <v>76003000</v>
      </c>
      <c r="H39" s="230"/>
      <c r="I39" s="230"/>
      <c r="J39" s="230"/>
    </row>
    <row r="40" spans="1:10" ht="13.5" customHeight="1" x14ac:dyDescent="0.15">
      <c r="A40" s="158"/>
      <c r="B40" s="232" t="s">
        <v>136</v>
      </c>
      <c r="C40" s="232"/>
      <c r="D40" s="71"/>
      <c r="E40" s="86">
        <v>5993238000</v>
      </c>
      <c r="F40" s="86">
        <v>1596312360</v>
      </c>
      <c r="G40" s="86">
        <v>7589550360</v>
      </c>
      <c r="H40" s="230"/>
      <c r="I40" s="230"/>
      <c r="J40" s="230"/>
    </row>
    <row r="41" spans="1:10" ht="13.5" customHeight="1" x14ac:dyDescent="0.15">
      <c r="A41" s="158"/>
      <c r="B41" s="158" t="s">
        <v>47</v>
      </c>
      <c r="C41" s="159" t="s">
        <v>138</v>
      </c>
      <c r="D41" s="71"/>
      <c r="E41" s="86">
        <v>76228000</v>
      </c>
      <c r="F41" s="86">
        <v>400546000</v>
      </c>
      <c r="G41" s="86">
        <v>476774000</v>
      </c>
      <c r="H41" s="230"/>
      <c r="I41" s="230"/>
      <c r="J41" s="230"/>
    </row>
    <row r="42" spans="1:10" ht="13.5" customHeight="1" x14ac:dyDescent="0.15">
      <c r="A42" s="158"/>
      <c r="B42" s="227" t="s">
        <v>139</v>
      </c>
      <c r="C42" s="227"/>
      <c r="D42" s="71"/>
      <c r="E42" s="86">
        <v>6069466000</v>
      </c>
      <c r="F42" s="86">
        <v>1996858360</v>
      </c>
      <c r="G42" s="86">
        <v>8066324360</v>
      </c>
      <c r="H42" s="230"/>
      <c r="I42" s="230"/>
      <c r="J42" s="230"/>
    </row>
    <row r="43" spans="1:10" ht="13.5" customHeight="1" x14ac:dyDescent="0.15">
      <c r="A43" s="158"/>
      <c r="B43" s="227" t="s">
        <v>49</v>
      </c>
      <c r="C43" s="227"/>
      <c r="D43" s="71"/>
      <c r="E43" s="86">
        <v>510839061</v>
      </c>
      <c r="F43" s="86">
        <v>157854795</v>
      </c>
      <c r="G43" s="86">
        <v>668693856</v>
      </c>
      <c r="H43" s="230"/>
      <c r="I43" s="230"/>
      <c r="J43" s="230"/>
    </row>
    <row r="44" spans="1:10" ht="13.5" customHeight="1" x14ac:dyDescent="0.15">
      <c r="A44" s="158"/>
      <c r="B44" s="227" t="s">
        <v>50</v>
      </c>
      <c r="C44" s="227"/>
      <c r="D44" s="71"/>
      <c r="E44" s="86">
        <v>174501052</v>
      </c>
      <c r="F44" s="86">
        <v>3972422451</v>
      </c>
      <c r="G44" s="86">
        <v>4146923503</v>
      </c>
      <c r="H44" s="64" t="s">
        <v>191</v>
      </c>
    </row>
    <row r="45" spans="1:10" ht="13.5" customHeight="1" x14ac:dyDescent="0.15">
      <c r="A45" s="158"/>
      <c r="B45" s="227" t="s">
        <v>140</v>
      </c>
      <c r="C45" s="227"/>
      <c r="D45" s="71"/>
      <c r="E45" s="86">
        <v>889128638</v>
      </c>
      <c r="F45" s="86">
        <v>377302198</v>
      </c>
      <c r="G45" s="86">
        <v>1266430836</v>
      </c>
    </row>
    <row r="46" spans="1:10" ht="13.5" customHeight="1" x14ac:dyDescent="0.15">
      <c r="A46" s="158"/>
      <c r="B46" s="227" t="s">
        <v>141</v>
      </c>
      <c r="C46" s="227"/>
      <c r="D46" s="71"/>
      <c r="E46" s="86">
        <v>1277274638</v>
      </c>
      <c r="F46" s="86">
        <v>497686718</v>
      </c>
      <c r="G46" s="86">
        <v>1774961356</v>
      </c>
    </row>
    <row r="47" spans="1:10" ht="13.5" customHeight="1" x14ac:dyDescent="0.15">
      <c r="A47" s="158"/>
      <c r="B47" s="227" t="s">
        <v>53</v>
      </c>
      <c r="C47" s="227"/>
      <c r="D47" s="74"/>
      <c r="E47" s="86">
        <v>5773206153</v>
      </c>
      <c r="F47" s="86">
        <v>9841103216</v>
      </c>
      <c r="G47" s="86">
        <v>15614309369</v>
      </c>
    </row>
    <row r="48" spans="1:10" ht="13.5" customHeight="1" x14ac:dyDescent="0.15">
      <c r="A48" s="158"/>
      <c r="B48" s="227" t="s">
        <v>214</v>
      </c>
      <c r="C48" s="227"/>
      <c r="D48" s="71"/>
      <c r="E48" s="86">
        <v>5000000000</v>
      </c>
      <c r="F48" s="160" t="s">
        <v>213</v>
      </c>
      <c r="G48" s="86">
        <v>5000000000</v>
      </c>
    </row>
    <row r="49" spans="1:9" ht="13.5" customHeight="1" x14ac:dyDescent="0.15">
      <c r="A49" s="158"/>
      <c r="B49" s="227" t="s">
        <v>143</v>
      </c>
      <c r="C49" s="227"/>
      <c r="D49" s="74"/>
      <c r="E49" s="86">
        <v>500000000</v>
      </c>
      <c r="F49" s="160" t="s">
        <v>213</v>
      </c>
      <c r="G49" s="86">
        <v>500000000</v>
      </c>
    </row>
    <row r="50" spans="1:9" ht="4.95" customHeight="1" x14ac:dyDescent="0.15">
      <c r="A50" s="158"/>
      <c r="B50" s="159"/>
      <c r="C50" s="159"/>
      <c r="D50" s="74"/>
      <c r="E50" s="86"/>
      <c r="F50" s="86"/>
      <c r="G50" s="86"/>
    </row>
    <row r="51" spans="1:9" ht="13.5" customHeight="1" x14ac:dyDescent="0.15">
      <c r="A51" s="158"/>
      <c r="B51" s="228" t="s">
        <v>144</v>
      </c>
      <c r="C51" s="228"/>
      <c r="D51" s="74"/>
      <c r="E51" s="152">
        <v>106609707875</v>
      </c>
      <c r="F51" s="162">
        <v>35989510824</v>
      </c>
      <c r="G51" s="162">
        <v>142599218699</v>
      </c>
    </row>
    <row r="52" spans="1:9" ht="10.5" customHeight="1" x14ac:dyDescent="0.15">
      <c r="A52" s="153"/>
      <c r="B52" s="218"/>
      <c r="C52" s="218"/>
      <c r="D52" s="218"/>
      <c r="E52" s="218"/>
      <c r="F52" s="229"/>
      <c r="G52" s="229"/>
      <c r="H52" s="229"/>
      <c r="I52" s="163"/>
    </row>
    <row r="53" spans="1:9" ht="10.5" customHeight="1" x14ac:dyDescent="0.15">
      <c r="A53" s="163"/>
      <c r="B53" s="229"/>
      <c r="C53" s="229"/>
      <c r="D53" s="229"/>
      <c r="E53" s="229"/>
      <c r="F53" s="229"/>
      <c r="G53" s="229"/>
      <c r="H53" s="229"/>
      <c r="I53" s="163"/>
    </row>
    <row r="54" spans="1:9" ht="10.5" customHeight="1" x14ac:dyDescent="0.15">
      <c r="A54" s="163"/>
      <c r="B54" s="229"/>
      <c r="C54" s="229"/>
      <c r="D54" s="229"/>
      <c r="E54" s="229"/>
      <c r="F54" s="229"/>
      <c r="G54" s="229"/>
      <c r="H54" s="229"/>
      <c r="I54" s="163"/>
    </row>
  </sheetData>
  <mergeCells count="25">
    <mergeCell ref="A2:G2"/>
    <mergeCell ref="B21:C21"/>
    <mergeCell ref="B22:C22"/>
    <mergeCell ref="B27:C27"/>
    <mergeCell ref="A3:D3"/>
    <mergeCell ref="B5:C5"/>
    <mergeCell ref="B13:C13"/>
    <mergeCell ref="B14:C14"/>
    <mergeCell ref="B20:C20"/>
    <mergeCell ref="B49:C49"/>
    <mergeCell ref="B51:C51"/>
    <mergeCell ref="B52:H54"/>
    <mergeCell ref="B43:C43"/>
    <mergeCell ref="B44:C44"/>
    <mergeCell ref="B45:C45"/>
    <mergeCell ref="B46:C46"/>
    <mergeCell ref="B47:C47"/>
    <mergeCell ref="B48:C48"/>
    <mergeCell ref="H1:J43"/>
    <mergeCell ref="B28:C28"/>
    <mergeCell ref="B29:C29"/>
    <mergeCell ref="B30:C30"/>
    <mergeCell ref="B31:C31"/>
    <mergeCell ref="B40:C40"/>
    <mergeCell ref="B42:C42"/>
  </mergeCells>
  <phoneticPr fontId="7"/>
  <pageMargins left="0.78740157480314965" right="0.78740157480314965" top="0.86614173228346458" bottom="0.86614173228346458" header="0.62992125984251968" footer="0.39370078740157483"/>
  <pageSetup paperSize="9" scale="83" firstPageNumber="284" orientation="portrait" useFirstPageNumber="1"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R50"/>
  <sheetViews>
    <sheetView view="pageBreakPreview" zoomScaleNormal="100" zoomScaleSheetLayoutView="100" workbookViewId="0">
      <pane xSplit="4" ySplit="3" topLeftCell="E17" activePane="bottomRight" state="frozen"/>
      <selection pane="topRight" activeCell="E1" sqref="E1"/>
      <selection pane="bottomLeft" activeCell="A4" sqref="A4"/>
      <selection pane="bottomRight"/>
    </sheetView>
  </sheetViews>
  <sheetFormatPr defaultColWidth="9.42578125" defaultRowHeight="9.6" x14ac:dyDescent="0.15"/>
  <cols>
    <col min="1" max="1" width="0.42578125" style="64" customWidth="1"/>
    <col min="2" max="2" width="4.42578125" style="64" customWidth="1"/>
    <col min="3" max="3" width="32.42578125" style="64" customWidth="1"/>
    <col min="4" max="4" width="0.5703125" style="64" customWidth="1"/>
    <col min="5" max="7" width="20.140625" style="64" customWidth="1"/>
    <col min="8" max="8" width="16.5703125" style="64" customWidth="1"/>
    <col min="9" max="9" width="16.42578125" style="64" customWidth="1"/>
    <col min="10" max="10" width="8.5703125" style="64" customWidth="1"/>
    <col min="11" max="12" width="12.140625" style="64" customWidth="1"/>
    <col min="13" max="18" width="12.42578125" style="64" customWidth="1"/>
    <col min="19" max="16384" width="9.42578125" style="64"/>
  </cols>
  <sheetData>
    <row r="1" spans="1:18" s="63" customFormat="1" ht="12" customHeight="1" x14ac:dyDescent="0.15">
      <c r="A1" s="90"/>
      <c r="B1" s="90"/>
      <c r="C1" s="90"/>
      <c r="D1" s="90"/>
      <c r="E1" s="91"/>
      <c r="F1" s="91"/>
      <c r="G1" s="91" t="s">
        <v>217</v>
      </c>
      <c r="H1" s="230"/>
      <c r="I1" s="230"/>
      <c r="J1" s="230"/>
      <c r="R1" s="154"/>
    </row>
    <row r="2" spans="1:18" ht="18" customHeight="1" x14ac:dyDescent="0.15">
      <c r="A2" s="197" t="s">
        <v>220</v>
      </c>
      <c r="B2" s="197"/>
      <c r="C2" s="197"/>
      <c r="D2" s="197"/>
      <c r="E2" s="197"/>
      <c r="F2" s="197"/>
      <c r="G2" s="197"/>
      <c r="H2" s="230"/>
      <c r="I2" s="230"/>
      <c r="J2" s="230"/>
    </row>
    <row r="3" spans="1:18" ht="18" customHeight="1" x14ac:dyDescent="0.15">
      <c r="A3" s="213" t="s">
        <v>216</v>
      </c>
      <c r="B3" s="213"/>
      <c r="C3" s="213"/>
      <c r="D3" s="220"/>
      <c r="E3" s="95" t="s">
        <v>109</v>
      </c>
      <c r="F3" s="83" t="s">
        <v>163</v>
      </c>
      <c r="G3" s="83" t="s">
        <v>111</v>
      </c>
      <c r="H3" s="230"/>
      <c r="I3" s="230"/>
      <c r="J3" s="230"/>
    </row>
    <row r="4" spans="1:18" ht="6" customHeight="1" x14ac:dyDescent="0.15">
      <c r="A4" s="155"/>
      <c r="B4" s="155"/>
      <c r="C4" s="155"/>
      <c r="D4" s="156"/>
      <c r="E4" s="157"/>
      <c r="F4" s="157"/>
      <c r="G4" s="157"/>
      <c r="H4" s="230"/>
      <c r="I4" s="230"/>
      <c r="J4" s="230"/>
    </row>
    <row r="5" spans="1:18" ht="13.5" customHeight="1" x14ac:dyDescent="0.15">
      <c r="A5" s="158"/>
      <c r="B5" s="227" t="s">
        <v>6</v>
      </c>
      <c r="C5" s="227"/>
      <c r="D5" s="69"/>
      <c r="E5" s="86"/>
      <c r="F5" s="86"/>
      <c r="G5" s="86"/>
      <c r="H5" s="230"/>
      <c r="I5" s="230"/>
      <c r="J5" s="230"/>
    </row>
    <row r="6" spans="1:18" ht="13.5" customHeight="1" x14ac:dyDescent="0.15">
      <c r="A6" s="158"/>
      <c r="B6" s="158" t="s">
        <v>114</v>
      </c>
      <c r="C6" s="166" t="s">
        <v>192</v>
      </c>
      <c r="D6" s="156"/>
      <c r="E6" s="75">
        <v>12764072176</v>
      </c>
      <c r="F6" s="160" t="s">
        <v>207</v>
      </c>
      <c r="G6" s="86">
        <v>12764072176</v>
      </c>
      <c r="H6" s="230"/>
      <c r="I6" s="230"/>
      <c r="J6" s="230"/>
    </row>
    <row r="7" spans="1:18" ht="13.5" customHeight="1" x14ac:dyDescent="0.15">
      <c r="A7" s="158"/>
      <c r="B7" s="158" t="s">
        <v>116</v>
      </c>
      <c r="C7" s="166" t="s">
        <v>193</v>
      </c>
      <c r="D7" s="156"/>
      <c r="E7" s="75">
        <v>12092506004</v>
      </c>
      <c r="F7" s="86">
        <v>71516477</v>
      </c>
      <c r="G7" s="86">
        <v>12164022481</v>
      </c>
      <c r="H7" s="230"/>
      <c r="I7" s="230"/>
      <c r="J7" s="230"/>
    </row>
    <row r="8" spans="1:18" ht="13.5" customHeight="1" x14ac:dyDescent="0.15">
      <c r="A8" s="158"/>
      <c r="B8" s="158" t="s">
        <v>11</v>
      </c>
      <c r="C8" s="166" t="s">
        <v>194</v>
      </c>
      <c r="D8" s="71"/>
      <c r="E8" s="75">
        <v>3580256585</v>
      </c>
      <c r="F8" s="86">
        <v>-1867175</v>
      </c>
      <c r="G8" s="86">
        <v>3578389410</v>
      </c>
      <c r="H8" s="230"/>
      <c r="I8" s="230"/>
      <c r="J8" s="230"/>
    </row>
    <row r="9" spans="1:18" ht="13.5" customHeight="1" x14ac:dyDescent="0.15">
      <c r="A9" s="158"/>
      <c r="B9" s="158" t="s">
        <v>13</v>
      </c>
      <c r="C9" s="166" t="s">
        <v>195</v>
      </c>
      <c r="D9" s="71"/>
      <c r="E9" s="75">
        <v>3109416261</v>
      </c>
      <c r="F9" s="86">
        <v>73509714</v>
      </c>
      <c r="G9" s="86">
        <v>3182925975</v>
      </c>
      <c r="H9" s="230"/>
      <c r="I9" s="230"/>
      <c r="J9" s="230"/>
    </row>
    <row r="10" spans="1:18" ht="13.5" customHeight="1" x14ac:dyDescent="0.15">
      <c r="A10" s="158"/>
      <c r="B10" s="158" t="s">
        <v>15</v>
      </c>
      <c r="C10" s="166" t="s">
        <v>196</v>
      </c>
      <c r="D10" s="71"/>
      <c r="E10" s="75">
        <v>4175866897</v>
      </c>
      <c r="F10" s="86">
        <v>369330851</v>
      </c>
      <c r="G10" s="86">
        <v>4545197748</v>
      </c>
      <c r="H10" s="230"/>
      <c r="I10" s="230"/>
      <c r="J10" s="230"/>
    </row>
    <row r="11" spans="1:18" ht="13.5" customHeight="1" x14ac:dyDescent="0.15">
      <c r="A11" s="158"/>
      <c r="B11" s="158" t="s">
        <v>23</v>
      </c>
      <c r="C11" s="166" t="s">
        <v>197</v>
      </c>
      <c r="D11" s="71"/>
      <c r="E11" s="75">
        <v>475601544</v>
      </c>
      <c r="F11" s="86">
        <v>3374227795</v>
      </c>
      <c r="G11" s="86">
        <v>3849829339</v>
      </c>
      <c r="H11" s="230"/>
      <c r="I11" s="230"/>
      <c r="J11" s="230"/>
    </row>
    <row r="12" spans="1:18" ht="13.5" customHeight="1" x14ac:dyDescent="0.15">
      <c r="A12" s="158"/>
      <c r="B12" s="158" t="s">
        <v>42</v>
      </c>
      <c r="C12" s="166" t="s">
        <v>122</v>
      </c>
      <c r="D12" s="71"/>
      <c r="E12" s="75">
        <v>75822695</v>
      </c>
      <c r="F12" s="86">
        <v>778874261</v>
      </c>
      <c r="G12" s="86">
        <v>854696956</v>
      </c>
      <c r="H12" s="230"/>
      <c r="I12" s="230"/>
      <c r="J12" s="230"/>
    </row>
    <row r="13" spans="1:18" ht="13.5" customHeight="1" x14ac:dyDescent="0.15">
      <c r="A13" s="158"/>
      <c r="B13" s="227" t="s">
        <v>5</v>
      </c>
      <c r="C13" s="227"/>
      <c r="D13" s="72"/>
      <c r="E13" s="75">
        <v>36273542162</v>
      </c>
      <c r="F13" s="86">
        <v>4665591923</v>
      </c>
      <c r="G13" s="86">
        <v>40939134085</v>
      </c>
      <c r="H13" s="230"/>
      <c r="I13" s="230"/>
      <c r="J13" s="230"/>
    </row>
    <row r="14" spans="1:18" ht="13.5" customHeight="1" x14ac:dyDescent="0.15">
      <c r="A14" s="158"/>
      <c r="B14" s="231" t="s">
        <v>17</v>
      </c>
      <c r="C14" s="231"/>
      <c r="D14" s="72"/>
      <c r="E14" s="75"/>
      <c r="F14" s="86"/>
      <c r="G14" s="86"/>
      <c r="H14" s="230"/>
      <c r="I14" s="230"/>
      <c r="J14" s="230"/>
    </row>
    <row r="15" spans="1:18" ht="13.5" customHeight="1" x14ac:dyDescent="0.15">
      <c r="A15" s="158"/>
      <c r="B15" s="158" t="s">
        <v>114</v>
      </c>
      <c r="C15" s="166" t="s">
        <v>18</v>
      </c>
      <c r="D15" s="72"/>
      <c r="E15" s="75">
        <v>1501467000</v>
      </c>
      <c r="F15" s="86">
        <v>14182577</v>
      </c>
      <c r="G15" s="86">
        <v>1515649577</v>
      </c>
      <c r="H15" s="230"/>
      <c r="I15" s="230"/>
      <c r="J15" s="230"/>
    </row>
    <row r="16" spans="1:18" ht="13.5" customHeight="1" x14ac:dyDescent="0.15">
      <c r="A16" s="158"/>
      <c r="B16" s="158" t="s">
        <v>116</v>
      </c>
      <c r="C16" s="166" t="s">
        <v>20</v>
      </c>
      <c r="D16" s="72"/>
      <c r="E16" s="75">
        <v>1378764936</v>
      </c>
      <c r="F16" s="86">
        <v>2803110417</v>
      </c>
      <c r="G16" s="86">
        <v>4181875353</v>
      </c>
      <c r="H16" s="230"/>
      <c r="I16" s="230"/>
      <c r="J16" s="230"/>
    </row>
    <row r="17" spans="1:10" ht="13.5" customHeight="1" x14ac:dyDescent="0.15">
      <c r="A17" s="158"/>
      <c r="B17" s="158" t="s">
        <v>11</v>
      </c>
      <c r="C17" s="166" t="s">
        <v>21</v>
      </c>
      <c r="D17" s="72"/>
      <c r="E17" s="75">
        <v>74329393</v>
      </c>
      <c r="F17" s="86">
        <v>127377990</v>
      </c>
      <c r="G17" s="86">
        <v>201707383</v>
      </c>
      <c r="H17" s="230"/>
      <c r="I17" s="230"/>
      <c r="J17" s="230"/>
    </row>
    <row r="18" spans="1:10" ht="13.5" customHeight="1" x14ac:dyDescent="0.15">
      <c r="A18" s="158"/>
      <c r="B18" s="158" t="s">
        <v>13</v>
      </c>
      <c r="C18" s="166" t="s">
        <v>22</v>
      </c>
      <c r="D18" s="72"/>
      <c r="E18" s="75">
        <v>2313851595</v>
      </c>
      <c r="F18" s="86">
        <v>465007022</v>
      </c>
      <c r="G18" s="86">
        <v>2778858617</v>
      </c>
      <c r="H18" s="230"/>
      <c r="I18" s="230"/>
      <c r="J18" s="230"/>
    </row>
    <row r="19" spans="1:10" ht="13.5" customHeight="1" x14ac:dyDescent="0.15">
      <c r="A19" s="158"/>
      <c r="B19" s="158" t="s">
        <v>15</v>
      </c>
      <c r="C19" s="166" t="s">
        <v>24</v>
      </c>
      <c r="D19" s="72"/>
      <c r="E19" s="75">
        <v>121703097</v>
      </c>
      <c r="F19" s="86">
        <v>12926892</v>
      </c>
      <c r="G19" s="86">
        <v>134629989</v>
      </c>
      <c r="H19" s="230"/>
      <c r="I19" s="230"/>
      <c r="J19" s="230"/>
    </row>
    <row r="20" spans="1:10" ht="13.5" customHeight="1" x14ac:dyDescent="0.15">
      <c r="A20" s="158"/>
      <c r="B20" s="227" t="s">
        <v>5</v>
      </c>
      <c r="C20" s="227"/>
      <c r="D20" s="72"/>
      <c r="E20" s="75">
        <v>5390116021</v>
      </c>
      <c r="F20" s="86">
        <v>3422604898</v>
      </c>
      <c r="G20" s="86">
        <v>8812720919</v>
      </c>
      <c r="H20" s="230"/>
      <c r="I20" s="230"/>
      <c r="J20" s="230"/>
    </row>
    <row r="21" spans="1:10" ht="13.5" customHeight="1" x14ac:dyDescent="0.15">
      <c r="A21" s="158"/>
      <c r="B21" s="227" t="s">
        <v>25</v>
      </c>
      <c r="C21" s="227"/>
      <c r="D21" s="72"/>
      <c r="E21" s="75">
        <v>24339284865</v>
      </c>
      <c r="F21" s="86">
        <v>-267622104</v>
      </c>
      <c r="G21" s="86">
        <v>24071662761</v>
      </c>
      <c r="H21" s="230"/>
      <c r="I21" s="230"/>
      <c r="J21" s="230"/>
    </row>
    <row r="22" spans="1:10" ht="13.5" customHeight="1" x14ac:dyDescent="0.15">
      <c r="A22" s="158"/>
      <c r="B22" s="231" t="s">
        <v>26</v>
      </c>
      <c r="C22" s="231"/>
      <c r="D22" s="72"/>
      <c r="E22" s="75">
        <v>122149377</v>
      </c>
      <c r="F22" s="86">
        <v>-351633</v>
      </c>
      <c r="G22" s="86">
        <v>121797744</v>
      </c>
      <c r="H22" s="230"/>
      <c r="I22" s="230"/>
      <c r="J22" s="230"/>
    </row>
    <row r="23" spans="1:10" ht="13.5" customHeight="1" x14ac:dyDescent="0.15">
      <c r="A23" s="158"/>
      <c r="B23" s="227" t="s">
        <v>125</v>
      </c>
      <c r="C23" s="227"/>
      <c r="D23" s="72"/>
      <c r="E23" s="75">
        <v>15655838658</v>
      </c>
      <c r="F23" s="86">
        <v>1634820465</v>
      </c>
      <c r="G23" s="86">
        <v>17290659123</v>
      </c>
      <c r="H23" s="230"/>
      <c r="I23" s="230"/>
      <c r="J23" s="230"/>
    </row>
    <row r="24" spans="1:10" ht="13.5" customHeight="1" x14ac:dyDescent="0.15">
      <c r="A24" s="158"/>
      <c r="B24" s="227" t="s">
        <v>126</v>
      </c>
      <c r="C24" s="227"/>
      <c r="D24" s="72"/>
      <c r="E24" s="75">
        <v>226700000</v>
      </c>
      <c r="F24" s="160">
        <v>-3993279</v>
      </c>
      <c r="G24" s="86">
        <v>222706721</v>
      </c>
      <c r="H24" s="230"/>
      <c r="I24" s="230"/>
      <c r="J24" s="230"/>
    </row>
    <row r="25" spans="1:10" ht="13.5" customHeight="1" x14ac:dyDescent="0.15">
      <c r="A25" s="158"/>
      <c r="B25" s="227" t="s">
        <v>34</v>
      </c>
      <c r="C25" s="227"/>
      <c r="D25" s="72"/>
      <c r="E25" s="75">
        <v>5368725109</v>
      </c>
      <c r="F25" s="86">
        <v>441767000</v>
      </c>
      <c r="G25" s="86">
        <v>5810492109</v>
      </c>
      <c r="H25" s="230"/>
      <c r="I25" s="230"/>
      <c r="J25" s="230"/>
    </row>
    <row r="26" spans="1:10" ht="13.5" customHeight="1" x14ac:dyDescent="0.15">
      <c r="A26" s="158"/>
      <c r="B26" s="231" t="s">
        <v>35</v>
      </c>
      <c r="C26" s="231"/>
      <c r="D26" s="72"/>
      <c r="E26" s="75"/>
      <c r="F26" s="86"/>
      <c r="G26" s="86"/>
      <c r="H26" s="230"/>
      <c r="I26" s="230"/>
      <c r="J26" s="230"/>
    </row>
    <row r="27" spans="1:10" ht="13.5" customHeight="1" x14ac:dyDescent="0.15">
      <c r="A27" s="158"/>
      <c r="B27" s="158" t="s">
        <v>114</v>
      </c>
      <c r="C27" s="166" t="s">
        <v>36</v>
      </c>
      <c r="D27" s="72"/>
      <c r="E27" s="75">
        <v>950737000</v>
      </c>
      <c r="F27" s="86">
        <v>332105990</v>
      </c>
      <c r="G27" s="86">
        <v>1282842990</v>
      </c>
      <c r="H27" s="230"/>
      <c r="I27" s="230"/>
      <c r="J27" s="230"/>
    </row>
    <row r="28" spans="1:10" ht="13.5" customHeight="1" x14ac:dyDescent="0.15">
      <c r="A28" s="158"/>
      <c r="B28" s="158" t="s">
        <v>116</v>
      </c>
      <c r="C28" s="166" t="s">
        <v>37</v>
      </c>
      <c r="D28" s="72"/>
      <c r="E28" s="75">
        <v>1665986000</v>
      </c>
      <c r="F28" s="86">
        <v>313695351</v>
      </c>
      <c r="G28" s="86">
        <v>1979681351</v>
      </c>
      <c r="H28" s="230"/>
      <c r="I28" s="230"/>
      <c r="J28" s="230"/>
    </row>
    <row r="29" spans="1:10" ht="13.5" customHeight="1" x14ac:dyDescent="0.15">
      <c r="A29" s="158"/>
      <c r="B29" s="158" t="s">
        <v>11</v>
      </c>
      <c r="C29" s="161" t="s">
        <v>127</v>
      </c>
      <c r="D29" s="72"/>
      <c r="E29" s="75">
        <v>398783000</v>
      </c>
      <c r="F29" s="86">
        <v>94405286</v>
      </c>
      <c r="G29" s="86">
        <v>493188286</v>
      </c>
      <c r="H29" s="230"/>
      <c r="I29" s="230"/>
      <c r="J29" s="230"/>
    </row>
    <row r="30" spans="1:10" ht="13.5" customHeight="1" x14ac:dyDescent="0.15">
      <c r="A30" s="158"/>
      <c r="B30" s="158" t="s">
        <v>13</v>
      </c>
      <c r="C30" s="166" t="s">
        <v>128</v>
      </c>
      <c r="D30" s="72"/>
      <c r="E30" s="75">
        <v>729932000</v>
      </c>
      <c r="F30" s="86">
        <v>247502655</v>
      </c>
      <c r="G30" s="86">
        <v>977434655</v>
      </c>
      <c r="H30" s="230"/>
      <c r="I30" s="230"/>
      <c r="J30" s="230"/>
    </row>
    <row r="31" spans="1:10" ht="13.5" customHeight="1" x14ac:dyDescent="0.15">
      <c r="A31" s="158"/>
      <c r="B31" s="158" t="s">
        <v>15</v>
      </c>
      <c r="C31" s="166" t="s">
        <v>129</v>
      </c>
      <c r="D31" s="72"/>
      <c r="E31" s="75">
        <v>161911000</v>
      </c>
      <c r="F31" s="86">
        <v>74085066</v>
      </c>
      <c r="G31" s="86">
        <v>235996066</v>
      </c>
      <c r="H31" s="230"/>
      <c r="I31" s="230"/>
      <c r="J31" s="230"/>
    </row>
    <row r="32" spans="1:10" ht="13.5" customHeight="1" x14ac:dyDescent="0.15">
      <c r="A32" s="158"/>
      <c r="B32" s="158" t="s">
        <v>23</v>
      </c>
      <c r="C32" s="166" t="s">
        <v>131</v>
      </c>
      <c r="D32" s="72"/>
      <c r="E32" s="75">
        <v>608052000</v>
      </c>
      <c r="F32" s="86">
        <v>237559615</v>
      </c>
      <c r="G32" s="86">
        <v>845611615</v>
      </c>
      <c r="H32" s="230"/>
      <c r="I32" s="230"/>
      <c r="J32" s="230"/>
    </row>
    <row r="33" spans="1:10" ht="13.5" customHeight="1" x14ac:dyDescent="0.15">
      <c r="A33" s="158"/>
      <c r="B33" s="158" t="s">
        <v>42</v>
      </c>
      <c r="C33" s="166" t="s">
        <v>133</v>
      </c>
      <c r="D33" s="72"/>
      <c r="E33" s="75">
        <v>1397301000</v>
      </c>
      <c r="F33" s="86">
        <v>314393000</v>
      </c>
      <c r="G33" s="86">
        <v>1711694000</v>
      </c>
      <c r="H33" s="230"/>
      <c r="I33" s="230"/>
      <c r="J33" s="230"/>
    </row>
    <row r="34" spans="1:10" ht="13.5" customHeight="1" x14ac:dyDescent="0.15">
      <c r="A34" s="158"/>
      <c r="B34" s="158" t="s">
        <v>44</v>
      </c>
      <c r="C34" s="166" t="s">
        <v>135</v>
      </c>
      <c r="D34" s="72"/>
      <c r="E34" s="75">
        <v>67573000</v>
      </c>
      <c r="F34" s="86">
        <v>200000</v>
      </c>
      <c r="G34" s="86">
        <v>67773000</v>
      </c>
      <c r="H34" s="230"/>
      <c r="I34" s="230"/>
      <c r="J34" s="230"/>
    </row>
    <row r="35" spans="1:10" ht="13.5" customHeight="1" x14ac:dyDescent="0.15">
      <c r="A35" s="158"/>
      <c r="B35" s="232" t="s">
        <v>136</v>
      </c>
      <c r="C35" s="232"/>
      <c r="D35" s="72"/>
      <c r="E35" s="75">
        <v>5980275000</v>
      </c>
      <c r="F35" s="86">
        <v>1613946963</v>
      </c>
      <c r="G35" s="86">
        <v>7594221963</v>
      </c>
      <c r="H35" s="230"/>
      <c r="I35" s="230"/>
      <c r="J35" s="230"/>
    </row>
    <row r="36" spans="1:10" ht="13.5" customHeight="1" x14ac:dyDescent="0.15">
      <c r="A36" s="158"/>
      <c r="B36" s="158" t="s">
        <v>47</v>
      </c>
      <c r="C36" s="166" t="s">
        <v>138</v>
      </c>
      <c r="D36" s="72"/>
      <c r="E36" s="75">
        <v>77248000</v>
      </c>
      <c r="F36" s="86">
        <v>381783000</v>
      </c>
      <c r="G36" s="86">
        <v>459031000</v>
      </c>
      <c r="H36" s="230"/>
      <c r="I36" s="230"/>
      <c r="J36" s="230"/>
    </row>
    <row r="37" spans="1:10" ht="13.5" customHeight="1" x14ac:dyDescent="0.15">
      <c r="A37" s="158"/>
      <c r="B37" s="227" t="s">
        <v>139</v>
      </c>
      <c r="C37" s="227"/>
      <c r="D37" s="72"/>
      <c r="E37" s="75">
        <v>6057523000</v>
      </c>
      <c r="F37" s="86">
        <v>1995729963</v>
      </c>
      <c r="G37" s="86">
        <v>8053252963</v>
      </c>
      <c r="H37" s="230"/>
      <c r="I37" s="230"/>
      <c r="J37" s="230"/>
    </row>
    <row r="38" spans="1:10" ht="13.5" customHeight="1" x14ac:dyDescent="0.15">
      <c r="A38" s="158"/>
      <c r="B38" s="227" t="s">
        <v>49</v>
      </c>
      <c r="C38" s="227"/>
      <c r="D38" s="71"/>
      <c r="E38" s="75">
        <v>510547003</v>
      </c>
      <c r="F38" s="86">
        <v>336419262</v>
      </c>
      <c r="G38" s="86">
        <v>846966265</v>
      </c>
      <c r="H38" s="230"/>
      <c r="I38" s="230"/>
      <c r="J38" s="230"/>
    </row>
    <row r="39" spans="1:10" ht="13.5" customHeight="1" x14ac:dyDescent="0.15">
      <c r="A39" s="158"/>
      <c r="B39" s="227" t="s">
        <v>50</v>
      </c>
      <c r="C39" s="227"/>
      <c r="D39" s="71"/>
      <c r="E39" s="75">
        <v>171267428</v>
      </c>
      <c r="F39" s="160">
        <v>1247274658</v>
      </c>
      <c r="G39" s="86">
        <v>1418542086</v>
      </c>
      <c r="H39" s="230"/>
      <c r="I39" s="230"/>
      <c r="J39" s="230"/>
    </row>
    <row r="40" spans="1:10" ht="13.5" customHeight="1" x14ac:dyDescent="0.15">
      <c r="A40" s="158"/>
      <c r="B40" s="227" t="s">
        <v>140</v>
      </c>
      <c r="C40" s="227"/>
      <c r="D40" s="71"/>
      <c r="E40" s="75">
        <v>875642103</v>
      </c>
      <c r="F40" s="86">
        <v>1321187524</v>
      </c>
      <c r="G40" s="86">
        <v>2196829627</v>
      </c>
      <c r="H40" s="230"/>
      <c r="I40" s="230"/>
      <c r="J40" s="230"/>
    </row>
    <row r="41" spans="1:10" ht="13.5" customHeight="1" x14ac:dyDescent="0.15">
      <c r="A41" s="158"/>
      <c r="B41" s="227" t="s">
        <v>141</v>
      </c>
      <c r="C41" s="227"/>
      <c r="D41" s="71"/>
      <c r="E41" s="149">
        <v>1270120994</v>
      </c>
      <c r="F41" s="86">
        <v>491199542</v>
      </c>
      <c r="G41" s="86">
        <v>1761320536</v>
      </c>
      <c r="H41" s="230"/>
      <c r="I41" s="230"/>
      <c r="J41" s="230"/>
    </row>
    <row r="42" spans="1:10" ht="13.5" customHeight="1" x14ac:dyDescent="0.15">
      <c r="A42" s="158"/>
      <c r="B42" s="227" t="s">
        <v>53</v>
      </c>
      <c r="C42" s="227"/>
      <c r="D42" s="71"/>
      <c r="E42" s="86">
        <v>5834967838</v>
      </c>
      <c r="F42" s="86">
        <v>10078516320</v>
      </c>
      <c r="G42" s="86">
        <v>15913484158</v>
      </c>
      <c r="H42" s="230"/>
      <c r="I42" s="230"/>
      <c r="J42" s="230"/>
    </row>
    <row r="43" spans="1:10" ht="13.5" customHeight="1" x14ac:dyDescent="0.15">
      <c r="A43" s="158"/>
      <c r="B43" s="233" t="s">
        <v>219</v>
      </c>
      <c r="C43" s="234"/>
      <c r="D43" s="71"/>
      <c r="E43" s="86">
        <v>5000000000</v>
      </c>
      <c r="F43" s="86">
        <v>4860000000</v>
      </c>
      <c r="G43" s="86">
        <v>9860000000</v>
      </c>
      <c r="H43" s="64" t="s">
        <v>191</v>
      </c>
    </row>
    <row r="44" spans="1:10" ht="13.5" customHeight="1" x14ac:dyDescent="0.15">
      <c r="A44" s="158"/>
      <c r="B44" s="227" t="s">
        <v>218</v>
      </c>
      <c r="C44" s="227"/>
      <c r="D44" s="71"/>
      <c r="E44" s="86"/>
      <c r="F44" s="86">
        <v>1000000000</v>
      </c>
      <c r="G44" s="86">
        <v>1000000000</v>
      </c>
    </row>
    <row r="45" spans="1:10" ht="13.5" customHeight="1" x14ac:dyDescent="0.15">
      <c r="A45" s="158"/>
      <c r="B45" s="227" t="s">
        <v>143</v>
      </c>
      <c r="C45" s="227"/>
      <c r="D45" s="71"/>
      <c r="E45" s="86">
        <v>500000000</v>
      </c>
      <c r="F45" s="86">
        <v>400000000</v>
      </c>
      <c r="G45" s="86">
        <v>900000000</v>
      </c>
    </row>
    <row r="46" spans="1:10" ht="13.5" customHeight="1" x14ac:dyDescent="0.15">
      <c r="A46" s="158"/>
      <c r="B46" s="166"/>
      <c r="C46" s="166"/>
      <c r="D46" s="71"/>
      <c r="E46" s="86"/>
      <c r="F46" s="86"/>
      <c r="G46" s="86"/>
    </row>
    <row r="47" spans="1:10" ht="13.5" customHeight="1" x14ac:dyDescent="0.15">
      <c r="A47" s="158"/>
      <c r="B47" s="219" t="s">
        <v>144</v>
      </c>
      <c r="C47" s="219"/>
      <c r="D47" s="71"/>
      <c r="E47" s="164">
        <v>107596424558</v>
      </c>
      <c r="F47" s="162">
        <v>31623144539</v>
      </c>
      <c r="G47" s="162">
        <v>139219569097</v>
      </c>
    </row>
    <row r="48" spans="1:10" ht="10.5" customHeight="1" x14ac:dyDescent="0.15">
      <c r="A48" s="165"/>
      <c r="D48" s="165"/>
      <c r="F48" s="167"/>
      <c r="G48" s="167"/>
      <c r="H48" s="167"/>
      <c r="I48" s="167"/>
    </row>
    <row r="49" spans="1:9" ht="10.5" customHeight="1" x14ac:dyDescent="0.15">
      <c r="A49" s="167"/>
      <c r="D49" s="167"/>
      <c r="F49" s="167"/>
      <c r="G49" s="167"/>
      <c r="H49" s="167"/>
      <c r="I49" s="167"/>
    </row>
    <row r="50" spans="1:9" ht="10.5" customHeight="1" x14ac:dyDescent="0.15">
      <c r="A50" s="167"/>
      <c r="D50" s="167"/>
      <c r="F50" s="167"/>
      <c r="G50" s="167"/>
      <c r="H50" s="167"/>
      <c r="I50" s="167"/>
    </row>
  </sheetData>
  <mergeCells count="24">
    <mergeCell ref="H1:J42"/>
    <mergeCell ref="A2:G2"/>
    <mergeCell ref="A3:D3"/>
    <mergeCell ref="B5:C5"/>
    <mergeCell ref="B13:C13"/>
    <mergeCell ref="B14:C14"/>
    <mergeCell ref="B20:C20"/>
    <mergeCell ref="B21:C21"/>
    <mergeCell ref="B22:C22"/>
    <mergeCell ref="B23:C23"/>
    <mergeCell ref="B24:C24"/>
    <mergeCell ref="B25:C25"/>
    <mergeCell ref="B26:C26"/>
    <mergeCell ref="B35:C35"/>
    <mergeCell ref="B37:C37"/>
    <mergeCell ref="B47:C47"/>
    <mergeCell ref="B38:C38"/>
    <mergeCell ref="B39:C39"/>
    <mergeCell ref="B40:C40"/>
    <mergeCell ref="B41:C41"/>
    <mergeCell ref="B42:C42"/>
    <mergeCell ref="B43:C43"/>
    <mergeCell ref="B44:C44"/>
    <mergeCell ref="B45:C45"/>
  </mergeCells>
  <phoneticPr fontId="7"/>
  <pageMargins left="0.78740157480314965" right="0.78740157480314965" top="0.86614173228346458" bottom="0.86614173228346458" header="0.62992125984251968" footer="0.39370078740157483"/>
  <pageSetup paperSize="9" scale="83" firstPageNumber="284" orientation="portrait" useFirstPageNumber="1"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O50"/>
  <sheetViews>
    <sheetView view="pageBreakPreview" zoomScaleNormal="100" zoomScaleSheetLayoutView="100" workbookViewId="0">
      <pane xSplit="4" ySplit="3" topLeftCell="E21" activePane="bottomRight" state="frozen"/>
      <selection pane="topRight" activeCell="E1" sqref="E1"/>
      <selection pane="bottomLeft" activeCell="A4" sqref="A4"/>
      <selection pane="bottomRight"/>
    </sheetView>
  </sheetViews>
  <sheetFormatPr defaultColWidth="9.42578125" defaultRowHeight="9.6" x14ac:dyDescent="0.15"/>
  <cols>
    <col min="1" max="1" width="0.42578125" style="64" customWidth="1"/>
    <col min="2" max="2" width="5.7109375" style="64" customWidth="1"/>
    <col min="3" max="3" width="37.28515625" style="64" customWidth="1"/>
    <col min="4" max="4" width="0.5703125" style="64" customWidth="1"/>
    <col min="5" max="5" width="20.140625" style="64" customWidth="1"/>
    <col min="6" max="6" width="20.85546875" style="64" customWidth="1"/>
    <col min="7" max="7" width="21.42578125" style="64" customWidth="1"/>
    <col min="8" max="8" width="16.5703125" style="64" customWidth="1"/>
    <col min="9" max="9" width="16.42578125" style="64" customWidth="1"/>
    <col min="10" max="10" width="8.5703125" style="64" customWidth="1"/>
    <col min="11" max="12" width="12.140625" style="64" customWidth="1"/>
    <col min="13" max="18" width="12.42578125" style="64" customWidth="1"/>
    <col min="19" max="16384" width="9.42578125" style="64"/>
  </cols>
  <sheetData>
    <row r="1" spans="1:15" s="63" customFormat="1" ht="12" customHeight="1" x14ac:dyDescent="0.15">
      <c r="A1" s="90"/>
      <c r="B1" s="90"/>
      <c r="C1" s="90"/>
      <c r="D1" s="90"/>
      <c r="E1" s="91"/>
      <c r="F1" s="91"/>
      <c r="G1" s="91" t="s">
        <v>217</v>
      </c>
      <c r="O1" s="154"/>
    </row>
    <row r="2" spans="1:15" ht="18" customHeight="1" x14ac:dyDescent="0.15">
      <c r="A2" s="197" t="s">
        <v>221</v>
      </c>
      <c r="B2" s="197"/>
      <c r="C2" s="197"/>
      <c r="D2" s="197"/>
      <c r="E2" s="197"/>
      <c r="F2" s="197"/>
      <c r="G2" s="197"/>
    </row>
    <row r="3" spans="1:15" ht="18" customHeight="1" x14ac:dyDescent="0.15">
      <c r="A3" s="213" t="s">
        <v>216</v>
      </c>
      <c r="B3" s="213"/>
      <c r="C3" s="213"/>
      <c r="D3" s="220"/>
      <c r="E3" s="95" t="s">
        <v>109</v>
      </c>
      <c r="F3" s="83" t="s">
        <v>163</v>
      </c>
      <c r="G3" s="83" t="s">
        <v>111</v>
      </c>
    </row>
    <row r="4" spans="1:15" ht="6" customHeight="1" x14ac:dyDescent="0.15">
      <c r="A4" s="155"/>
      <c r="B4" s="155"/>
      <c r="C4" s="155"/>
      <c r="D4" s="156"/>
      <c r="E4" s="157"/>
      <c r="F4" s="157"/>
      <c r="G4" s="157"/>
    </row>
    <row r="5" spans="1:15" ht="13.5" customHeight="1" x14ac:dyDescent="0.15">
      <c r="A5" s="158"/>
      <c r="B5" s="227" t="s">
        <v>6</v>
      </c>
      <c r="C5" s="227"/>
      <c r="D5" s="69"/>
      <c r="E5" s="86"/>
      <c r="F5" s="86"/>
      <c r="G5" s="86"/>
    </row>
    <row r="6" spans="1:15" ht="13.5" customHeight="1" x14ac:dyDescent="0.15">
      <c r="A6" s="158"/>
      <c r="B6" s="158" t="s">
        <v>114</v>
      </c>
      <c r="C6" s="170" t="s">
        <v>192</v>
      </c>
      <c r="D6" s="156"/>
      <c r="E6" s="75">
        <v>13085689398</v>
      </c>
      <c r="F6" s="160" t="s">
        <v>151</v>
      </c>
      <c r="G6" s="86">
        <v>13085689398</v>
      </c>
    </row>
    <row r="7" spans="1:15" ht="13.5" customHeight="1" x14ac:dyDescent="0.15">
      <c r="A7" s="158"/>
      <c r="B7" s="158" t="s">
        <v>116</v>
      </c>
      <c r="C7" s="170" t="s">
        <v>193</v>
      </c>
      <c r="D7" s="156"/>
      <c r="E7" s="75">
        <v>12151734478</v>
      </c>
      <c r="F7" s="86">
        <v>39905325</v>
      </c>
      <c r="G7" s="86">
        <v>12191639803</v>
      </c>
    </row>
    <row r="8" spans="1:15" ht="13.5" customHeight="1" x14ac:dyDescent="0.15">
      <c r="A8" s="158"/>
      <c r="B8" s="158" t="s">
        <v>11</v>
      </c>
      <c r="C8" s="170" t="s">
        <v>194</v>
      </c>
      <c r="D8" s="71"/>
      <c r="E8" s="75">
        <v>3680922304</v>
      </c>
      <c r="F8" s="86">
        <v>33957459</v>
      </c>
      <c r="G8" s="86">
        <v>3714879763</v>
      </c>
    </row>
    <row r="9" spans="1:15" ht="13.5" customHeight="1" x14ac:dyDescent="0.15">
      <c r="A9" s="158"/>
      <c r="B9" s="158" t="s">
        <v>13</v>
      </c>
      <c r="C9" s="170" t="s">
        <v>195</v>
      </c>
      <c r="D9" s="71"/>
      <c r="E9" s="75">
        <v>3141232662</v>
      </c>
      <c r="F9" s="86">
        <v>-59912945</v>
      </c>
      <c r="G9" s="86">
        <v>3081319717</v>
      </c>
    </row>
    <row r="10" spans="1:15" ht="13.5" customHeight="1" x14ac:dyDescent="0.15">
      <c r="A10" s="158"/>
      <c r="B10" s="158" t="s">
        <v>15</v>
      </c>
      <c r="C10" s="170" t="s">
        <v>196</v>
      </c>
      <c r="D10" s="71"/>
      <c r="E10" s="75">
        <v>4309280757</v>
      </c>
      <c r="F10" s="86">
        <v>287611791</v>
      </c>
      <c r="G10" s="86">
        <v>4596892548</v>
      </c>
    </row>
    <row r="11" spans="1:15" ht="13.5" customHeight="1" x14ac:dyDescent="0.15">
      <c r="A11" s="158"/>
      <c r="B11" s="158" t="s">
        <v>23</v>
      </c>
      <c r="C11" s="170" t="s">
        <v>197</v>
      </c>
      <c r="D11" s="71"/>
      <c r="E11" s="75">
        <v>475369819</v>
      </c>
      <c r="F11" s="86">
        <v>996552351</v>
      </c>
      <c r="G11" s="86">
        <v>1471922170</v>
      </c>
    </row>
    <row r="12" spans="1:15" ht="13.5" customHeight="1" x14ac:dyDescent="0.15">
      <c r="A12" s="158"/>
      <c r="B12" s="158" t="s">
        <v>42</v>
      </c>
      <c r="C12" s="170" t="s">
        <v>122</v>
      </c>
      <c r="D12" s="71"/>
      <c r="E12" s="75">
        <v>44657489</v>
      </c>
      <c r="F12" s="86">
        <v>1518894</v>
      </c>
      <c r="G12" s="86">
        <v>46176383</v>
      </c>
    </row>
    <row r="13" spans="1:15" ht="13.5" customHeight="1" x14ac:dyDescent="0.15">
      <c r="A13" s="158"/>
      <c r="B13" s="227" t="s">
        <v>5</v>
      </c>
      <c r="C13" s="227"/>
      <c r="D13" s="72"/>
      <c r="E13" s="75">
        <v>36888886907</v>
      </c>
      <c r="F13" s="86">
        <v>1299632875</v>
      </c>
      <c r="G13" s="86">
        <v>38188519782</v>
      </c>
    </row>
    <row r="14" spans="1:15" ht="13.5" customHeight="1" x14ac:dyDescent="0.15">
      <c r="A14" s="158"/>
      <c r="B14" s="231" t="s">
        <v>17</v>
      </c>
      <c r="C14" s="231"/>
      <c r="D14" s="72"/>
      <c r="E14" s="75"/>
      <c r="F14" s="86"/>
      <c r="G14" s="86"/>
    </row>
    <row r="15" spans="1:15" ht="13.5" customHeight="1" x14ac:dyDescent="0.15">
      <c r="A15" s="158"/>
      <c r="B15" s="158" t="s">
        <v>114</v>
      </c>
      <c r="C15" s="170" t="s">
        <v>18</v>
      </c>
      <c r="D15" s="72"/>
      <c r="E15" s="75">
        <v>1521553000</v>
      </c>
      <c r="F15" s="86">
        <v>38534898</v>
      </c>
      <c r="G15" s="86">
        <v>1560087898</v>
      </c>
    </row>
    <row r="16" spans="1:15" ht="13.5" customHeight="1" x14ac:dyDescent="0.15">
      <c r="A16" s="158"/>
      <c r="B16" s="158" t="s">
        <v>116</v>
      </c>
      <c r="C16" s="170" t="s">
        <v>20</v>
      </c>
      <c r="D16" s="72"/>
      <c r="E16" s="75">
        <v>1394155025</v>
      </c>
      <c r="F16" s="86">
        <v>2770837364</v>
      </c>
      <c r="G16" s="86">
        <v>4164992389</v>
      </c>
    </row>
    <row r="17" spans="1:7" ht="13.5" customHeight="1" x14ac:dyDescent="0.15">
      <c r="A17" s="158"/>
      <c r="B17" s="158" t="s">
        <v>11</v>
      </c>
      <c r="C17" s="170" t="s">
        <v>21</v>
      </c>
      <c r="D17" s="72"/>
      <c r="E17" s="75">
        <v>74257061</v>
      </c>
      <c r="F17" s="86">
        <v>158111612</v>
      </c>
      <c r="G17" s="86">
        <v>232368673</v>
      </c>
    </row>
    <row r="18" spans="1:7" ht="13.5" customHeight="1" x14ac:dyDescent="0.15">
      <c r="A18" s="158"/>
      <c r="B18" s="158" t="s">
        <v>13</v>
      </c>
      <c r="C18" s="170" t="s">
        <v>22</v>
      </c>
      <c r="D18" s="72"/>
      <c r="E18" s="75">
        <v>2305387414</v>
      </c>
      <c r="F18" s="86">
        <v>119617901</v>
      </c>
      <c r="G18" s="86">
        <v>2425005315</v>
      </c>
    </row>
    <row r="19" spans="1:7" ht="13.5" customHeight="1" x14ac:dyDescent="0.15">
      <c r="A19" s="158"/>
      <c r="B19" s="158" t="s">
        <v>15</v>
      </c>
      <c r="C19" s="170" t="s">
        <v>24</v>
      </c>
      <c r="D19" s="72"/>
      <c r="E19" s="75">
        <v>120438087</v>
      </c>
      <c r="F19" s="86">
        <v>3665308</v>
      </c>
      <c r="G19" s="86">
        <v>124103395</v>
      </c>
    </row>
    <row r="20" spans="1:7" ht="13.5" customHeight="1" x14ac:dyDescent="0.15">
      <c r="A20" s="158"/>
      <c r="B20" s="227" t="s">
        <v>5</v>
      </c>
      <c r="C20" s="227"/>
      <c r="D20" s="72"/>
      <c r="E20" s="75">
        <v>5415790587</v>
      </c>
      <c r="F20" s="86">
        <v>3090767083</v>
      </c>
      <c r="G20" s="86">
        <v>8506557670</v>
      </c>
    </row>
    <row r="21" spans="1:7" ht="13.5" customHeight="1" x14ac:dyDescent="0.15">
      <c r="A21" s="158"/>
      <c r="B21" s="227" t="s">
        <v>25</v>
      </c>
      <c r="C21" s="227"/>
      <c r="D21" s="72"/>
      <c r="E21" s="75">
        <v>25250340249</v>
      </c>
      <c r="F21" s="86">
        <v>424422808</v>
      </c>
      <c r="G21" s="86">
        <v>25674763057</v>
      </c>
    </row>
    <row r="22" spans="1:7" ht="13.5" customHeight="1" x14ac:dyDescent="0.15">
      <c r="A22" s="158"/>
      <c r="B22" s="231" t="s">
        <v>26</v>
      </c>
      <c r="C22" s="231"/>
      <c r="D22" s="72"/>
      <c r="E22" s="75">
        <v>96966341</v>
      </c>
      <c r="F22" s="86">
        <v>-83469</v>
      </c>
      <c r="G22" s="86">
        <v>96882872</v>
      </c>
    </row>
    <row r="23" spans="1:7" ht="13.5" customHeight="1" x14ac:dyDescent="0.15">
      <c r="A23" s="158"/>
      <c r="B23" s="227" t="s">
        <v>125</v>
      </c>
      <c r="C23" s="227"/>
      <c r="D23" s="72"/>
      <c r="E23" s="75">
        <v>16182275658</v>
      </c>
      <c r="F23" s="86">
        <v>781983831</v>
      </c>
      <c r="G23" s="86">
        <v>16964259489</v>
      </c>
    </row>
    <row r="24" spans="1:7" ht="13.5" customHeight="1" x14ac:dyDescent="0.15">
      <c r="A24" s="158"/>
      <c r="B24" s="227" t="s">
        <v>126</v>
      </c>
      <c r="C24" s="227"/>
      <c r="D24" s="72"/>
      <c r="E24" s="75">
        <v>216900000</v>
      </c>
      <c r="F24" s="160" t="s">
        <v>151</v>
      </c>
      <c r="G24" s="86">
        <v>216900000</v>
      </c>
    </row>
    <row r="25" spans="1:7" ht="13.5" customHeight="1" x14ac:dyDescent="0.15">
      <c r="A25" s="158"/>
      <c r="B25" s="227" t="s">
        <v>34</v>
      </c>
      <c r="C25" s="227"/>
      <c r="D25" s="72"/>
      <c r="E25" s="75">
        <v>10168585359</v>
      </c>
      <c r="F25" s="86">
        <v>1850905674</v>
      </c>
      <c r="G25" s="86">
        <v>12019491033</v>
      </c>
    </row>
    <row r="26" spans="1:7" ht="13.5" customHeight="1" x14ac:dyDescent="0.15">
      <c r="A26" s="158"/>
      <c r="B26" s="231" t="s">
        <v>35</v>
      </c>
      <c r="C26" s="231"/>
      <c r="D26" s="72"/>
      <c r="E26" s="75"/>
      <c r="F26" s="86"/>
      <c r="G26" s="86"/>
    </row>
    <row r="27" spans="1:7" ht="13.5" customHeight="1" x14ac:dyDescent="0.15">
      <c r="A27" s="158"/>
      <c r="B27" s="158" t="s">
        <v>114</v>
      </c>
      <c r="C27" s="170" t="s">
        <v>36</v>
      </c>
      <c r="D27" s="72"/>
      <c r="E27" s="75">
        <v>954384000</v>
      </c>
      <c r="F27" s="86">
        <v>356887510</v>
      </c>
      <c r="G27" s="86">
        <v>1311271510</v>
      </c>
    </row>
    <row r="28" spans="1:7" ht="13.5" customHeight="1" x14ac:dyDescent="0.15">
      <c r="A28" s="158"/>
      <c r="B28" s="158" t="s">
        <v>116</v>
      </c>
      <c r="C28" s="170" t="s">
        <v>37</v>
      </c>
      <c r="D28" s="72"/>
      <c r="E28" s="75">
        <v>1671083000</v>
      </c>
      <c r="F28" s="86">
        <v>390674984</v>
      </c>
      <c r="G28" s="86">
        <v>2061757984</v>
      </c>
    </row>
    <row r="29" spans="1:7" ht="13.5" customHeight="1" x14ac:dyDescent="0.15">
      <c r="A29" s="158"/>
      <c r="B29" s="158" t="s">
        <v>11</v>
      </c>
      <c r="C29" s="161" t="s">
        <v>127</v>
      </c>
      <c r="D29" s="72"/>
      <c r="E29" s="75">
        <v>397584000</v>
      </c>
      <c r="F29" s="86">
        <v>108411279</v>
      </c>
      <c r="G29" s="86">
        <v>505995279</v>
      </c>
    </row>
    <row r="30" spans="1:7" ht="13.5" customHeight="1" x14ac:dyDescent="0.15">
      <c r="A30" s="158"/>
      <c r="B30" s="158" t="s">
        <v>13</v>
      </c>
      <c r="C30" s="170" t="s">
        <v>128</v>
      </c>
      <c r="D30" s="72"/>
      <c r="E30" s="75">
        <v>730657000</v>
      </c>
      <c r="F30" s="86">
        <v>244986621</v>
      </c>
      <c r="G30" s="86">
        <v>975643621</v>
      </c>
    </row>
    <row r="31" spans="1:7" ht="13.5" customHeight="1" x14ac:dyDescent="0.15">
      <c r="A31" s="158"/>
      <c r="B31" s="158" t="s">
        <v>15</v>
      </c>
      <c r="C31" s="170" t="s">
        <v>129</v>
      </c>
      <c r="D31" s="72"/>
      <c r="E31" s="75">
        <v>178362000</v>
      </c>
      <c r="F31" s="86">
        <v>83485664</v>
      </c>
      <c r="G31" s="86">
        <v>261847664</v>
      </c>
    </row>
    <row r="32" spans="1:7" ht="13.5" customHeight="1" x14ac:dyDescent="0.15">
      <c r="A32" s="158"/>
      <c r="B32" s="158" t="s">
        <v>23</v>
      </c>
      <c r="C32" s="170" t="s">
        <v>131</v>
      </c>
      <c r="D32" s="72"/>
      <c r="E32" s="75">
        <v>607848000</v>
      </c>
      <c r="F32" s="86">
        <v>254972685</v>
      </c>
      <c r="G32" s="86">
        <v>862820685</v>
      </c>
    </row>
    <row r="33" spans="1:9" ht="13.5" customHeight="1" x14ac:dyDescent="0.15">
      <c r="A33" s="158"/>
      <c r="B33" s="158" t="s">
        <v>42</v>
      </c>
      <c r="C33" s="170" t="s">
        <v>133</v>
      </c>
      <c r="D33" s="72"/>
      <c r="E33" s="75">
        <v>1380489000</v>
      </c>
      <c r="F33" s="86">
        <v>349545611</v>
      </c>
      <c r="G33" s="86">
        <v>1730034611</v>
      </c>
    </row>
    <row r="34" spans="1:9" ht="13.5" customHeight="1" x14ac:dyDescent="0.15">
      <c r="A34" s="158"/>
      <c r="B34" s="158" t="s">
        <v>44</v>
      </c>
      <c r="C34" s="170" t="s">
        <v>135</v>
      </c>
      <c r="D34" s="72"/>
      <c r="E34" s="75">
        <v>61938000</v>
      </c>
      <c r="F34" s="86">
        <v>6350000</v>
      </c>
      <c r="G34" s="86">
        <v>68288000</v>
      </c>
    </row>
    <row r="35" spans="1:9" ht="13.5" customHeight="1" x14ac:dyDescent="0.15">
      <c r="A35" s="158"/>
      <c r="B35" s="232" t="s">
        <v>136</v>
      </c>
      <c r="C35" s="232"/>
      <c r="D35" s="72"/>
      <c r="E35" s="75">
        <v>5982345000</v>
      </c>
      <c r="F35" s="86">
        <v>1795314354</v>
      </c>
      <c r="G35" s="86">
        <v>7777659354</v>
      </c>
    </row>
    <row r="36" spans="1:9" ht="13.5" customHeight="1" x14ac:dyDescent="0.15">
      <c r="A36" s="158"/>
      <c r="B36" s="158" t="s">
        <v>47</v>
      </c>
      <c r="C36" s="170" t="s">
        <v>138</v>
      </c>
      <c r="D36" s="72"/>
      <c r="E36" s="75">
        <v>77649000</v>
      </c>
      <c r="F36" s="86">
        <v>402587000</v>
      </c>
      <c r="G36" s="86">
        <v>480236000</v>
      </c>
    </row>
    <row r="37" spans="1:9" ht="13.5" customHeight="1" x14ac:dyDescent="0.15">
      <c r="A37" s="158"/>
      <c r="B37" s="227" t="s">
        <v>139</v>
      </c>
      <c r="C37" s="227"/>
      <c r="D37" s="72"/>
      <c r="E37" s="75">
        <v>6059994000</v>
      </c>
      <c r="F37" s="86">
        <v>2197901354</v>
      </c>
      <c r="G37" s="86">
        <v>8257895354</v>
      </c>
    </row>
    <row r="38" spans="1:9" ht="13.5" customHeight="1" x14ac:dyDescent="0.15">
      <c r="A38" s="158"/>
      <c r="B38" s="227" t="s">
        <v>49</v>
      </c>
      <c r="C38" s="227"/>
      <c r="D38" s="71"/>
      <c r="E38" s="75">
        <v>511374240</v>
      </c>
      <c r="F38" s="86">
        <v>281977066</v>
      </c>
      <c r="G38" s="86">
        <v>793351306</v>
      </c>
    </row>
    <row r="39" spans="1:9" ht="13.5" customHeight="1" x14ac:dyDescent="0.15">
      <c r="A39" s="158"/>
      <c r="B39" s="227" t="s">
        <v>50</v>
      </c>
      <c r="C39" s="227"/>
      <c r="D39" s="71"/>
      <c r="E39" s="75">
        <v>170376011</v>
      </c>
      <c r="F39" s="160">
        <v>565004719</v>
      </c>
      <c r="G39" s="86">
        <v>735380730</v>
      </c>
    </row>
    <row r="40" spans="1:9" ht="13.5" customHeight="1" x14ac:dyDescent="0.15">
      <c r="A40" s="158"/>
      <c r="B40" s="227" t="s">
        <v>140</v>
      </c>
      <c r="C40" s="227"/>
      <c r="D40" s="71"/>
      <c r="E40" s="75">
        <v>853964883</v>
      </c>
      <c r="F40" s="86">
        <v>174131213</v>
      </c>
      <c r="G40" s="86">
        <v>1028096096</v>
      </c>
    </row>
    <row r="41" spans="1:9" ht="13.5" customHeight="1" x14ac:dyDescent="0.15">
      <c r="A41" s="158"/>
      <c r="B41" s="227" t="s">
        <v>141</v>
      </c>
      <c r="C41" s="227"/>
      <c r="D41" s="71"/>
      <c r="E41" s="168">
        <v>1265365268</v>
      </c>
      <c r="F41" s="86">
        <v>435865238</v>
      </c>
      <c r="G41" s="86">
        <v>1701230506</v>
      </c>
    </row>
    <row r="42" spans="1:9" ht="13.5" customHeight="1" x14ac:dyDescent="0.15">
      <c r="A42" s="158"/>
      <c r="B42" s="227" t="s">
        <v>53</v>
      </c>
      <c r="C42" s="227"/>
      <c r="D42" s="71"/>
      <c r="E42" s="86">
        <v>5800416066</v>
      </c>
      <c r="F42" s="86">
        <v>4596655870</v>
      </c>
      <c r="G42" s="86">
        <v>10397071936</v>
      </c>
    </row>
    <row r="43" spans="1:9" ht="16.05" customHeight="1" x14ac:dyDescent="0.15">
      <c r="A43" s="158"/>
      <c r="B43" s="233" t="s">
        <v>224</v>
      </c>
      <c r="C43" s="234"/>
      <c r="D43" s="71"/>
      <c r="E43" s="86">
        <v>4000000000</v>
      </c>
      <c r="F43" s="86">
        <v>-2000000000</v>
      </c>
      <c r="G43" s="86">
        <v>2000000000</v>
      </c>
      <c r="H43" s="64" t="s">
        <v>191</v>
      </c>
    </row>
    <row r="44" spans="1:9" ht="13.5" customHeight="1" x14ac:dyDescent="0.15">
      <c r="A44" s="158"/>
      <c r="B44" s="227" t="s">
        <v>218</v>
      </c>
      <c r="C44" s="227"/>
      <c r="D44" s="71"/>
      <c r="E44" s="86">
        <v>1000000000</v>
      </c>
      <c r="F44" s="86">
        <v>-500000000</v>
      </c>
      <c r="G44" s="86">
        <v>500000000</v>
      </c>
    </row>
    <row r="45" spans="1:9" ht="13.5" customHeight="1" x14ac:dyDescent="0.15">
      <c r="A45" s="158"/>
      <c r="B45" s="227" t="s">
        <v>143</v>
      </c>
      <c r="C45" s="227"/>
      <c r="D45" s="71"/>
      <c r="E45" s="86">
        <v>500000000</v>
      </c>
      <c r="F45" s="86" t="s">
        <v>151</v>
      </c>
      <c r="G45" s="86">
        <v>500000000</v>
      </c>
    </row>
    <row r="46" spans="1:9" ht="13.5" customHeight="1" x14ac:dyDescent="0.15">
      <c r="A46" s="158"/>
      <c r="B46" s="170"/>
      <c r="C46" s="170"/>
      <c r="D46" s="71"/>
      <c r="E46" s="86"/>
      <c r="F46" s="86"/>
      <c r="G46" s="86"/>
    </row>
    <row r="47" spans="1:9" ht="13.5" customHeight="1" x14ac:dyDescent="0.15">
      <c r="A47" s="158"/>
      <c r="B47" s="219" t="s">
        <v>144</v>
      </c>
      <c r="C47" s="219"/>
      <c r="D47" s="71"/>
      <c r="E47" s="164">
        <v>114381235569</v>
      </c>
      <c r="F47" s="162">
        <v>13199164262</v>
      </c>
      <c r="G47" s="162">
        <v>127580399831</v>
      </c>
    </row>
    <row r="48" spans="1:9" ht="25.95" customHeight="1" x14ac:dyDescent="0.15">
      <c r="A48" s="169"/>
      <c r="B48" s="235" t="s">
        <v>222</v>
      </c>
      <c r="C48" s="235"/>
      <c r="D48" s="235"/>
      <c r="E48" s="235"/>
      <c r="F48" s="235"/>
      <c r="G48" s="235"/>
      <c r="H48" s="171"/>
      <c r="I48" s="171"/>
    </row>
    <row r="49" spans="1:9" ht="25.95" customHeight="1" x14ac:dyDescent="0.15">
      <c r="A49" s="171"/>
      <c r="B49" s="236"/>
      <c r="C49" s="236"/>
      <c r="D49" s="236"/>
      <c r="E49" s="236"/>
      <c r="F49" s="236"/>
      <c r="G49" s="236"/>
      <c r="H49" s="171"/>
      <c r="I49" s="171"/>
    </row>
    <row r="50" spans="1:9" ht="10.5" customHeight="1" x14ac:dyDescent="0.15">
      <c r="A50" s="171"/>
      <c r="D50" s="171"/>
      <c r="F50" s="171"/>
      <c r="G50" s="171"/>
      <c r="H50" s="171"/>
      <c r="I50" s="171"/>
    </row>
  </sheetData>
  <mergeCells count="24">
    <mergeCell ref="B48:G49"/>
    <mergeCell ref="B22:C22"/>
    <mergeCell ref="B23:C23"/>
    <mergeCell ref="A3:D3"/>
    <mergeCell ref="B5:C5"/>
    <mergeCell ref="B13:C13"/>
    <mergeCell ref="B14:C14"/>
    <mergeCell ref="B20:C20"/>
    <mergeCell ref="B21:C21"/>
    <mergeCell ref="A2:G2"/>
    <mergeCell ref="B45:C45"/>
    <mergeCell ref="B47:C47"/>
    <mergeCell ref="B39:C39"/>
    <mergeCell ref="B40:C40"/>
    <mergeCell ref="B41:C41"/>
    <mergeCell ref="B42:C42"/>
    <mergeCell ref="B43:C43"/>
    <mergeCell ref="B44:C44"/>
    <mergeCell ref="B24:C24"/>
    <mergeCell ref="B25:C25"/>
    <mergeCell ref="B26:C26"/>
    <mergeCell ref="B35:C35"/>
    <mergeCell ref="B37:C37"/>
    <mergeCell ref="B38:C38"/>
  </mergeCells>
  <phoneticPr fontId="7"/>
  <pageMargins left="0.78740157480314965" right="0.78740157480314965" top="0.86614173228346458" bottom="0.86614173228346458" header="0.62992125984251968" footer="0.39370078740157483"/>
  <pageSetup paperSize="9" scale="83" firstPageNumber="284"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52"/>
  <sheetViews>
    <sheetView view="pageBreakPreview" zoomScaleNormal="100" zoomScaleSheetLayoutView="100" workbookViewId="0"/>
  </sheetViews>
  <sheetFormatPr defaultColWidth="9.42578125" defaultRowHeight="10.5" customHeight="1" x14ac:dyDescent="0.15"/>
  <cols>
    <col min="1" max="1" width="0.42578125" style="30" customWidth="1"/>
    <col min="2" max="2" width="4.42578125" style="30" customWidth="1"/>
    <col min="3" max="3" width="33.42578125" style="30" customWidth="1"/>
    <col min="4" max="4" width="0.5703125" style="30" customWidth="1"/>
    <col min="5" max="7" width="20.140625" style="30" customWidth="1"/>
    <col min="8" max="12" width="12.140625" style="30" customWidth="1"/>
    <col min="13" max="18" width="12.42578125" style="30" customWidth="1"/>
    <col min="19" max="16384" width="9.42578125" style="30"/>
  </cols>
  <sheetData>
    <row r="1" spans="1:29" s="12" customFormat="1" ht="12" customHeight="1" x14ac:dyDescent="0.15">
      <c r="A1" s="8"/>
      <c r="B1" s="8"/>
      <c r="C1" s="8"/>
      <c r="D1" s="8"/>
      <c r="E1" s="8"/>
      <c r="F1" s="8"/>
      <c r="G1" s="9" t="s">
        <v>0</v>
      </c>
      <c r="H1" s="10"/>
      <c r="I1" s="10"/>
      <c r="J1" s="10"/>
      <c r="K1" s="10"/>
      <c r="L1" s="10"/>
      <c r="M1" s="10"/>
      <c r="N1" s="10"/>
      <c r="O1" s="10"/>
      <c r="P1" s="10"/>
      <c r="Q1" s="10"/>
      <c r="R1" s="11"/>
      <c r="S1" s="10"/>
      <c r="T1" s="10"/>
      <c r="U1" s="10"/>
      <c r="V1" s="10"/>
      <c r="W1" s="10"/>
      <c r="X1" s="10"/>
      <c r="Y1" s="10"/>
      <c r="Z1" s="10"/>
      <c r="AA1" s="10"/>
      <c r="AB1" s="10"/>
      <c r="AC1" s="10"/>
    </row>
    <row r="2" spans="1:29" ht="18" customHeight="1" x14ac:dyDescent="0.15">
      <c r="A2" s="197" t="s">
        <v>59</v>
      </c>
      <c r="B2" s="197"/>
      <c r="C2" s="197"/>
      <c r="D2" s="197"/>
      <c r="E2" s="197"/>
      <c r="F2" s="197"/>
      <c r="G2" s="197"/>
    </row>
    <row r="3" spans="1:29" ht="18" customHeight="1" x14ac:dyDescent="0.15">
      <c r="A3" s="198" t="s">
        <v>2</v>
      </c>
      <c r="B3" s="198"/>
      <c r="C3" s="198"/>
      <c r="D3" s="199"/>
      <c r="E3" s="15" t="s">
        <v>3</v>
      </c>
      <c r="F3" s="16" t="s">
        <v>4</v>
      </c>
      <c r="G3" s="17" t="s">
        <v>5</v>
      </c>
    </row>
    <row r="4" spans="1:29" ht="6" customHeight="1" x14ac:dyDescent="0.15">
      <c r="A4" s="20"/>
      <c r="B4" s="20"/>
      <c r="C4" s="20"/>
      <c r="D4" s="21"/>
      <c r="E4" s="22"/>
      <c r="F4" s="22"/>
      <c r="G4" s="22"/>
    </row>
    <row r="5" spans="1:29" ht="14.25" customHeight="1" x14ac:dyDescent="0.15">
      <c r="A5" s="23"/>
      <c r="B5" s="200" t="s">
        <v>6</v>
      </c>
      <c r="C5" s="200"/>
      <c r="D5" s="25"/>
      <c r="E5" s="26"/>
      <c r="F5" s="26"/>
      <c r="G5" s="26"/>
    </row>
    <row r="6" spans="1:29" ht="14.25" customHeight="1" x14ac:dyDescent="0.15">
      <c r="A6" s="23"/>
      <c r="B6" s="23" t="s">
        <v>7</v>
      </c>
      <c r="C6" s="24" t="s">
        <v>8</v>
      </c>
      <c r="D6" s="21"/>
      <c r="E6" s="26">
        <v>1089714888</v>
      </c>
      <c r="F6" s="26">
        <v>-27726168</v>
      </c>
      <c r="G6" s="28">
        <f t="shared" ref="G6:G11" si="0">SUM(E6:F6)</f>
        <v>1061988720</v>
      </c>
    </row>
    <row r="7" spans="1:29" ht="14.25" customHeight="1" x14ac:dyDescent="0.15">
      <c r="A7" s="23"/>
      <c r="B7" s="23" t="s">
        <v>9</v>
      </c>
      <c r="C7" s="24" t="s">
        <v>10</v>
      </c>
      <c r="D7" s="21"/>
      <c r="E7" s="26">
        <v>2082688278</v>
      </c>
      <c r="F7" s="26">
        <v>63542405</v>
      </c>
      <c r="G7" s="28">
        <f t="shared" si="0"/>
        <v>2146230683</v>
      </c>
    </row>
    <row r="8" spans="1:29" ht="14.25" customHeight="1" x14ac:dyDescent="0.15">
      <c r="A8" s="23"/>
      <c r="B8" s="23" t="s">
        <v>11</v>
      </c>
      <c r="C8" s="24" t="s">
        <v>12</v>
      </c>
      <c r="D8" s="31"/>
      <c r="E8" s="26">
        <v>6344944171</v>
      </c>
      <c r="F8" s="26">
        <v>1387382860</v>
      </c>
      <c r="G8" s="28">
        <f t="shared" si="0"/>
        <v>7732327031</v>
      </c>
    </row>
    <row r="9" spans="1:29" ht="14.25" customHeight="1" x14ac:dyDescent="0.15">
      <c r="A9" s="23"/>
      <c r="B9" s="23" t="s">
        <v>13</v>
      </c>
      <c r="C9" s="24" t="s">
        <v>14</v>
      </c>
      <c r="D9" s="31"/>
      <c r="E9" s="26">
        <v>507122833</v>
      </c>
      <c r="F9" s="26">
        <v>-6472551</v>
      </c>
      <c r="G9" s="28">
        <f t="shared" si="0"/>
        <v>500650282</v>
      </c>
    </row>
    <row r="10" spans="1:29" ht="14.25" customHeight="1" x14ac:dyDescent="0.15">
      <c r="A10" s="23"/>
      <c r="B10" s="23" t="s">
        <v>15</v>
      </c>
      <c r="C10" s="24" t="s">
        <v>16</v>
      </c>
      <c r="D10" s="31"/>
      <c r="E10" s="26">
        <v>360003750</v>
      </c>
      <c r="F10" s="26">
        <v>236882</v>
      </c>
      <c r="G10" s="28">
        <f t="shared" si="0"/>
        <v>360240632</v>
      </c>
    </row>
    <row r="11" spans="1:29" ht="14.25" customHeight="1" x14ac:dyDescent="0.15">
      <c r="A11" s="23"/>
      <c r="B11" s="200" t="s">
        <v>5</v>
      </c>
      <c r="C11" s="200"/>
      <c r="D11" s="34"/>
      <c r="E11" s="26">
        <f>SUM(E6:E10)</f>
        <v>10384473920</v>
      </c>
      <c r="F11" s="26">
        <f>SUM(F6:F10)</f>
        <v>1416963428</v>
      </c>
      <c r="G11" s="28">
        <f t="shared" si="0"/>
        <v>11801437348</v>
      </c>
    </row>
    <row r="12" spans="1:29" ht="14.25" customHeight="1" x14ac:dyDescent="0.15">
      <c r="A12" s="23"/>
      <c r="B12" s="200" t="s">
        <v>17</v>
      </c>
      <c r="C12" s="200"/>
      <c r="D12" s="34"/>
      <c r="E12" s="26"/>
      <c r="F12" s="26"/>
      <c r="G12" s="28"/>
    </row>
    <row r="13" spans="1:29" ht="14.25" customHeight="1" x14ac:dyDescent="0.15">
      <c r="A13" s="23"/>
      <c r="B13" s="23" t="s">
        <v>7</v>
      </c>
      <c r="C13" s="24" t="s">
        <v>18</v>
      </c>
      <c r="D13" s="34"/>
      <c r="E13" s="26">
        <v>2378264000</v>
      </c>
      <c r="F13" s="26">
        <v>85220000</v>
      </c>
      <c r="G13" s="28">
        <f t="shared" ref="G13:G20" si="1">SUM(E13:F13)</f>
        <v>2463484000</v>
      </c>
    </row>
    <row r="14" spans="1:29" ht="14.25" customHeight="1" x14ac:dyDescent="0.15">
      <c r="A14" s="23"/>
      <c r="B14" s="23" t="s">
        <v>9</v>
      </c>
      <c r="C14" s="24" t="s">
        <v>19</v>
      </c>
      <c r="D14" s="34"/>
      <c r="E14" s="26">
        <v>1102689248</v>
      </c>
      <c r="F14" s="26">
        <v>21698230</v>
      </c>
      <c r="G14" s="28">
        <f t="shared" si="1"/>
        <v>1124387478</v>
      </c>
    </row>
    <row r="15" spans="1:29" ht="14.25" customHeight="1" x14ac:dyDescent="0.15">
      <c r="A15" s="23"/>
      <c r="B15" s="23" t="s">
        <v>11</v>
      </c>
      <c r="C15" s="24" t="s">
        <v>20</v>
      </c>
      <c r="D15" s="34"/>
      <c r="E15" s="26">
        <v>417272196</v>
      </c>
      <c r="F15" s="26">
        <v>9325307</v>
      </c>
      <c r="G15" s="28">
        <f t="shared" si="1"/>
        <v>426597503</v>
      </c>
    </row>
    <row r="16" spans="1:29" ht="14.25" customHeight="1" x14ac:dyDescent="0.15">
      <c r="A16" s="23"/>
      <c r="B16" s="23" t="s">
        <v>13</v>
      </c>
      <c r="C16" s="24" t="s">
        <v>21</v>
      </c>
      <c r="D16" s="34"/>
      <c r="E16" s="26">
        <v>286224378</v>
      </c>
      <c r="F16" s="26">
        <v>-2969822</v>
      </c>
      <c r="G16" s="28">
        <f t="shared" si="1"/>
        <v>283254556</v>
      </c>
    </row>
    <row r="17" spans="1:7" ht="14.25" customHeight="1" x14ac:dyDescent="0.15">
      <c r="A17" s="23"/>
      <c r="B17" s="23" t="s">
        <v>15</v>
      </c>
      <c r="C17" s="24" t="s">
        <v>22</v>
      </c>
      <c r="D17" s="34"/>
      <c r="E17" s="26">
        <v>590284235</v>
      </c>
      <c r="F17" s="26">
        <v>10709607</v>
      </c>
      <c r="G17" s="28">
        <f t="shared" si="1"/>
        <v>600993842</v>
      </c>
    </row>
    <row r="18" spans="1:7" ht="14.25" customHeight="1" x14ac:dyDescent="0.15">
      <c r="A18" s="23"/>
      <c r="B18" s="23" t="s">
        <v>23</v>
      </c>
      <c r="C18" s="24" t="s">
        <v>24</v>
      </c>
      <c r="D18" s="34"/>
      <c r="E18" s="26">
        <v>83333260</v>
      </c>
      <c r="F18" s="26">
        <v>-62184</v>
      </c>
      <c r="G18" s="28">
        <f t="shared" si="1"/>
        <v>83271076</v>
      </c>
    </row>
    <row r="19" spans="1:7" ht="14.25" customHeight="1" x14ac:dyDescent="0.15">
      <c r="A19" s="23"/>
      <c r="B19" s="200" t="s">
        <v>5</v>
      </c>
      <c r="C19" s="200"/>
      <c r="D19" s="34"/>
      <c r="E19" s="26">
        <f>SUM(E13:E18)</f>
        <v>4858067317</v>
      </c>
      <c r="F19" s="26">
        <f>SUM(F13:F18)</f>
        <v>123921138</v>
      </c>
      <c r="G19" s="28">
        <f t="shared" si="1"/>
        <v>4981988455</v>
      </c>
    </row>
    <row r="20" spans="1:7" ht="14.25" customHeight="1" x14ac:dyDescent="0.15">
      <c r="A20" s="23"/>
      <c r="B20" s="200" t="s">
        <v>25</v>
      </c>
      <c r="C20" s="200"/>
      <c r="D20" s="34"/>
      <c r="E20" s="26">
        <v>11511986520</v>
      </c>
      <c r="F20" s="26">
        <v>518746902</v>
      </c>
      <c r="G20" s="28">
        <f t="shared" si="1"/>
        <v>12030733422</v>
      </c>
    </row>
    <row r="21" spans="1:7" ht="14.25" customHeight="1" x14ac:dyDescent="0.15">
      <c r="A21" s="23"/>
      <c r="B21" s="200" t="s">
        <v>26</v>
      </c>
      <c r="C21" s="200"/>
      <c r="D21" s="34"/>
      <c r="E21" s="26"/>
      <c r="F21" s="26"/>
      <c r="G21" s="28"/>
    </row>
    <row r="22" spans="1:7" ht="14.25" customHeight="1" x14ac:dyDescent="0.15">
      <c r="A22" s="23"/>
      <c r="B22" s="23" t="s">
        <v>7</v>
      </c>
      <c r="C22" s="24" t="s">
        <v>27</v>
      </c>
      <c r="D22" s="34"/>
      <c r="E22" s="26">
        <v>118098857</v>
      </c>
      <c r="F22" s="26">
        <v>-3500</v>
      </c>
      <c r="G22" s="28">
        <f t="shared" ref="G22:G28" si="2">SUM(E22:F22)</f>
        <v>118095357</v>
      </c>
    </row>
    <row r="23" spans="1:7" ht="14.25" customHeight="1" x14ac:dyDescent="0.15">
      <c r="A23" s="23"/>
      <c r="B23" s="23" t="s">
        <v>9</v>
      </c>
      <c r="C23" s="24" t="s">
        <v>28</v>
      </c>
      <c r="D23" s="34"/>
      <c r="E23" s="26">
        <v>1598948133</v>
      </c>
      <c r="F23" s="26" t="s">
        <v>29</v>
      </c>
      <c r="G23" s="28">
        <f t="shared" si="2"/>
        <v>1598948133</v>
      </c>
    </row>
    <row r="24" spans="1:7" ht="14.25" customHeight="1" x14ac:dyDescent="0.15">
      <c r="A24" s="23"/>
      <c r="B24" s="23" t="s">
        <v>11</v>
      </c>
      <c r="C24" s="24" t="s">
        <v>30</v>
      </c>
      <c r="D24" s="34"/>
      <c r="E24" s="26">
        <v>8394597</v>
      </c>
      <c r="F24" s="26">
        <v>-16259</v>
      </c>
      <c r="G24" s="28">
        <f t="shared" si="2"/>
        <v>8378338</v>
      </c>
    </row>
    <row r="25" spans="1:7" ht="14.25" customHeight="1" x14ac:dyDescent="0.15">
      <c r="A25" s="23"/>
      <c r="B25" s="23" t="s">
        <v>13</v>
      </c>
      <c r="C25" s="35" t="s">
        <v>31</v>
      </c>
      <c r="D25" s="34"/>
      <c r="E25" s="26">
        <v>154383020</v>
      </c>
      <c r="F25" s="26">
        <v>-21455</v>
      </c>
      <c r="G25" s="28">
        <f t="shared" si="2"/>
        <v>154361565</v>
      </c>
    </row>
    <row r="26" spans="1:7" ht="14.25" customHeight="1" x14ac:dyDescent="0.15">
      <c r="A26" s="23"/>
      <c r="B26" s="200" t="s">
        <v>5</v>
      </c>
      <c r="C26" s="200"/>
      <c r="D26" s="34"/>
      <c r="E26" s="26">
        <f>SUM(E22:E25)</f>
        <v>1879824607</v>
      </c>
      <c r="F26" s="26">
        <f>SUM(F22:F25)</f>
        <v>-41214</v>
      </c>
      <c r="G26" s="28">
        <f t="shared" si="2"/>
        <v>1879783393</v>
      </c>
    </row>
    <row r="27" spans="1:7" ht="14.25" customHeight="1" x14ac:dyDescent="0.15">
      <c r="A27" s="23"/>
      <c r="B27" s="200" t="s">
        <v>33</v>
      </c>
      <c r="C27" s="200"/>
      <c r="D27" s="34"/>
      <c r="E27" s="26">
        <v>10905620000</v>
      </c>
      <c r="F27" s="26">
        <v>2125566858</v>
      </c>
      <c r="G27" s="28">
        <f t="shared" si="2"/>
        <v>13031186858</v>
      </c>
    </row>
    <row r="28" spans="1:7" ht="14.25" customHeight="1" x14ac:dyDescent="0.15">
      <c r="A28" s="23"/>
      <c r="B28" s="200" t="s">
        <v>34</v>
      </c>
      <c r="C28" s="200"/>
      <c r="D28" s="34"/>
      <c r="E28" s="26">
        <v>3700327940</v>
      </c>
      <c r="F28" s="26">
        <v>27929458</v>
      </c>
      <c r="G28" s="28">
        <f t="shared" si="2"/>
        <v>3728257398</v>
      </c>
    </row>
    <row r="29" spans="1:7" ht="14.25" customHeight="1" x14ac:dyDescent="0.15">
      <c r="A29" s="23"/>
      <c r="B29" s="200" t="s">
        <v>35</v>
      </c>
      <c r="C29" s="200"/>
      <c r="D29" s="34"/>
      <c r="E29" s="26"/>
      <c r="F29" s="26"/>
      <c r="G29" s="28"/>
    </row>
    <row r="30" spans="1:7" ht="14.25" customHeight="1" x14ac:dyDescent="0.15">
      <c r="A30" s="23"/>
      <c r="B30" s="23" t="s">
        <v>7</v>
      </c>
      <c r="C30" s="24" t="s">
        <v>36</v>
      </c>
      <c r="D30" s="34"/>
      <c r="E30" s="26">
        <v>1058861000</v>
      </c>
      <c r="F30" s="26">
        <v>570470</v>
      </c>
      <c r="G30" s="28">
        <f t="shared" ref="G30:G47" si="3">SUM(E30:F30)</f>
        <v>1059431470</v>
      </c>
    </row>
    <row r="31" spans="1:7" ht="14.25" customHeight="1" x14ac:dyDescent="0.15">
      <c r="A31" s="23"/>
      <c r="B31" s="23" t="s">
        <v>9</v>
      </c>
      <c r="C31" s="24" t="s">
        <v>37</v>
      </c>
      <c r="D31" s="34"/>
      <c r="E31" s="26">
        <v>1743197000</v>
      </c>
      <c r="F31" s="26">
        <v>894545</v>
      </c>
      <c r="G31" s="28">
        <f t="shared" si="3"/>
        <v>1744091545</v>
      </c>
    </row>
    <row r="32" spans="1:7" ht="14.25" customHeight="1" x14ac:dyDescent="0.15">
      <c r="A32" s="23"/>
      <c r="B32" s="23" t="s">
        <v>11</v>
      </c>
      <c r="C32" s="35" t="s">
        <v>38</v>
      </c>
      <c r="D32" s="34"/>
      <c r="E32" s="26">
        <v>496797000</v>
      </c>
      <c r="F32" s="26">
        <v>334573</v>
      </c>
      <c r="G32" s="28">
        <f t="shared" si="3"/>
        <v>497131573</v>
      </c>
    </row>
    <row r="33" spans="1:7" ht="14.25" customHeight="1" x14ac:dyDescent="0.15">
      <c r="A33" s="23"/>
      <c r="B33" s="23" t="s">
        <v>13</v>
      </c>
      <c r="C33" s="24" t="s">
        <v>39</v>
      </c>
      <c r="D33" s="34"/>
      <c r="E33" s="26">
        <v>750896000</v>
      </c>
      <c r="F33" s="26">
        <v>179434147</v>
      </c>
      <c r="G33" s="28">
        <f t="shared" si="3"/>
        <v>930330147</v>
      </c>
    </row>
    <row r="34" spans="1:7" ht="14.25" customHeight="1" x14ac:dyDescent="0.15">
      <c r="A34" s="23"/>
      <c r="B34" s="23" t="s">
        <v>15</v>
      </c>
      <c r="C34" s="24" t="s">
        <v>40</v>
      </c>
      <c r="D34" s="34"/>
      <c r="E34" s="26">
        <v>942528000</v>
      </c>
      <c r="F34" s="26">
        <v>18477</v>
      </c>
      <c r="G34" s="28">
        <f t="shared" si="3"/>
        <v>942546477</v>
      </c>
    </row>
    <row r="35" spans="1:7" ht="14.25" customHeight="1" x14ac:dyDescent="0.15">
      <c r="A35" s="23"/>
      <c r="B35" s="23" t="s">
        <v>23</v>
      </c>
      <c r="C35" s="24" t="s">
        <v>41</v>
      </c>
      <c r="D35" s="34"/>
      <c r="E35" s="26">
        <v>851721000</v>
      </c>
      <c r="F35" s="26">
        <v>648755</v>
      </c>
      <c r="G35" s="28">
        <f t="shared" si="3"/>
        <v>852369755</v>
      </c>
    </row>
    <row r="36" spans="1:7" ht="14.25" customHeight="1" x14ac:dyDescent="0.15">
      <c r="A36" s="23"/>
      <c r="B36" s="23" t="s">
        <v>42</v>
      </c>
      <c r="C36" s="24" t="s">
        <v>43</v>
      </c>
      <c r="D36" s="31"/>
      <c r="E36" s="26">
        <v>162955000</v>
      </c>
      <c r="F36" s="26" t="s">
        <v>29</v>
      </c>
      <c r="G36" s="28">
        <f t="shared" si="3"/>
        <v>162955000</v>
      </c>
    </row>
    <row r="37" spans="1:7" ht="14.25" customHeight="1" x14ac:dyDescent="0.15">
      <c r="A37" s="23"/>
      <c r="B37" s="23" t="s">
        <v>44</v>
      </c>
      <c r="C37" s="24" t="s">
        <v>45</v>
      </c>
      <c r="D37" s="31"/>
      <c r="E37" s="26">
        <v>10379000</v>
      </c>
      <c r="F37" s="26" t="s">
        <v>29</v>
      </c>
      <c r="G37" s="28">
        <f t="shared" si="3"/>
        <v>10379000</v>
      </c>
    </row>
    <row r="38" spans="1:7" ht="14.25" customHeight="1" x14ac:dyDescent="0.15">
      <c r="A38" s="23"/>
      <c r="B38" s="201" t="s">
        <v>46</v>
      </c>
      <c r="C38" s="201"/>
      <c r="D38" s="31"/>
      <c r="E38" s="26">
        <f>SUM(E30:E37)</f>
        <v>6017334000</v>
      </c>
      <c r="F38" s="26">
        <f>SUM(F30:F37)</f>
        <v>181900967</v>
      </c>
      <c r="G38" s="28">
        <f t="shared" si="3"/>
        <v>6199234967</v>
      </c>
    </row>
    <row r="39" spans="1:7" ht="14.25" customHeight="1" x14ac:dyDescent="0.15">
      <c r="A39" s="23"/>
      <c r="B39" s="23" t="s">
        <v>47</v>
      </c>
      <c r="C39" s="24" t="s">
        <v>48</v>
      </c>
      <c r="D39" s="31"/>
      <c r="E39" s="26">
        <v>65078000</v>
      </c>
      <c r="F39" s="26">
        <v>418678330</v>
      </c>
      <c r="G39" s="28">
        <f t="shared" si="3"/>
        <v>483756330</v>
      </c>
    </row>
    <row r="40" spans="1:7" ht="14.25" customHeight="1" x14ac:dyDescent="0.15">
      <c r="A40" s="23"/>
      <c r="B40" s="200" t="s">
        <v>5</v>
      </c>
      <c r="C40" s="200"/>
      <c r="D40" s="31"/>
      <c r="E40" s="26">
        <f>SUM(E38:E39)</f>
        <v>6082412000</v>
      </c>
      <c r="F40" s="26">
        <f>SUM(F38:F39)</f>
        <v>600579297</v>
      </c>
      <c r="G40" s="28">
        <f t="shared" si="3"/>
        <v>6682991297</v>
      </c>
    </row>
    <row r="41" spans="1:7" ht="14.25" customHeight="1" x14ac:dyDescent="0.15">
      <c r="A41" s="23"/>
      <c r="B41" s="200" t="s">
        <v>49</v>
      </c>
      <c r="C41" s="200"/>
      <c r="D41" s="31"/>
      <c r="E41" s="26">
        <v>682180234</v>
      </c>
      <c r="F41" s="26">
        <v>32254995</v>
      </c>
      <c r="G41" s="28">
        <f t="shared" si="3"/>
        <v>714435229</v>
      </c>
    </row>
    <row r="42" spans="1:7" ht="14.25" customHeight="1" x14ac:dyDescent="0.15">
      <c r="A42" s="23"/>
      <c r="B42" s="200" t="s">
        <v>50</v>
      </c>
      <c r="C42" s="200"/>
      <c r="D42" s="31"/>
      <c r="E42" s="26">
        <v>195249335</v>
      </c>
      <c r="F42" s="26">
        <v>62381247</v>
      </c>
      <c r="G42" s="28">
        <f t="shared" si="3"/>
        <v>257630582</v>
      </c>
    </row>
    <row r="43" spans="1:7" ht="14.25" customHeight="1" x14ac:dyDescent="0.15">
      <c r="A43" s="23"/>
      <c r="B43" s="200" t="s">
        <v>51</v>
      </c>
      <c r="C43" s="200"/>
      <c r="D43" s="31"/>
      <c r="E43" s="26">
        <v>461624768</v>
      </c>
      <c r="F43" s="26">
        <v>-3275980</v>
      </c>
      <c r="G43" s="28">
        <f t="shared" si="3"/>
        <v>458348788</v>
      </c>
    </row>
    <row r="44" spans="1:7" ht="14.25" customHeight="1" x14ac:dyDescent="0.15">
      <c r="A44" s="23"/>
      <c r="B44" s="200" t="s">
        <v>52</v>
      </c>
      <c r="C44" s="200"/>
      <c r="D44" s="36"/>
      <c r="E44" s="26">
        <v>448168833</v>
      </c>
      <c r="F44" s="26">
        <v>32209196</v>
      </c>
      <c r="G44" s="28">
        <f t="shared" si="3"/>
        <v>480378029</v>
      </c>
    </row>
    <row r="45" spans="1:7" ht="14.25" customHeight="1" x14ac:dyDescent="0.15">
      <c r="A45" s="23"/>
      <c r="B45" s="200" t="s">
        <v>58</v>
      </c>
      <c r="C45" s="200"/>
      <c r="D45" s="36"/>
      <c r="E45" s="26">
        <v>1300000000</v>
      </c>
      <c r="F45" s="26" t="s">
        <v>29</v>
      </c>
      <c r="G45" s="28">
        <f t="shared" si="3"/>
        <v>1300000000</v>
      </c>
    </row>
    <row r="46" spans="1:7" ht="14.25" customHeight="1" x14ac:dyDescent="0.15">
      <c r="A46" s="23"/>
      <c r="B46" s="200" t="s">
        <v>53</v>
      </c>
      <c r="C46" s="200"/>
      <c r="D46" s="36"/>
      <c r="E46" s="26">
        <v>3939778086</v>
      </c>
      <c r="F46" s="26">
        <v>364782378</v>
      </c>
      <c r="G46" s="28">
        <f t="shared" si="3"/>
        <v>4304560464</v>
      </c>
    </row>
    <row r="47" spans="1:7" ht="14.25" customHeight="1" x14ac:dyDescent="0.15">
      <c r="A47" s="23"/>
      <c r="B47" s="200" t="s">
        <v>54</v>
      </c>
      <c r="C47" s="200"/>
      <c r="D47" s="36"/>
      <c r="E47" s="26">
        <v>350000000</v>
      </c>
      <c r="F47" s="26">
        <v>-150000000</v>
      </c>
      <c r="G47" s="28">
        <f t="shared" si="3"/>
        <v>200000000</v>
      </c>
    </row>
    <row r="48" spans="1:7" ht="2.1" customHeight="1" x14ac:dyDescent="0.15">
      <c r="A48" s="23"/>
      <c r="B48" s="24"/>
      <c r="C48" s="24"/>
      <c r="D48" s="36"/>
      <c r="E48" s="26"/>
      <c r="F48" s="26"/>
      <c r="G48" s="28"/>
    </row>
    <row r="49" spans="1:7" ht="11.25" customHeight="1" x14ac:dyDescent="0.15">
      <c r="A49" s="23"/>
      <c r="B49" s="202" t="s">
        <v>55</v>
      </c>
      <c r="C49" s="202"/>
      <c r="D49" s="36"/>
      <c r="E49" s="28">
        <f>SUM(E11,E19,E20,E26:E28,E40:E47)</f>
        <v>56699713560</v>
      </c>
      <c r="F49" s="28">
        <f>SUM(F11,F19,F20,F26:F28,F40:F47)</f>
        <v>5152017703</v>
      </c>
      <c r="G49" s="28">
        <f>SUM(E49:F49)</f>
        <v>61851731263</v>
      </c>
    </row>
    <row r="50" spans="1:7" ht="6" customHeight="1" x14ac:dyDescent="0.15">
      <c r="A50" s="38"/>
      <c r="B50" s="38"/>
      <c r="C50" s="39"/>
      <c r="D50" s="40"/>
      <c r="E50" s="41"/>
      <c r="F50" s="42"/>
      <c r="G50" s="42"/>
    </row>
    <row r="51" spans="1:7" ht="10.5" customHeight="1" x14ac:dyDescent="0.15">
      <c r="A51" s="195" t="s">
        <v>148</v>
      </c>
      <c r="B51" s="195"/>
      <c r="C51" s="195"/>
      <c r="D51" s="195"/>
      <c r="E51" s="195"/>
      <c r="F51" s="195"/>
      <c r="G51" s="195"/>
    </row>
    <row r="52" spans="1:7" ht="10.5" customHeight="1" x14ac:dyDescent="0.15">
      <c r="A52" s="196"/>
      <c r="B52" s="196"/>
      <c r="C52" s="196"/>
      <c r="D52" s="196"/>
      <c r="E52" s="196"/>
      <c r="F52" s="196"/>
      <c r="G52" s="196"/>
    </row>
  </sheetData>
  <mergeCells count="23">
    <mergeCell ref="B42:C42"/>
    <mergeCell ref="B47:C47"/>
    <mergeCell ref="B49:C49"/>
    <mergeCell ref="B43:C43"/>
    <mergeCell ref="B44:C44"/>
    <mergeCell ref="B45:C45"/>
    <mergeCell ref="B46:C46"/>
    <mergeCell ref="A51:G52"/>
    <mergeCell ref="A2:G2"/>
    <mergeCell ref="A3:D3"/>
    <mergeCell ref="B5:C5"/>
    <mergeCell ref="B11:C11"/>
    <mergeCell ref="B12:C12"/>
    <mergeCell ref="B19:C19"/>
    <mergeCell ref="B20:C20"/>
    <mergeCell ref="B21:C21"/>
    <mergeCell ref="B26:C26"/>
    <mergeCell ref="B27:C27"/>
    <mergeCell ref="B28:C28"/>
    <mergeCell ref="B29:C29"/>
    <mergeCell ref="B38:C38"/>
    <mergeCell ref="B40:C40"/>
    <mergeCell ref="B41:C41"/>
  </mergeCells>
  <phoneticPr fontId="7"/>
  <pageMargins left="0.78740157480314965" right="0.78740157480314965" top="0.86614173228346458" bottom="0.86614173228346458" header="0.62992125984251968" footer="0.39370078740157483"/>
  <pageSetup paperSize="9" scale="115" firstPageNumber="250" orientation="portrait" useFirstPageNumber="1"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M50"/>
  <sheetViews>
    <sheetView view="pageBreakPreview" zoomScaleNormal="100" zoomScaleSheetLayoutView="100" workbookViewId="0">
      <pane xSplit="4" ySplit="3" topLeftCell="E4" activePane="bottomRight" state="frozen"/>
      <selection pane="topRight" activeCell="E1" sqref="E1"/>
      <selection pane="bottomLeft" activeCell="A4" sqref="A4"/>
      <selection pane="bottomRight"/>
    </sheetView>
  </sheetViews>
  <sheetFormatPr defaultColWidth="9.42578125" defaultRowHeight="9.6" x14ac:dyDescent="0.15"/>
  <cols>
    <col min="1" max="1" width="0.42578125" style="64" customWidth="1"/>
    <col min="2" max="2" width="5.7109375" style="64" customWidth="1"/>
    <col min="3" max="3" width="37.28515625" style="64" customWidth="1"/>
    <col min="4" max="4" width="0.5703125" style="64" customWidth="1"/>
    <col min="5" max="5" width="20.140625" style="64" customWidth="1"/>
    <col min="6" max="6" width="20.85546875" style="64" customWidth="1"/>
    <col min="7" max="7" width="21.42578125" style="64" customWidth="1"/>
    <col min="8" max="8" width="8.5703125" style="64" customWidth="1"/>
    <col min="9" max="10" width="12.140625" style="64" customWidth="1"/>
    <col min="11" max="16" width="12.42578125" style="64" customWidth="1"/>
    <col min="17" max="16384" width="9.42578125" style="64"/>
  </cols>
  <sheetData>
    <row r="1" spans="1:13" s="63" customFormat="1" ht="12" customHeight="1" x14ac:dyDescent="0.15">
      <c r="A1" s="90"/>
      <c r="B1" s="90"/>
      <c r="C1" s="90"/>
      <c r="D1" s="90"/>
      <c r="E1" s="91"/>
      <c r="F1" s="91"/>
      <c r="G1" s="91" t="s">
        <v>217</v>
      </c>
      <c r="M1" s="154"/>
    </row>
    <row r="2" spans="1:13" ht="18" customHeight="1" x14ac:dyDescent="0.15">
      <c r="A2" s="238" t="s">
        <v>223</v>
      </c>
      <c r="B2" s="197"/>
      <c r="C2" s="197"/>
      <c r="D2" s="197"/>
      <c r="E2" s="197"/>
      <c r="F2" s="197"/>
      <c r="G2" s="239"/>
    </row>
    <row r="3" spans="1:13" ht="18" customHeight="1" x14ac:dyDescent="0.15">
      <c r="A3" s="237" t="s">
        <v>216</v>
      </c>
      <c r="B3" s="213"/>
      <c r="C3" s="213"/>
      <c r="D3" s="220"/>
      <c r="E3" s="95" t="s">
        <v>109</v>
      </c>
      <c r="F3" s="83" t="s">
        <v>163</v>
      </c>
      <c r="G3" s="182" t="s">
        <v>111</v>
      </c>
    </row>
    <row r="4" spans="1:13" ht="6" customHeight="1" x14ac:dyDescent="0.15">
      <c r="A4" s="173"/>
      <c r="B4" s="174"/>
      <c r="C4" s="174"/>
      <c r="D4" s="156"/>
      <c r="E4" s="175"/>
      <c r="F4" s="175"/>
      <c r="G4" s="183"/>
    </row>
    <row r="5" spans="1:13" ht="13.5" customHeight="1" x14ac:dyDescent="0.15">
      <c r="A5" s="176"/>
      <c r="B5" s="214" t="s">
        <v>6</v>
      </c>
      <c r="C5" s="214"/>
      <c r="D5" s="69"/>
      <c r="E5" s="177"/>
      <c r="F5" s="177"/>
      <c r="G5" s="184"/>
    </row>
    <row r="6" spans="1:13" ht="13.5" customHeight="1" x14ac:dyDescent="0.15">
      <c r="A6" s="176"/>
      <c r="B6" s="68" t="s">
        <v>114</v>
      </c>
      <c r="C6" s="187" t="s">
        <v>192</v>
      </c>
      <c r="D6" s="156"/>
      <c r="E6" s="75">
        <v>13401996871</v>
      </c>
      <c r="F6" s="109" t="s">
        <v>101</v>
      </c>
      <c r="G6" s="184">
        <v>13401996871</v>
      </c>
    </row>
    <row r="7" spans="1:13" ht="13.5" customHeight="1" x14ac:dyDescent="0.15">
      <c r="A7" s="176"/>
      <c r="B7" s="68" t="s">
        <v>116</v>
      </c>
      <c r="C7" s="187" t="s">
        <v>193</v>
      </c>
      <c r="D7" s="156"/>
      <c r="E7" s="75">
        <v>12236598864</v>
      </c>
      <c r="F7" s="177">
        <v>15064191</v>
      </c>
      <c r="G7" s="184">
        <v>12251663055</v>
      </c>
    </row>
    <row r="8" spans="1:13" ht="13.5" customHeight="1" x14ac:dyDescent="0.15">
      <c r="A8" s="176"/>
      <c r="B8" s="68" t="s">
        <v>11</v>
      </c>
      <c r="C8" s="187" t="s">
        <v>194</v>
      </c>
      <c r="D8" s="71"/>
      <c r="E8" s="75">
        <v>3718779150</v>
      </c>
      <c r="F8" s="177">
        <v>-4027527</v>
      </c>
      <c r="G8" s="184">
        <v>3714751623</v>
      </c>
    </row>
    <row r="9" spans="1:13" ht="13.5" customHeight="1" x14ac:dyDescent="0.15">
      <c r="A9" s="176"/>
      <c r="B9" s="68" t="s">
        <v>13</v>
      </c>
      <c r="C9" s="187" t="s">
        <v>195</v>
      </c>
      <c r="D9" s="71"/>
      <c r="E9" s="75">
        <v>3382304118</v>
      </c>
      <c r="F9" s="177">
        <v>20608487</v>
      </c>
      <c r="G9" s="184">
        <v>3402912605</v>
      </c>
    </row>
    <row r="10" spans="1:13" ht="13.5" customHeight="1" x14ac:dyDescent="0.15">
      <c r="A10" s="176"/>
      <c r="B10" s="68" t="s">
        <v>15</v>
      </c>
      <c r="C10" s="187" t="s">
        <v>196</v>
      </c>
      <c r="D10" s="71"/>
      <c r="E10" s="75">
        <v>4491222080</v>
      </c>
      <c r="F10" s="177">
        <v>547423775</v>
      </c>
      <c r="G10" s="184">
        <v>5038645855</v>
      </c>
    </row>
    <row r="11" spans="1:13" ht="13.5" customHeight="1" x14ac:dyDescent="0.15">
      <c r="A11" s="176"/>
      <c r="B11" s="68" t="s">
        <v>23</v>
      </c>
      <c r="C11" s="187" t="s">
        <v>197</v>
      </c>
      <c r="D11" s="71"/>
      <c r="E11" s="75">
        <v>444403869</v>
      </c>
      <c r="F11" s="177">
        <v>312562188</v>
      </c>
      <c r="G11" s="184">
        <v>756966057</v>
      </c>
    </row>
    <row r="12" spans="1:13" ht="13.5" customHeight="1" x14ac:dyDescent="0.15">
      <c r="A12" s="176"/>
      <c r="B12" s="68" t="s">
        <v>42</v>
      </c>
      <c r="C12" s="187" t="s">
        <v>122</v>
      </c>
      <c r="D12" s="71"/>
      <c r="E12" s="75">
        <v>43996433</v>
      </c>
      <c r="F12" s="177">
        <v>35589485</v>
      </c>
      <c r="G12" s="184">
        <v>79585918</v>
      </c>
    </row>
    <row r="13" spans="1:13" ht="13.5" customHeight="1" x14ac:dyDescent="0.15">
      <c r="A13" s="176"/>
      <c r="B13" s="214" t="s">
        <v>5</v>
      </c>
      <c r="C13" s="214"/>
      <c r="D13" s="72"/>
      <c r="E13" s="75">
        <v>37719301385</v>
      </c>
      <c r="F13" s="177">
        <v>927220599</v>
      </c>
      <c r="G13" s="184">
        <v>38646521984</v>
      </c>
    </row>
    <row r="14" spans="1:13" ht="13.5" customHeight="1" x14ac:dyDescent="0.15">
      <c r="A14" s="176"/>
      <c r="B14" s="226" t="s">
        <v>17</v>
      </c>
      <c r="C14" s="226"/>
      <c r="D14" s="72"/>
      <c r="E14" s="75"/>
      <c r="F14" s="177"/>
      <c r="G14" s="184"/>
    </row>
    <row r="15" spans="1:13" ht="13.5" customHeight="1" x14ac:dyDescent="0.15">
      <c r="A15" s="176"/>
      <c r="B15" s="68" t="s">
        <v>114</v>
      </c>
      <c r="C15" s="187" t="s">
        <v>18</v>
      </c>
      <c r="D15" s="72"/>
      <c r="E15" s="75">
        <v>1562712000</v>
      </c>
      <c r="F15" s="177">
        <v>63325771</v>
      </c>
      <c r="G15" s="184">
        <v>1626037771</v>
      </c>
    </row>
    <row r="16" spans="1:13" ht="13.5" customHeight="1" x14ac:dyDescent="0.15">
      <c r="A16" s="176"/>
      <c r="B16" s="68" t="s">
        <v>116</v>
      </c>
      <c r="C16" s="187" t="s">
        <v>20</v>
      </c>
      <c r="D16" s="72"/>
      <c r="E16" s="75">
        <v>1409224017</v>
      </c>
      <c r="F16" s="177">
        <v>822390569</v>
      </c>
      <c r="G16" s="184">
        <v>2231614586</v>
      </c>
    </row>
    <row r="17" spans="1:7" ht="13.5" customHeight="1" x14ac:dyDescent="0.15">
      <c r="A17" s="176"/>
      <c r="B17" s="68" t="s">
        <v>11</v>
      </c>
      <c r="C17" s="187" t="s">
        <v>21</v>
      </c>
      <c r="D17" s="72"/>
      <c r="E17" s="75">
        <v>73217207</v>
      </c>
      <c r="F17" s="177">
        <v>229073228</v>
      </c>
      <c r="G17" s="184">
        <v>302290435</v>
      </c>
    </row>
    <row r="18" spans="1:7" ht="13.5" customHeight="1" x14ac:dyDescent="0.15">
      <c r="A18" s="176"/>
      <c r="B18" s="68" t="s">
        <v>13</v>
      </c>
      <c r="C18" s="187" t="s">
        <v>22</v>
      </c>
      <c r="D18" s="72"/>
      <c r="E18" s="75">
        <v>2308618529</v>
      </c>
      <c r="F18" s="177">
        <v>127537813</v>
      </c>
      <c r="G18" s="184">
        <v>2436156342</v>
      </c>
    </row>
    <row r="19" spans="1:7" ht="13.5" customHeight="1" x14ac:dyDescent="0.15">
      <c r="A19" s="176"/>
      <c r="B19" s="68" t="s">
        <v>15</v>
      </c>
      <c r="C19" s="187" t="s">
        <v>24</v>
      </c>
      <c r="D19" s="72"/>
      <c r="E19" s="75">
        <v>117845786</v>
      </c>
      <c r="F19" s="177">
        <v>3020987</v>
      </c>
      <c r="G19" s="184">
        <v>120866773</v>
      </c>
    </row>
    <row r="20" spans="1:7" ht="13.5" customHeight="1" x14ac:dyDescent="0.15">
      <c r="A20" s="176"/>
      <c r="B20" s="214" t="s">
        <v>5</v>
      </c>
      <c r="C20" s="214"/>
      <c r="D20" s="72"/>
      <c r="E20" s="75">
        <v>5471617539</v>
      </c>
      <c r="F20" s="177">
        <v>1245348368</v>
      </c>
      <c r="G20" s="184">
        <v>6716965907</v>
      </c>
    </row>
    <row r="21" spans="1:7" ht="13.5" customHeight="1" x14ac:dyDescent="0.15">
      <c r="A21" s="176"/>
      <c r="B21" s="214" t="s">
        <v>25</v>
      </c>
      <c r="C21" s="214"/>
      <c r="D21" s="72"/>
      <c r="E21" s="75">
        <v>27009019191</v>
      </c>
      <c r="F21" s="177">
        <v>-1100876367</v>
      </c>
      <c r="G21" s="184">
        <v>25908142824</v>
      </c>
    </row>
    <row r="22" spans="1:7" ht="13.5" customHeight="1" x14ac:dyDescent="0.15">
      <c r="A22" s="176"/>
      <c r="B22" s="226" t="s">
        <v>26</v>
      </c>
      <c r="C22" s="226"/>
      <c r="D22" s="72"/>
      <c r="E22" s="75">
        <v>77130267</v>
      </c>
      <c r="F22" s="177">
        <v>435599</v>
      </c>
      <c r="G22" s="184">
        <v>77565866</v>
      </c>
    </row>
    <row r="23" spans="1:7" ht="13.5" customHeight="1" x14ac:dyDescent="0.15">
      <c r="A23" s="176"/>
      <c r="B23" s="214" t="s">
        <v>125</v>
      </c>
      <c r="C23" s="214"/>
      <c r="D23" s="72"/>
      <c r="E23" s="75">
        <v>16654311115</v>
      </c>
      <c r="F23" s="177">
        <v>1832442702</v>
      </c>
      <c r="G23" s="184">
        <v>18486753817</v>
      </c>
    </row>
    <row r="24" spans="1:7" ht="13.5" customHeight="1" x14ac:dyDescent="0.15">
      <c r="A24" s="176"/>
      <c r="B24" s="214" t="s">
        <v>126</v>
      </c>
      <c r="C24" s="214"/>
      <c r="D24" s="72"/>
      <c r="E24" s="75">
        <v>1132000000</v>
      </c>
      <c r="F24" s="109">
        <v>1234252</v>
      </c>
      <c r="G24" s="184">
        <v>1133234252</v>
      </c>
    </row>
    <row r="25" spans="1:7" ht="13.5" customHeight="1" x14ac:dyDescent="0.15">
      <c r="A25" s="176"/>
      <c r="B25" s="214" t="s">
        <v>34</v>
      </c>
      <c r="C25" s="214"/>
      <c r="D25" s="72"/>
      <c r="E25" s="75">
        <v>7917176714</v>
      </c>
      <c r="F25" s="177">
        <v>932847119</v>
      </c>
      <c r="G25" s="184">
        <v>8850023833</v>
      </c>
    </row>
    <row r="26" spans="1:7" ht="13.5" customHeight="1" x14ac:dyDescent="0.15">
      <c r="A26" s="176"/>
      <c r="B26" s="226" t="s">
        <v>35</v>
      </c>
      <c r="C26" s="226"/>
      <c r="D26" s="72"/>
      <c r="E26" s="75"/>
      <c r="F26" s="177"/>
      <c r="G26" s="184"/>
    </row>
    <row r="27" spans="1:7" ht="13.5" customHeight="1" x14ac:dyDescent="0.15">
      <c r="A27" s="176"/>
      <c r="B27" s="68" t="s">
        <v>114</v>
      </c>
      <c r="C27" s="187" t="s">
        <v>36</v>
      </c>
      <c r="D27" s="72"/>
      <c r="E27" s="75">
        <v>954832000</v>
      </c>
      <c r="F27" s="177">
        <v>369475316</v>
      </c>
      <c r="G27" s="184">
        <v>1324307316</v>
      </c>
    </row>
    <row r="28" spans="1:7" ht="13.5" customHeight="1" x14ac:dyDescent="0.15">
      <c r="A28" s="176"/>
      <c r="B28" s="68" t="s">
        <v>116</v>
      </c>
      <c r="C28" s="187" t="s">
        <v>37</v>
      </c>
      <c r="D28" s="72"/>
      <c r="E28" s="75">
        <v>1671492000</v>
      </c>
      <c r="F28" s="177">
        <v>395230851</v>
      </c>
      <c r="G28" s="184">
        <v>2066722851</v>
      </c>
    </row>
    <row r="29" spans="1:7" ht="13.5" customHeight="1" x14ac:dyDescent="0.15">
      <c r="A29" s="176"/>
      <c r="B29" s="68" t="s">
        <v>11</v>
      </c>
      <c r="C29" s="73" t="s">
        <v>127</v>
      </c>
      <c r="D29" s="72"/>
      <c r="E29" s="75">
        <v>403734000</v>
      </c>
      <c r="F29" s="177">
        <v>105757119</v>
      </c>
      <c r="G29" s="184">
        <v>509491119</v>
      </c>
    </row>
    <row r="30" spans="1:7" ht="13.5" customHeight="1" x14ac:dyDescent="0.15">
      <c r="A30" s="176"/>
      <c r="B30" s="68" t="s">
        <v>13</v>
      </c>
      <c r="C30" s="187" t="s">
        <v>128</v>
      </c>
      <c r="D30" s="72"/>
      <c r="E30" s="75">
        <v>730304000</v>
      </c>
      <c r="F30" s="177">
        <v>230385672</v>
      </c>
      <c r="G30" s="184">
        <v>960689672</v>
      </c>
    </row>
    <row r="31" spans="1:7" ht="13.5" customHeight="1" x14ac:dyDescent="0.15">
      <c r="A31" s="176"/>
      <c r="B31" s="68" t="s">
        <v>15</v>
      </c>
      <c r="C31" s="187" t="s">
        <v>129</v>
      </c>
      <c r="D31" s="72"/>
      <c r="E31" s="75">
        <v>196806000</v>
      </c>
      <c r="F31" s="177">
        <v>97078705</v>
      </c>
      <c r="G31" s="184">
        <v>293884705</v>
      </c>
    </row>
    <row r="32" spans="1:7" ht="13.5" customHeight="1" x14ac:dyDescent="0.15">
      <c r="A32" s="176"/>
      <c r="B32" s="68" t="s">
        <v>23</v>
      </c>
      <c r="C32" s="187" t="s">
        <v>131</v>
      </c>
      <c r="D32" s="72"/>
      <c r="E32" s="75">
        <v>607968000</v>
      </c>
      <c r="F32" s="177">
        <v>286278787</v>
      </c>
      <c r="G32" s="184">
        <v>894246787</v>
      </c>
    </row>
    <row r="33" spans="1:7" ht="13.5" customHeight="1" x14ac:dyDescent="0.15">
      <c r="A33" s="176"/>
      <c r="B33" s="68" t="s">
        <v>42</v>
      </c>
      <c r="C33" s="187" t="s">
        <v>133</v>
      </c>
      <c r="D33" s="72"/>
      <c r="E33" s="75">
        <v>1377105000</v>
      </c>
      <c r="F33" s="177">
        <v>411752458</v>
      </c>
      <c r="G33" s="184">
        <v>1788857458</v>
      </c>
    </row>
    <row r="34" spans="1:7" ht="13.5" customHeight="1" x14ac:dyDescent="0.15">
      <c r="A34" s="176"/>
      <c r="B34" s="68" t="s">
        <v>44</v>
      </c>
      <c r="C34" s="187" t="s">
        <v>135</v>
      </c>
      <c r="D34" s="72"/>
      <c r="E34" s="75">
        <v>62338000</v>
      </c>
      <c r="F34" s="177">
        <v>9346940</v>
      </c>
      <c r="G34" s="184">
        <v>71684940</v>
      </c>
    </row>
    <row r="35" spans="1:7" ht="13.5" customHeight="1" x14ac:dyDescent="0.15">
      <c r="A35" s="176"/>
      <c r="B35" s="216" t="s">
        <v>136</v>
      </c>
      <c r="C35" s="216"/>
      <c r="D35" s="72"/>
      <c r="E35" s="75">
        <v>6004579000</v>
      </c>
      <c r="F35" s="177">
        <v>1905305848</v>
      </c>
      <c r="G35" s="184">
        <v>7909884848</v>
      </c>
    </row>
    <row r="36" spans="1:7" ht="13.5" customHeight="1" x14ac:dyDescent="0.15">
      <c r="A36" s="176"/>
      <c r="B36" s="68" t="s">
        <v>47</v>
      </c>
      <c r="C36" s="187" t="s">
        <v>138</v>
      </c>
      <c r="D36" s="72"/>
      <c r="E36" s="75">
        <v>78171000</v>
      </c>
      <c r="F36" s="177">
        <v>443722000</v>
      </c>
      <c r="G36" s="184">
        <v>521893000</v>
      </c>
    </row>
    <row r="37" spans="1:7" ht="13.5" customHeight="1" x14ac:dyDescent="0.15">
      <c r="A37" s="176"/>
      <c r="B37" s="214" t="s">
        <v>139</v>
      </c>
      <c r="C37" s="214"/>
      <c r="D37" s="72"/>
      <c r="E37" s="75">
        <v>6082750000</v>
      </c>
      <c r="F37" s="177">
        <v>2349027848</v>
      </c>
      <c r="G37" s="184">
        <v>8431777848</v>
      </c>
    </row>
    <row r="38" spans="1:7" ht="13.5" customHeight="1" x14ac:dyDescent="0.15">
      <c r="A38" s="176"/>
      <c r="B38" s="214" t="s">
        <v>49</v>
      </c>
      <c r="C38" s="214"/>
      <c r="D38" s="71"/>
      <c r="E38" s="75">
        <v>504106097</v>
      </c>
      <c r="F38" s="177">
        <v>237224681</v>
      </c>
      <c r="G38" s="184">
        <v>741330778</v>
      </c>
    </row>
    <row r="39" spans="1:7" ht="13.5" customHeight="1" x14ac:dyDescent="0.15">
      <c r="A39" s="176"/>
      <c r="B39" s="214" t="s">
        <v>50</v>
      </c>
      <c r="C39" s="214"/>
      <c r="D39" s="71"/>
      <c r="E39" s="75">
        <v>169316048</v>
      </c>
      <c r="F39" s="109">
        <v>589829729</v>
      </c>
      <c r="G39" s="184">
        <v>759145777</v>
      </c>
    </row>
    <row r="40" spans="1:7" ht="13.5" customHeight="1" x14ac:dyDescent="0.15">
      <c r="A40" s="176"/>
      <c r="B40" s="214" t="s">
        <v>140</v>
      </c>
      <c r="C40" s="214"/>
      <c r="D40" s="71"/>
      <c r="E40" s="75">
        <v>832920713</v>
      </c>
      <c r="F40" s="177">
        <v>1572525772</v>
      </c>
      <c r="G40" s="184">
        <v>2405446485</v>
      </c>
    </row>
    <row r="41" spans="1:7" ht="13.5" customHeight="1" x14ac:dyDescent="0.15">
      <c r="A41" s="176"/>
      <c r="B41" s="214" t="s">
        <v>141</v>
      </c>
      <c r="C41" s="214"/>
      <c r="D41" s="71"/>
      <c r="E41" s="168">
        <v>1261795735</v>
      </c>
      <c r="F41" s="177">
        <v>464133179</v>
      </c>
      <c r="G41" s="184">
        <v>1725928914</v>
      </c>
    </row>
    <row r="42" spans="1:7" ht="13.5" customHeight="1" x14ac:dyDescent="0.15">
      <c r="A42" s="176"/>
      <c r="B42" s="214" t="s">
        <v>53</v>
      </c>
      <c r="C42" s="214"/>
      <c r="D42" s="71"/>
      <c r="E42" s="177">
        <v>5740243618</v>
      </c>
      <c r="F42" s="177">
        <v>4891891823</v>
      </c>
      <c r="G42" s="184">
        <v>10632135441</v>
      </c>
    </row>
    <row r="43" spans="1:7" ht="23.4" customHeight="1" x14ac:dyDescent="0.15">
      <c r="A43" s="176"/>
      <c r="B43" s="240" t="s">
        <v>224</v>
      </c>
      <c r="C43" s="241"/>
      <c r="D43" s="71"/>
      <c r="E43" s="177">
        <v>1000000000</v>
      </c>
      <c r="F43" s="177" t="s">
        <v>225</v>
      </c>
      <c r="G43" s="184">
        <v>1000000000</v>
      </c>
    </row>
    <row r="44" spans="1:7" ht="13.5" customHeight="1" x14ac:dyDescent="0.15">
      <c r="A44" s="176"/>
      <c r="B44" s="214" t="s">
        <v>143</v>
      </c>
      <c r="C44" s="214"/>
      <c r="D44" s="71"/>
      <c r="E44" s="177">
        <v>1000000000</v>
      </c>
      <c r="F44" s="177" t="s">
        <v>225</v>
      </c>
      <c r="G44" s="184">
        <v>1000000000</v>
      </c>
    </row>
    <row r="45" spans="1:7" ht="13.5" customHeight="1" x14ac:dyDescent="0.15">
      <c r="A45" s="176"/>
      <c r="B45" s="187"/>
      <c r="C45" s="187"/>
      <c r="D45" s="71"/>
      <c r="E45" s="177"/>
      <c r="F45" s="177"/>
      <c r="G45" s="184"/>
    </row>
    <row r="46" spans="1:7" ht="13.5" customHeight="1" x14ac:dyDescent="0.15">
      <c r="A46" s="178"/>
      <c r="B46" s="219" t="s">
        <v>144</v>
      </c>
      <c r="C46" s="219"/>
      <c r="D46" s="179"/>
      <c r="E46" s="164">
        <v>112571688422</v>
      </c>
      <c r="F46" s="185">
        <v>13943285304</v>
      </c>
      <c r="G46" s="186">
        <v>126514973726</v>
      </c>
    </row>
    <row r="47" spans="1:7" ht="25.95" customHeight="1" x14ac:dyDescent="0.15">
      <c r="A47" s="180"/>
      <c r="B47" s="235"/>
      <c r="C47" s="235"/>
      <c r="D47" s="235"/>
      <c r="E47" s="236"/>
      <c r="F47" s="172"/>
      <c r="G47" s="172"/>
    </row>
    <row r="48" spans="1:7" ht="25.95" customHeight="1" x14ac:dyDescent="0.15">
      <c r="A48" s="181"/>
      <c r="B48" s="236"/>
      <c r="C48" s="236"/>
      <c r="D48" s="236"/>
      <c r="E48" s="236"/>
      <c r="F48" s="181"/>
      <c r="G48" s="181"/>
    </row>
    <row r="49" spans="1:7" ht="10.5" customHeight="1" x14ac:dyDescent="0.15">
      <c r="A49" s="181"/>
      <c r="D49" s="181"/>
      <c r="F49" s="181"/>
      <c r="G49" s="181"/>
    </row>
    <row r="50" spans="1:7" x14ac:dyDescent="0.15">
      <c r="F50" s="181"/>
      <c r="G50" s="181"/>
    </row>
  </sheetData>
  <mergeCells count="23">
    <mergeCell ref="B42:C42"/>
    <mergeCell ref="B43:C43"/>
    <mergeCell ref="B44:C44"/>
    <mergeCell ref="B46:C46"/>
    <mergeCell ref="B47:E48"/>
    <mergeCell ref="B20:C20"/>
    <mergeCell ref="B41:C41"/>
    <mergeCell ref="B21:C21"/>
    <mergeCell ref="B22:C22"/>
    <mergeCell ref="B23:C23"/>
    <mergeCell ref="B24:C24"/>
    <mergeCell ref="B25:C25"/>
    <mergeCell ref="B26:C26"/>
    <mergeCell ref="B35:C35"/>
    <mergeCell ref="B37:C37"/>
    <mergeCell ref="B38:C38"/>
    <mergeCell ref="B39:C39"/>
    <mergeCell ref="B40:C40"/>
    <mergeCell ref="A3:D3"/>
    <mergeCell ref="B5:C5"/>
    <mergeCell ref="B13:C13"/>
    <mergeCell ref="B14:C14"/>
    <mergeCell ref="A2:G2"/>
  </mergeCells>
  <phoneticPr fontId="7"/>
  <printOptions horizontalCentered="1"/>
  <pageMargins left="0.70866141732283472" right="0.70866141732283472" top="0.74803149606299213" bottom="0.74803149606299213" header="0.31496062992125984" footer="0.31496062992125984"/>
  <pageSetup paperSize="9" firstPageNumber="284" orientation="portrait" useFirstPageNumber="1"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9354C-8981-4014-8473-5081412F7112}">
  <sheetPr>
    <pageSetUpPr fitToPage="1"/>
  </sheetPr>
  <dimension ref="A1:K48"/>
  <sheetViews>
    <sheetView tabSelected="1" view="pageBreakPreview" zoomScaleNormal="100" zoomScaleSheetLayoutView="100" workbookViewId="0">
      <pane xSplit="4" ySplit="3" topLeftCell="E4" activePane="bottomRight" state="frozen"/>
      <selection pane="topRight" activeCell="E1" sqref="E1"/>
      <selection pane="bottomLeft" activeCell="A4" sqref="A4"/>
      <selection pane="bottomRight"/>
    </sheetView>
  </sheetViews>
  <sheetFormatPr defaultColWidth="9.42578125" defaultRowHeight="9.6" x14ac:dyDescent="0.15"/>
  <cols>
    <col min="1" max="1" width="0.42578125" style="64" customWidth="1"/>
    <col min="2" max="2" width="5.7109375" style="64" customWidth="1"/>
    <col min="3" max="3" width="37.28515625" style="64" customWidth="1"/>
    <col min="4" max="4" width="0.5703125" style="64" customWidth="1"/>
    <col min="5" max="5" width="20.140625" style="64" customWidth="1"/>
    <col min="6" max="6" width="8.5703125" style="64" customWidth="1"/>
    <col min="7" max="8" width="12.140625" style="64" customWidth="1"/>
    <col min="9" max="14" width="12.42578125" style="64" customWidth="1"/>
    <col min="15" max="16384" width="9.42578125" style="64"/>
  </cols>
  <sheetData>
    <row r="1" spans="1:11" s="63" customFormat="1" ht="12" customHeight="1" x14ac:dyDescent="0.15">
      <c r="A1" s="59"/>
      <c r="B1" s="59"/>
      <c r="C1" s="59"/>
      <c r="D1" s="59"/>
      <c r="E1" s="60" t="s">
        <v>217</v>
      </c>
      <c r="K1" s="154"/>
    </row>
    <row r="2" spans="1:11" ht="18" customHeight="1" x14ac:dyDescent="0.15">
      <c r="A2" s="238" t="s">
        <v>226</v>
      </c>
      <c r="B2" s="197"/>
      <c r="C2" s="197"/>
      <c r="D2" s="197"/>
      <c r="E2" s="239"/>
    </row>
    <row r="3" spans="1:11" ht="18" customHeight="1" x14ac:dyDescent="0.15">
      <c r="A3" s="237" t="s">
        <v>216</v>
      </c>
      <c r="B3" s="213"/>
      <c r="C3" s="213"/>
      <c r="D3" s="220"/>
      <c r="E3" s="191" t="s">
        <v>109</v>
      </c>
    </row>
    <row r="4" spans="1:11" ht="6" customHeight="1" x14ac:dyDescent="0.15">
      <c r="A4" s="173"/>
      <c r="B4" s="174"/>
      <c r="C4" s="174"/>
      <c r="D4" s="156"/>
      <c r="E4" s="183"/>
    </row>
    <row r="5" spans="1:11" ht="13.5" customHeight="1" x14ac:dyDescent="0.15">
      <c r="A5" s="176"/>
      <c r="B5" s="214" t="s">
        <v>6</v>
      </c>
      <c r="C5" s="214"/>
      <c r="D5" s="69"/>
      <c r="E5" s="184"/>
    </row>
    <row r="6" spans="1:11" ht="13.5" customHeight="1" x14ac:dyDescent="0.15">
      <c r="A6" s="176"/>
      <c r="B6" s="68" t="s">
        <v>114</v>
      </c>
      <c r="C6" s="188" t="s">
        <v>192</v>
      </c>
      <c r="D6" s="156"/>
      <c r="E6" s="192">
        <v>13691642004</v>
      </c>
    </row>
    <row r="7" spans="1:11" ht="13.5" customHeight="1" x14ac:dyDescent="0.15">
      <c r="A7" s="176"/>
      <c r="B7" s="68" t="s">
        <v>116</v>
      </c>
      <c r="C7" s="188" t="s">
        <v>193</v>
      </c>
      <c r="D7" s="156"/>
      <c r="E7" s="192">
        <v>12336830661</v>
      </c>
    </row>
    <row r="8" spans="1:11" ht="13.5" customHeight="1" x14ac:dyDescent="0.15">
      <c r="A8" s="176"/>
      <c r="B8" s="68" t="s">
        <v>11</v>
      </c>
      <c r="C8" s="188" t="s">
        <v>194</v>
      </c>
      <c r="D8" s="71"/>
      <c r="E8" s="192">
        <v>3727384851</v>
      </c>
    </row>
    <row r="9" spans="1:11" ht="13.5" customHeight="1" x14ac:dyDescent="0.15">
      <c r="A9" s="176"/>
      <c r="B9" s="68" t="s">
        <v>13</v>
      </c>
      <c r="C9" s="188" t="s">
        <v>195</v>
      </c>
      <c r="D9" s="71"/>
      <c r="E9" s="192">
        <v>3521311578</v>
      </c>
    </row>
    <row r="10" spans="1:11" ht="13.5" customHeight="1" x14ac:dyDescent="0.15">
      <c r="A10" s="176"/>
      <c r="B10" s="68" t="s">
        <v>15</v>
      </c>
      <c r="C10" s="188" t="s">
        <v>196</v>
      </c>
      <c r="D10" s="71"/>
      <c r="E10" s="192">
        <v>4527484514</v>
      </c>
    </row>
    <row r="11" spans="1:11" ht="13.5" customHeight="1" x14ac:dyDescent="0.15">
      <c r="A11" s="176"/>
      <c r="B11" s="68" t="s">
        <v>23</v>
      </c>
      <c r="C11" s="188" t="s">
        <v>197</v>
      </c>
      <c r="D11" s="71"/>
      <c r="E11" s="192">
        <v>443391127</v>
      </c>
    </row>
    <row r="12" spans="1:11" ht="13.5" customHeight="1" x14ac:dyDescent="0.15">
      <c r="A12" s="176"/>
      <c r="B12" s="68" t="s">
        <v>42</v>
      </c>
      <c r="C12" s="188" t="s">
        <v>122</v>
      </c>
      <c r="D12" s="71"/>
      <c r="E12" s="192">
        <v>45782772</v>
      </c>
    </row>
    <row r="13" spans="1:11" ht="13.5" customHeight="1" x14ac:dyDescent="0.15">
      <c r="A13" s="176"/>
      <c r="B13" s="214" t="s">
        <v>5</v>
      </c>
      <c r="C13" s="214"/>
      <c r="D13" s="72"/>
      <c r="E13" s="192">
        <v>38293827507</v>
      </c>
    </row>
    <row r="14" spans="1:11" ht="13.5" customHeight="1" x14ac:dyDescent="0.15">
      <c r="A14" s="176"/>
      <c r="B14" s="226" t="s">
        <v>17</v>
      </c>
      <c r="C14" s="226"/>
      <c r="D14" s="72"/>
      <c r="E14" s="192"/>
    </row>
    <row r="15" spans="1:11" ht="13.5" customHeight="1" x14ac:dyDescent="0.15">
      <c r="A15" s="176"/>
      <c r="B15" s="68" t="s">
        <v>114</v>
      </c>
      <c r="C15" s="188" t="s">
        <v>18</v>
      </c>
      <c r="D15" s="72"/>
      <c r="E15" s="192">
        <v>1620953000</v>
      </c>
    </row>
    <row r="16" spans="1:11" ht="13.5" customHeight="1" x14ac:dyDescent="0.15">
      <c r="A16" s="176"/>
      <c r="B16" s="68" t="s">
        <v>116</v>
      </c>
      <c r="C16" s="188" t="s">
        <v>20</v>
      </c>
      <c r="D16" s="72"/>
      <c r="E16" s="192">
        <v>1422132948</v>
      </c>
    </row>
    <row r="17" spans="1:5" ht="13.5" customHeight="1" x14ac:dyDescent="0.15">
      <c r="A17" s="176"/>
      <c r="B17" s="68" t="s">
        <v>11</v>
      </c>
      <c r="C17" s="188" t="s">
        <v>21</v>
      </c>
      <c r="D17" s="72"/>
      <c r="E17" s="192">
        <v>73557460</v>
      </c>
    </row>
    <row r="18" spans="1:5" ht="13.5" customHeight="1" x14ac:dyDescent="0.15">
      <c r="A18" s="176"/>
      <c r="B18" s="68" t="s">
        <v>13</v>
      </c>
      <c r="C18" s="188" t="s">
        <v>22</v>
      </c>
      <c r="D18" s="72"/>
      <c r="E18" s="192">
        <v>2422692497</v>
      </c>
    </row>
    <row r="19" spans="1:5" ht="13.5" customHeight="1" x14ac:dyDescent="0.15">
      <c r="A19" s="176"/>
      <c r="B19" s="68" t="s">
        <v>15</v>
      </c>
      <c r="C19" s="188" t="s">
        <v>24</v>
      </c>
      <c r="D19" s="72"/>
      <c r="E19" s="192">
        <v>116675714</v>
      </c>
    </row>
    <row r="20" spans="1:5" ht="13.5" customHeight="1" x14ac:dyDescent="0.15">
      <c r="A20" s="176"/>
      <c r="B20" s="214" t="s">
        <v>5</v>
      </c>
      <c r="C20" s="214"/>
      <c r="D20" s="72"/>
      <c r="E20" s="192">
        <v>5656011619</v>
      </c>
    </row>
    <row r="21" spans="1:5" ht="13.5" customHeight="1" x14ac:dyDescent="0.15">
      <c r="A21" s="176"/>
      <c r="B21" s="214" t="s">
        <v>25</v>
      </c>
      <c r="C21" s="214"/>
      <c r="D21" s="72"/>
      <c r="E21" s="192">
        <v>28217876364</v>
      </c>
    </row>
    <row r="22" spans="1:5" ht="13.5" customHeight="1" x14ac:dyDescent="0.15">
      <c r="A22" s="176"/>
      <c r="B22" s="226" t="s">
        <v>26</v>
      </c>
      <c r="C22" s="226"/>
      <c r="D22" s="72"/>
      <c r="E22" s="192">
        <v>62253707</v>
      </c>
    </row>
    <row r="23" spans="1:5" ht="13.5" customHeight="1" x14ac:dyDescent="0.15">
      <c r="A23" s="176"/>
      <c r="B23" s="214" t="s">
        <v>125</v>
      </c>
      <c r="C23" s="214"/>
      <c r="D23" s="72"/>
      <c r="E23" s="192">
        <v>18679237150</v>
      </c>
    </row>
    <row r="24" spans="1:5" ht="13.5" customHeight="1" x14ac:dyDescent="0.15">
      <c r="A24" s="176"/>
      <c r="B24" s="214" t="s">
        <v>126</v>
      </c>
      <c r="C24" s="214"/>
      <c r="D24" s="72"/>
      <c r="E24" s="192">
        <v>193600000</v>
      </c>
    </row>
    <row r="25" spans="1:5" ht="13.5" customHeight="1" x14ac:dyDescent="0.15">
      <c r="A25" s="176"/>
      <c r="B25" s="214" t="s">
        <v>34</v>
      </c>
      <c r="C25" s="214"/>
      <c r="D25" s="72"/>
      <c r="E25" s="192">
        <v>8669056598</v>
      </c>
    </row>
    <row r="26" spans="1:5" ht="13.5" customHeight="1" x14ac:dyDescent="0.15">
      <c r="A26" s="176"/>
      <c r="B26" s="226" t="s">
        <v>35</v>
      </c>
      <c r="C26" s="226"/>
      <c r="D26" s="72"/>
      <c r="E26" s="192"/>
    </row>
    <row r="27" spans="1:5" ht="13.5" customHeight="1" x14ac:dyDescent="0.15">
      <c r="A27" s="176"/>
      <c r="B27" s="68" t="s">
        <v>114</v>
      </c>
      <c r="C27" s="188" t="s">
        <v>36</v>
      </c>
      <c r="D27" s="72"/>
      <c r="E27" s="192">
        <v>962738000</v>
      </c>
    </row>
    <row r="28" spans="1:5" ht="13.5" customHeight="1" x14ac:dyDescent="0.15">
      <c r="A28" s="176"/>
      <c r="B28" s="68" t="s">
        <v>116</v>
      </c>
      <c r="C28" s="188" t="s">
        <v>37</v>
      </c>
      <c r="D28" s="72"/>
      <c r="E28" s="192">
        <v>1672077000</v>
      </c>
    </row>
    <row r="29" spans="1:5" ht="13.5" customHeight="1" x14ac:dyDescent="0.15">
      <c r="A29" s="176"/>
      <c r="B29" s="68" t="s">
        <v>11</v>
      </c>
      <c r="C29" s="73" t="s">
        <v>127</v>
      </c>
      <c r="D29" s="72"/>
      <c r="E29" s="192">
        <v>413580000</v>
      </c>
    </row>
    <row r="30" spans="1:5" ht="13.5" customHeight="1" x14ac:dyDescent="0.15">
      <c r="A30" s="176"/>
      <c r="B30" s="68" t="s">
        <v>13</v>
      </c>
      <c r="C30" s="188" t="s">
        <v>128</v>
      </c>
      <c r="D30" s="72"/>
      <c r="E30" s="192">
        <v>730158000</v>
      </c>
    </row>
    <row r="31" spans="1:5" ht="13.5" customHeight="1" x14ac:dyDescent="0.15">
      <c r="A31" s="176"/>
      <c r="B31" s="68" t="s">
        <v>15</v>
      </c>
      <c r="C31" s="188" t="s">
        <v>129</v>
      </c>
      <c r="D31" s="72"/>
      <c r="E31" s="192">
        <v>222280000</v>
      </c>
    </row>
    <row r="32" spans="1:5" ht="13.5" customHeight="1" x14ac:dyDescent="0.15">
      <c r="A32" s="176"/>
      <c r="B32" s="68" t="s">
        <v>23</v>
      </c>
      <c r="C32" s="188" t="s">
        <v>131</v>
      </c>
      <c r="D32" s="72"/>
      <c r="E32" s="192">
        <v>608044000</v>
      </c>
    </row>
    <row r="33" spans="1:5" ht="13.5" customHeight="1" x14ac:dyDescent="0.15">
      <c r="A33" s="176"/>
      <c r="B33" s="68" t="s">
        <v>42</v>
      </c>
      <c r="C33" s="188" t="s">
        <v>133</v>
      </c>
      <c r="D33" s="72"/>
      <c r="E33" s="192">
        <v>1334365000</v>
      </c>
    </row>
    <row r="34" spans="1:5" ht="13.5" customHeight="1" x14ac:dyDescent="0.15">
      <c r="A34" s="176"/>
      <c r="B34" s="68" t="s">
        <v>44</v>
      </c>
      <c r="C34" s="188" t="s">
        <v>135</v>
      </c>
      <c r="D34" s="72"/>
      <c r="E34" s="192">
        <v>82838000</v>
      </c>
    </row>
    <row r="35" spans="1:5" ht="13.5" customHeight="1" x14ac:dyDescent="0.15">
      <c r="A35" s="176"/>
      <c r="B35" s="216" t="s">
        <v>136</v>
      </c>
      <c r="C35" s="216"/>
      <c r="D35" s="72"/>
      <c r="E35" s="192">
        <v>6026080000</v>
      </c>
    </row>
    <row r="36" spans="1:5" ht="13.5" customHeight="1" x14ac:dyDescent="0.15">
      <c r="A36" s="176"/>
      <c r="B36" s="68" t="s">
        <v>47</v>
      </c>
      <c r="C36" s="188" t="s">
        <v>138</v>
      </c>
      <c r="D36" s="72"/>
      <c r="E36" s="192">
        <v>59672000</v>
      </c>
    </row>
    <row r="37" spans="1:5" ht="13.5" customHeight="1" x14ac:dyDescent="0.15">
      <c r="A37" s="176"/>
      <c r="B37" s="214" t="s">
        <v>139</v>
      </c>
      <c r="C37" s="214"/>
      <c r="D37" s="72"/>
      <c r="E37" s="192">
        <v>6085752000</v>
      </c>
    </row>
    <row r="38" spans="1:5" ht="13.5" customHeight="1" x14ac:dyDescent="0.15">
      <c r="A38" s="176"/>
      <c r="B38" s="214" t="s">
        <v>49</v>
      </c>
      <c r="C38" s="214"/>
      <c r="D38" s="71"/>
      <c r="E38" s="192">
        <v>505018304</v>
      </c>
    </row>
    <row r="39" spans="1:5" ht="13.5" customHeight="1" x14ac:dyDescent="0.15">
      <c r="A39" s="176"/>
      <c r="B39" s="214" t="s">
        <v>50</v>
      </c>
      <c r="C39" s="214"/>
      <c r="D39" s="71"/>
      <c r="E39" s="192">
        <v>169461468</v>
      </c>
    </row>
    <row r="40" spans="1:5" ht="13.5" customHeight="1" x14ac:dyDescent="0.15">
      <c r="A40" s="176"/>
      <c r="B40" s="214" t="s">
        <v>140</v>
      </c>
      <c r="C40" s="214"/>
      <c r="D40" s="71"/>
      <c r="E40" s="192">
        <v>811103878</v>
      </c>
    </row>
    <row r="41" spans="1:5" ht="13.5" customHeight="1" x14ac:dyDescent="0.15">
      <c r="A41" s="176"/>
      <c r="B41" s="214" t="s">
        <v>141</v>
      </c>
      <c r="C41" s="214"/>
      <c r="D41" s="71"/>
      <c r="E41" s="193">
        <v>1260866065</v>
      </c>
    </row>
    <row r="42" spans="1:5" ht="13.5" customHeight="1" x14ac:dyDescent="0.15">
      <c r="A42" s="176"/>
      <c r="B42" s="214" t="s">
        <v>53</v>
      </c>
      <c r="C42" s="214"/>
      <c r="D42" s="71"/>
      <c r="E42" s="184">
        <v>5854297900</v>
      </c>
    </row>
    <row r="43" spans="1:5" ht="13.5" customHeight="1" x14ac:dyDescent="0.15">
      <c r="A43" s="176"/>
      <c r="B43" s="214" t="s">
        <v>143</v>
      </c>
      <c r="C43" s="214"/>
      <c r="D43" s="71"/>
      <c r="E43" s="184">
        <v>739482688</v>
      </c>
    </row>
    <row r="44" spans="1:5" ht="13.5" customHeight="1" x14ac:dyDescent="0.15">
      <c r="A44" s="176"/>
      <c r="B44" s="188"/>
      <c r="C44" s="188"/>
      <c r="D44" s="71"/>
      <c r="E44" s="184"/>
    </row>
    <row r="45" spans="1:5" ht="13.5" customHeight="1" x14ac:dyDescent="0.15">
      <c r="A45" s="178"/>
      <c r="B45" s="219" t="s">
        <v>144</v>
      </c>
      <c r="C45" s="219"/>
      <c r="D45" s="179"/>
      <c r="E45" s="194">
        <v>115197845248</v>
      </c>
    </row>
    <row r="46" spans="1:5" ht="25.95" customHeight="1" x14ac:dyDescent="0.15">
      <c r="A46" s="189"/>
      <c r="B46" s="236"/>
      <c r="C46" s="236"/>
      <c r="D46" s="236"/>
      <c r="E46" s="236"/>
    </row>
    <row r="47" spans="1:5" ht="25.95" customHeight="1" x14ac:dyDescent="0.15">
      <c r="A47" s="190"/>
      <c r="B47" s="236"/>
      <c r="C47" s="236"/>
      <c r="D47" s="236"/>
      <c r="E47" s="236"/>
    </row>
    <row r="48" spans="1:5" ht="10.5" customHeight="1" x14ac:dyDescent="0.15">
      <c r="A48" s="190"/>
      <c r="D48" s="190"/>
    </row>
  </sheetData>
  <mergeCells count="22">
    <mergeCell ref="B42:C42"/>
    <mergeCell ref="B43:C43"/>
    <mergeCell ref="B45:C45"/>
    <mergeCell ref="B46:E47"/>
    <mergeCell ref="B35:C35"/>
    <mergeCell ref="B37:C37"/>
    <mergeCell ref="B38:C38"/>
    <mergeCell ref="B39:C39"/>
    <mergeCell ref="B40:C40"/>
    <mergeCell ref="B41:C41"/>
    <mergeCell ref="B26:C26"/>
    <mergeCell ref="A2:E2"/>
    <mergeCell ref="A3:D3"/>
    <mergeCell ref="B5:C5"/>
    <mergeCell ref="B13:C13"/>
    <mergeCell ref="B14:C14"/>
    <mergeCell ref="B20:C20"/>
    <mergeCell ref="B21:C21"/>
    <mergeCell ref="B22:C22"/>
    <mergeCell ref="B23:C23"/>
    <mergeCell ref="B24:C24"/>
    <mergeCell ref="B25:C25"/>
  </mergeCells>
  <phoneticPr fontId="7"/>
  <printOptions horizontalCentered="1"/>
  <pageMargins left="0.70866141732283472" right="0.70866141732283472" top="0.74803149606299213" bottom="0.74803149606299213" header="0.31496062992125984" footer="0.31496062992125984"/>
  <pageSetup paperSize="9" firstPageNumber="284"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52"/>
  <sheetViews>
    <sheetView view="pageBreakPreview" zoomScaleNormal="100" zoomScaleSheetLayoutView="100" workbookViewId="0"/>
  </sheetViews>
  <sheetFormatPr defaultColWidth="9.42578125" defaultRowHeight="10.5" customHeight="1" x14ac:dyDescent="0.15"/>
  <cols>
    <col min="1" max="1" width="0.42578125" style="30" customWidth="1"/>
    <col min="2" max="2" width="4.42578125" style="30" customWidth="1"/>
    <col min="3" max="3" width="33.42578125" style="30" customWidth="1"/>
    <col min="4" max="4" width="0.5703125" style="30" customWidth="1"/>
    <col min="5" max="7" width="20.140625" style="30" customWidth="1"/>
    <col min="8" max="12" width="12.140625" style="30" customWidth="1"/>
    <col min="13" max="18" width="12.42578125" style="30" customWidth="1"/>
    <col min="19" max="16384" width="9.42578125" style="30"/>
  </cols>
  <sheetData>
    <row r="1" spans="1:29" s="12" customFormat="1" ht="12" customHeight="1" x14ac:dyDescent="0.15">
      <c r="A1" s="8"/>
      <c r="B1" s="8"/>
      <c r="C1" s="8"/>
      <c r="D1" s="8"/>
      <c r="E1" s="8"/>
      <c r="F1" s="8"/>
      <c r="G1" s="9" t="s">
        <v>0</v>
      </c>
      <c r="H1" s="10"/>
      <c r="I1" s="10"/>
      <c r="J1" s="10"/>
      <c r="K1" s="10"/>
      <c r="L1" s="10"/>
      <c r="M1" s="10"/>
      <c r="N1" s="10"/>
      <c r="O1" s="10"/>
      <c r="P1" s="10"/>
      <c r="Q1" s="10"/>
      <c r="R1" s="11"/>
      <c r="S1" s="10"/>
      <c r="T1" s="10"/>
      <c r="U1" s="10"/>
      <c r="V1" s="10"/>
      <c r="W1" s="10"/>
      <c r="X1" s="10"/>
      <c r="Y1" s="10"/>
      <c r="Z1" s="10"/>
      <c r="AA1" s="10"/>
      <c r="AB1" s="10"/>
      <c r="AC1" s="10"/>
    </row>
    <row r="2" spans="1:29" ht="18" customHeight="1" x14ac:dyDescent="0.15">
      <c r="A2" s="197" t="s">
        <v>60</v>
      </c>
      <c r="B2" s="197"/>
      <c r="C2" s="197"/>
      <c r="D2" s="197"/>
      <c r="E2" s="197"/>
      <c r="F2" s="197"/>
      <c r="G2" s="197"/>
    </row>
    <row r="3" spans="1:29" ht="18" customHeight="1" x14ac:dyDescent="0.15">
      <c r="A3" s="198" t="s">
        <v>2</v>
      </c>
      <c r="B3" s="198"/>
      <c r="C3" s="198"/>
      <c r="D3" s="199"/>
      <c r="E3" s="15" t="s">
        <v>3</v>
      </c>
      <c r="F3" s="16" t="s">
        <v>4</v>
      </c>
      <c r="G3" s="17" t="s">
        <v>5</v>
      </c>
    </row>
    <row r="4" spans="1:29" ht="6" customHeight="1" x14ac:dyDescent="0.15">
      <c r="A4" s="20"/>
      <c r="B4" s="20"/>
      <c r="C4" s="20"/>
      <c r="D4" s="21"/>
      <c r="E4" s="22"/>
      <c r="F4" s="22"/>
      <c r="G4" s="22"/>
    </row>
    <row r="5" spans="1:29" ht="14.25" customHeight="1" x14ac:dyDescent="0.15">
      <c r="A5" s="23"/>
      <c r="B5" s="200" t="s">
        <v>6</v>
      </c>
      <c r="C5" s="200"/>
      <c r="D5" s="25"/>
      <c r="E5" s="26"/>
      <c r="F5" s="26"/>
      <c r="G5" s="26"/>
    </row>
    <row r="6" spans="1:29" ht="14.25" customHeight="1" x14ac:dyDescent="0.15">
      <c r="A6" s="23"/>
      <c r="B6" s="23" t="s">
        <v>7</v>
      </c>
      <c r="C6" s="24" t="s">
        <v>8</v>
      </c>
      <c r="D6" s="21"/>
      <c r="E6" s="26">
        <v>1141577152</v>
      </c>
      <c r="F6" s="26">
        <v>-61007466</v>
      </c>
      <c r="G6" s="28">
        <f t="shared" ref="G6:G11" si="0">SUM(E6:F6)</f>
        <v>1080569686</v>
      </c>
    </row>
    <row r="7" spans="1:29" ht="14.25" customHeight="1" x14ac:dyDescent="0.15">
      <c r="A7" s="23"/>
      <c r="B7" s="23" t="s">
        <v>9</v>
      </c>
      <c r="C7" s="24" t="s">
        <v>10</v>
      </c>
      <c r="D7" s="21"/>
      <c r="E7" s="26">
        <v>2230878799</v>
      </c>
      <c r="F7" s="26">
        <v>76840179</v>
      </c>
      <c r="G7" s="28">
        <f t="shared" si="0"/>
        <v>2307718978</v>
      </c>
    </row>
    <row r="8" spans="1:29" ht="14.25" customHeight="1" x14ac:dyDescent="0.15">
      <c r="A8" s="23"/>
      <c r="B8" s="23" t="s">
        <v>11</v>
      </c>
      <c r="C8" s="24" t="s">
        <v>12</v>
      </c>
      <c r="D8" s="31"/>
      <c r="E8" s="26">
        <v>6641224646</v>
      </c>
      <c r="F8" s="26">
        <v>1565171162</v>
      </c>
      <c r="G8" s="28">
        <f t="shared" si="0"/>
        <v>8206395808</v>
      </c>
    </row>
    <row r="9" spans="1:29" ht="14.25" customHeight="1" x14ac:dyDescent="0.15">
      <c r="A9" s="23"/>
      <c r="B9" s="23" t="s">
        <v>13</v>
      </c>
      <c r="C9" s="24" t="s">
        <v>14</v>
      </c>
      <c r="D9" s="31"/>
      <c r="E9" s="26">
        <v>526888222</v>
      </c>
      <c r="F9" s="26">
        <v>-1466470</v>
      </c>
      <c r="G9" s="28">
        <f t="shared" si="0"/>
        <v>525421752</v>
      </c>
    </row>
    <row r="10" spans="1:29" ht="14.25" customHeight="1" x14ac:dyDescent="0.15">
      <c r="A10" s="23"/>
      <c r="B10" s="23" t="s">
        <v>15</v>
      </c>
      <c r="C10" s="24" t="s">
        <v>16</v>
      </c>
      <c r="D10" s="31"/>
      <c r="E10" s="26">
        <v>354083938</v>
      </c>
      <c r="F10" s="26">
        <v>-4679</v>
      </c>
      <c r="G10" s="28">
        <f t="shared" si="0"/>
        <v>354079259</v>
      </c>
    </row>
    <row r="11" spans="1:29" ht="14.25" customHeight="1" x14ac:dyDescent="0.15">
      <c r="A11" s="23"/>
      <c r="B11" s="200" t="s">
        <v>5</v>
      </c>
      <c r="C11" s="200"/>
      <c r="D11" s="34"/>
      <c r="E11" s="26">
        <f>SUM(E6:E10)</f>
        <v>10894652757</v>
      </c>
      <c r="F11" s="26">
        <f>SUM(F6:F10)</f>
        <v>1579532726</v>
      </c>
      <c r="G11" s="28">
        <f t="shared" si="0"/>
        <v>12474185483</v>
      </c>
    </row>
    <row r="12" spans="1:29" ht="14.25" customHeight="1" x14ac:dyDescent="0.15">
      <c r="A12" s="23"/>
      <c r="B12" s="200" t="s">
        <v>17</v>
      </c>
      <c r="C12" s="200"/>
      <c r="D12" s="34"/>
      <c r="E12" s="26"/>
      <c r="F12" s="26"/>
      <c r="G12" s="28"/>
    </row>
    <row r="13" spans="1:29" ht="14.25" customHeight="1" x14ac:dyDescent="0.15">
      <c r="A13" s="23"/>
      <c r="B13" s="23" t="s">
        <v>7</v>
      </c>
      <c r="C13" s="24" t="s">
        <v>18</v>
      </c>
      <c r="D13" s="34"/>
      <c r="E13" s="26">
        <v>2387676000</v>
      </c>
      <c r="F13" s="26">
        <v>87838000</v>
      </c>
      <c r="G13" s="28">
        <f t="shared" ref="G13:G20" si="1">SUM(E13:F13)</f>
        <v>2475514000</v>
      </c>
    </row>
    <row r="14" spans="1:29" ht="14.25" customHeight="1" x14ac:dyDescent="0.15">
      <c r="A14" s="23"/>
      <c r="B14" s="23" t="s">
        <v>9</v>
      </c>
      <c r="C14" s="24" t="s">
        <v>19</v>
      </c>
      <c r="D14" s="34"/>
      <c r="E14" s="26">
        <v>1140799082</v>
      </c>
      <c r="F14" s="26">
        <v>43997206</v>
      </c>
      <c r="G14" s="28">
        <f t="shared" si="1"/>
        <v>1184796288</v>
      </c>
    </row>
    <row r="15" spans="1:29" ht="14.25" customHeight="1" x14ac:dyDescent="0.15">
      <c r="A15" s="23"/>
      <c r="B15" s="23" t="s">
        <v>11</v>
      </c>
      <c r="C15" s="24" t="s">
        <v>20</v>
      </c>
      <c r="D15" s="34"/>
      <c r="E15" s="26">
        <v>448032637</v>
      </c>
      <c r="F15" s="26">
        <v>5875365</v>
      </c>
      <c r="G15" s="28">
        <f t="shared" si="1"/>
        <v>453908002</v>
      </c>
    </row>
    <row r="16" spans="1:29" ht="14.25" customHeight="1" x14ac:dyDescent="0.15">
      <c r="A16" s="23"/>
      <c r="B16" s="23" t="s">
        <v>13</v>
      </c>
      <c r="C16" s="24" t="s">
        <v>21</v>
      </c>
      <c r="D16" s="34"/>
      <c r="E16" s="26">
        <v>263152472</v>
      </c>
      <c r="F16" s="26">
        <v>-451449</v>
      </c>
      <c r="G16" s="28">
        <f t="shared" si="1"/>
        <v>262701023</v>
      </c>
    </row>
    <row r="17" spans="1:7" ht="14.25" customHeight="1" x14ac:dyDescent="0.15">
      <c r="A17" s="23"/>
      <c r="B17" s="23" t="s">
        <v>15</v>
      </c>
      <c r="C17" s="24" t="s">
        <v>22</v>
      </c>
      <c r="D17" s="34"/>
      <c r="E17" s="26">
        <v>614440703</v>
      </c>
      <c r="F17" s="26">
        <v>931343</v>
      </c>
      <c r="G17" s="28">
        <f t="shared" si="1"/>
        <v>615372046</v>
      </c>
    </row>
    <row r="18" spans="1:7" ht="14.25" customHeight="1" x14ac:dyDescent="0.15">
      <c r="A18" s="23"/>
      <c r="B18" s="23" t="s">
        <v>23</v>
      </c>
      <c r="C18" s="24" t="s">
        <v>24</v>
      </c>
      <c r="D18" s="34"/>
      <c r="E18" s="26">
        <v>82955928</v>
      </c>
      <c r="F18" s="26">
        <v>20780</v>
      </c>
      <c r="G18" s="28">
        <f t="shared" si="1"/>
        <v>82976708</v>
      </c>
    </row>
    <row r="19" spans="1:7" ht="14.25" customHeight="1" x14ac:dyDescent="0.15">
      <c r="A19" s="23"/>
      <c r="B19" s="200" t="s">
        <v>5</v>
      </c>
      <c r="C19" s="200"/>
      <c r="D19" s="34"/>
      <c r="E19" s="26">
        <f>SUM(E13:E18)</f>
        <v>4937056822</v>
      </c>
      <c r="F19" s="26">
        <f>SUM(F13:F18)</f>
        <v>138211245</v>
      </c>
      <c r="G19" s="28">
        <f t="shared" si="1"/>
        <v>5075268067</v>
      </c>
    </row>
    <row r="20" spans="1:7" ht="14.25" customHeight="1" x14ac:dyDescent="0.15">
      <c r="A20" s="23"/>
      <c r="B20" s="200" t="s">
        <v>25</v>
      </c>
      <c r="C20" s="200"/>
      <c r="D20" s="34"/>
      <c r="E20" s="26">
        <v>11664867411</v>
      </c>
      <c r="F20" s="26">
        <v>424925959</v>
      </c>
      <c r="G20" s="28">
        <f t="shared" si="1"/>
        <v>12089793370</v>
      </c>
    </row>
    <row r="21" spans="1:7" ht="14.25" customHeight="1" x14ac:dyDescent="0.15">
      <c r="A21" s="23"/>
      <c r="B21" s="200" t="s">
        <v>26</v>
      </c>
      <c r="C21" s="200"/>
      <c r="D21" s="34"/>
      <c r="E21" s="26"/>
      <c r="F21" s="26"/>
      <c r="G21" s="28"/>
    </row>
    <row r="22" spans="1:7" ht="14.25" customHeight="1" x14ac:dyDescent="0.15">
      <c r="A22" s="23"/>
      <c r="B22" s="23" t="s">
        <v>7</v>
      </c>
      <c r="C22" s="24" t="s">
        <v>27</v>
      </c>
      <c r="D22" s="34"/>
      <c r="E22" s="26">
        <v>111788105</v>
      </c>
      <c r="F22" s="26" t="s">
        <v>29</v>
      </c>
      <c r="G22" s="28">
        <f t="shared" ref="G22:G28" si="2">SUM(E22:F22)</f>
        <v>111788105</v>
      </c>
    </row>
    <row r="23" spans="1:7" ht="14.25" customHeight="1" x14ac:dyDescent="0.15">
      <c r="A23" s="23"/>
      <c r="B23" s="23" t="s">
        <v>9</v>
      </c>
      <c r="C23" s="24" t="s">
        <v>28</v>
      </c>
      <c r="D23" s="34"/>
      <c r="E23" s="26">
        <v>1588519123</v>
      </c>
      <c r="F23" s="26" t="s">
        <v>29</v>
      </c>
      <c r="G23" s="28">
        <f t="shared" si="2"/>
        <v>1588519123</v>
      </c>
    </row>
    <row r="24" spans="1:7" ht="14.25" customHeight="1" x14ac:dyDescent="0.15">
      <c r="A24" s="23"/>
      <c r="B24" s="23" t="s">
        <v>11</v>
      </c>
      <c r="C24" s="24" t="s">
        <v>30</v>
      </c>
      <c r="D24" s="34"/>
      <c r="E24" s="26">
        <v>8029836</v>
      </c>
      <c r="F24" s="26">
        <v>-16969</v>
      </c>
      <c r="G24" s="28">
        <f t="shared" si="2"/>
        <v>8012867</v>
      </c>
    </row>
    <row r="25" spans="1:7" ht="14.25" customHeight="1" x14ac:dyDescent="0.15">
      <c r="A25" s="23"/>
      <c r="B25" s="23" t="s">
        <v>13</v>
      </c>
      <c r="C25" s="35" t="s">
        <v>31</v>
      </c>
      <c r="D25" s="34"/>
      <c r="E25" s="26">
        <v>147413546</v>
      </c>
      <c r="F25" s="26">
        <v>-23573</v>
      </c>
      <c r="G25" s="28">
        <f t="shared" si="2"/>
        <v>147389973</v>
      </c>
    </row>
    <row r="26" spans="1:7" ht="14.25" customHeight="1" x14ac:dyDescent="0.15">
      <c r="A26" s="23"/>
      <c r="B26" s="200" t="s">
        <v>5</v>
      </c>
      <c r="C26" s="200"/>
      <c r="D26" s="34"/>
      <c r="E26" s="26">
        <f>SUM(E22:E25)</f>
        <v>1855750610</v>
      </c>
      <c r="F26" s="26">
        <f>SUM(F24:F25)</f>
        <v>-40542</v>
      </c>
      <c r="G26" s="28">
        <f t="shared" si="2"/>
        <v>1855710068</v>
      </c>
    </row>
    <row r="27" spans="1:7" ht="14.25" customHeight="1" x14ac:dyDescent="0.15">
      <c r="A27" s="23"/>
      <c r="B27" s="200" t="s">
        <v>33</v>
      </c>
      <c r="C27" s="200"/>
      <c r="D27" s="34"/>
      <c r="E27" s="26">
        <v>13368840000</v>
      </c>
      <c r="F27" s="26">
        <v>1595863761</v>
      </c>
      <c r="G27" s="28">
        <f t="shared" si="2"/>
        <v>14964703761</v>
      </c>
    </row>
    <row r="28" spans="1:7" ht="14.25" customHeight="1" x14ac:dyDescent="0.15">
      <c r="A28" s="23"/>
      <c r="B28" s="200" t="s">
        <v>34</v>
      </c>
      <c r="C28" s="200"/>
      <c r="D28" s="34"/>
      <c r="E28" s="26">
        <v>3919834295</v>
      </c>
      <c r="F28" s="26">
        <v>50033949</v>
      </c>
      <c r="G28" s="28">
        <f t="shared" si="2"/>
        <v>3969868244</v>
      </c>
    </row>
    <row r="29" spans="1:7" ht="14.25" customHeight="1" x14ac:dyDescent="0.15">
      <c r="A29" s="23"/>
      <c r="B29" s="200" t="s">
        <v>35</v>
      </c>
      <c r="C29" s="200"/>
      <c r="D29" s="34"/>
      <c r="E29" s="26"/>
      <c r="F29" s="26"/>
      <c r="G29" s="28"/>
    </row>
    <row r="30" spans="1:7" ht="14.25" customHeight="1" x14ac:dyDescent="0.15">
      <c r="A30" s="23"/>
      <c r="B30" s="23" t="s">
        <v>7</v>
      </c>
      <c r="C30" s="24" t="s">
        <v>36</v>
      </c>
      <c r="D30" s="34"/>
      <c r="E30" s="26">
        <v>1080198000</v>
      </c>
      <c r="F30" s="26">
        <v>55359</v>
      </c>
      <c r="G30" s="28">
        <f t="shared" ref="G30:G47" si="3">SUM(E30:F30)</f>
        <v>1080253359</v>
      </c>
    </row>
    <row r="31" spans="1:7" ht="14.25" customHeight="1" x14ac:dyDescent="0.15">
      <c r="A31" s="23"/>
      <c r="B31" s="23" t="s">
        <v>9</v>
      </c>
      <c r="C31" s="24" t="s">
        <v>37</v>
      </c>
      <c r="D31" s="34"/>
      <c r="E31" s="26">
        <v>1781940000</v>
      </c>
      <c r="F31" s="26">
        <v>365375</v>
      </c>
      <c r="G31" s="28">
        <f t="shared" si="3"/>
        <v>1782305375</v>
      </c>
    </row>
    <row r="32" spans="1:7" ht="14.25" customHeight="1" x14ac:dyDescent="0.15">
      <c r="A32" s="23"/>
      <c r="B32" s="23" t="s">
        <v>11</v>
      </c>
      <c r="C32" s="35" t="s">
        <v>38</v>
      </c>
      <c r="D32" s="34"/>
      <c r="E32" s="26">
        <v>511336000</v>
      </c>
      <c r="F32" s="26">
        <v>143110</v>
      </c>
      <c r="G32" s="28">
        <f t="shared" si="3"/>
        <v>511479110</v>
      </c>
    </row>
    <row r="33" spans="1:7" ht="14.25" customHeight="1" x14ac:dyDescent="0.15">
      <c r="A33" s="23"/>
      <c r="B33" s="23" t="s">
        <v>13</v>
      </c>
      <c r="C33" s="24" t="s">
        <v>39</v>
      </c>
      <c r="D33" s="34"/>
      <c r="E33" s="26">
        <v>764372000</v>
      </c>
      <c r="F33" s="26">
        <v>774868655</v>
      </c>
      <c r="G33" s="28">
        <f t="shared" si="3"/>
        <v>1539240655</v>
      </c>
    </row>
    <row r="34" spans="1:7" ht="14.25" customHeight="1" x14ac:dyDescent="0.15">
      <c r="A34" s="23"/>
      <c r="B34" s="23" t="s">
        <v>15</v>
      </c>
      <c r="C34" s="24" t="s">
        <v>40</v>
      </c>
      <c r="D34" s="34"/>
      <c r="E34" s="26">
        <v>954812000</v>
      </c>
      <c r="F34" s="26">
        <v>18172</v>
      </c>
      <c r="G34" s="28">
        <f t="shared" si="3"/>
        <v>954830172</v>
      </c>
    </row>
    <row r="35" spans="1:7" ht="14.25" customHeight="1" x14ac:dyDescent="0.15">
      <c r="A35" s="23"/>
      <c r="B35" s="23" t="s">
        <v>23</v>
      </c>
      <c r="C35" s="24" t="s">
        <v>41</v>
      </c>
      <c r="D35" s="34"/>
      <c r="E35" s="26">
        <v>867310000</v>
      </c>
      <c r="F35" s="26">
        <v>451424</v>
      </c>
      <c r="G35" s="28">
        <f t="shared" si="3"/>
        <v>867761424</v>
      </c>
    </row>
    <row r="36" spans="1:7" ht="14.25" customHeight="1" x14ac:dyDescent="0.15">
      <c r="A36" s="23"/>
      <c r="B36" s="23" t="s">
        <v>42</v>
      </c>
      <c r="C36" s="24" t="s">
        <v>43</v>
      </c>
      <c r="D36" s="31"/>
      <c r="E36" s="26">
        <v>160148000</v>
      </c>
      <c r="F36" s="26" t="s">
        <v>29</v>
      </c>
      <c r="G36" s="28">
        <f t="shared" si="3"/>
        <v>160148000</v>
      </c>
    </row>
    <row r="37" spans="1:7" ht="14.25" customHeight="1" x14ac:dyDescent="0.15">
      <c r="A37" s="23"/>
      <c r="B37" s="23" t="s">
        <v>44</v>
      </c>
      <c r="C37" s="24" t="s">
        <v>45</v>
      </c>
      <c r="D37" s="31"/>
      <c r="E37" s="26">
        <v>10575000</v>
      </c>
      <c r="F37" s="26" t="s">
        <v>29</v>
      </c>
      <c r="G37" s="28">
        <f t="shared" si="3"/>
        <v>10575000</v>
      </c>
    </row>
    <row r="38" spans="1:7" ht="14.25" customHeight="1" x14ac:dyDescent="0.15">
      <c r="A38" s="23"/>
      <c r="B38" s="201" t="s">
        <v>46</v>
      </c>
      <c r="C38" s="201"/>
      <c r="D38" s="31"/>
      <c r="E38" s="26">
        <f>SUM(E30:E37)</f>
        <v>6130691000</v>
      </c>
      <c r="F38" s="26">
        <f>SUM(F30:F37)</f>
        <v>775902095</v>
      </c>
      <c r="G38" s="28">
        <f t="shared" si="3"/>
        <v>6906593095</v>
      </c>
    </row>
    <row r="39" spans="1:7" ht="14.25" customHeight="1" x14ac:dyDescent="0.15">
      <c r="A39" s="23"/>
      <c r="B39" s="23" t="s">
        <v>47</v>
      </c>
      <c r="C39" s="24" t="s">
        <v>48</v>
      </c>
      <c r="D39" s="31"/>
      <c r="E39" s="26">
        <v>66721000</v>
      </c>
      <c r="F39" s="26">
        <v>425599102</v>
      </c>
      <c r="G39" s="28">
        <f t="shared" si="3"/>
        <v>492320102</v>
      </c>
    </row>
    <row r="40" spans="1:7" ht="14.25" customHeight="1" x14ac:dyDescent="0.15">
      <c r="A40" s="23"/>
      <c r="B40" s="200" t="s">
        <v>5</v>
      </c>
      <c r="C40" s="200"/>
      <c r="D40" s="31"/>
      <c r="E40" s="26">
        <f>SUM(E38:E39)</f>
        <v>6197412000</v>
      </c>
      <c r="F40" s="26">
        <f>SUM(F38:F39)</f>
        <v>1201501197</v>
      </c>
      <c r="G40" s="28">
        <f t="shared" si="3"/>
        <v>7398913197</v>
      </c>
    </row>
    <row r="41" spans="1:7" ht="14.25" customHeight="1" x14ac:dyDescent="0.15">
      <c r="A41" s="23"/>
      <c r="B41" s="200" t="s">
        <v>49</v>
      </c>
      <c r="C41" s="200"/>
      <c r="D41" s="31"/>
      <c r="E41" s="26">
        <v>727758461</v>
      </c>
      <c r="F41" s="26">
        <v>22843465</v>
      </c>
      <c r="G41" s="28">
        <f t="shared" si="3"/>
        <v>750601926</v>
      </c>
    </row>
    <row r="42" spans="1:7" ht="14.25" customHeight="1" x14ac:dyDescent="0.15">
      <c r="A42" s="23"/>
      <c r="B42" s="200" t="s">
        <v>50</v>
      </c>
      <c r="C42" s="200"/>
      <c r="D42" s="31"/>
      <c r="E42" s="26">
        <v>194249440</v>
      </c>
      <c r="F42" s="26">
        <v>46293245</v>
      </c>
      <c r="G42" s="28">
        <f t="shared" si="3"/>
        <v>240542685</v>
      </c>
    </row>
    <row r="43" spans="1:7" ht="14.25" customHeight="1" x14ac:dyDescent="0.15">
      <c r="A43" s="23"/>
      <c r="B43" s="200" t="s">
        <v>51</v>
      </c>
      <c r="C43" s="200"/>
      <c r="D43" s="31"/>
      <c r="E43" s="26">
        <v>527492869</v>
      </c>
      <c r="F43" s="26">
        <v>18573686</v>
      </c>
      <c r="G43" s="28">
        <f t="shared" si="3"/>
        <v>546066555</v>
      </c>
    </row>
    <row r="44" spans="1:7" ht="14.25" customHeight="1" x14ac:dyDescent="0.15">
      <c r="A44" s="23"/>
      <c r="B44" s="200" t="s">
        <v>52</v>
      </c>
      <c r="C44" s="200"/>
      <c r="D44" s="36"/>
      <c r="E44" s="26">
        <v>418225146</v>
      </c>
      <c r="F44" s="26">
        <v>40957367</v>
      </c>
      <c r="G44" s="28">
        <f t="shared" si="3"/>
        <v>459182513</v>
      </c>
    </row>
    <row r="45" spans="1:7" ht="14.25" customHeight="1" x14ac:dyDescent="0.15">
      <c r="A45" s="23"/>
      <c r="B45" s="200" t="s">
        <v>58</v>
      </c>
      <c r="C45" s="200"/>
      <c r="D45" s="36"/>
      <c r="E45" s="26">
        <v>1300000000</v>
      </c>
      <c r="F45" s="26" t="s">
        <v>29</v>
      </c>
      <c r="G45" s="28">
        <f t="shared" si="3"/>
        <v>1300000000</v>
      </c>
    </row>
    <row r="46" spans="1:7" ht="14.25" customHeight="1" x14ac:dyDescent="0.15">
      <c r="A46" s="23"/>
      <c r="B46" s="200" t="s">
        <v>53</v>
      </c>
      <c r="C46" s="200"/>
      <c r="D46" s="36"/>
      <c r="E46" s="26">
        <v>4058054280</v>
      </c>
      <c r="F46" s="26">
        <v>929001263</v>
      </c>
      <c r="G46" s="28">
        <f t="shared" si="3"/>
        <v>4987055543</v>
      </c>
    </row>
    <row r="47" spans="1:7" ht="14.25" customHeight="1" x14ac:dyDescent="0.15">
      <c r="A47" s="23"/>
      <c r="B47" s="200" t="s">
        <v>54</v>
      </c>
      <c r="C47" s="200"/>
      <c r="D47" s="36"/>
      <c r="E47" s="26">
        <v>350000000</v>
      </c>
      <c r="F47" s="26">
        <v>-150000000</v>
      </c>
      <c r="G47" s="28">
        <f t="shared" si="3"/>
        <v>200000000</v>
      </c>
    </row>
    <row r="48" spans="1:7" ht="2.1" customHeight="1" x14ac:dyDescent="0.15">
      <c r="A48" s="23"/>
      <c r="B48" s="24"/>
      <c r="C48" s="24"/>
      <c r="D48" s="36"/>
      <c r="E48" s="26"/>
      <c r="F48" s="26"/>
      <c r="G48" s="28"/>
    </row>
    <row r="49" spans="1:7" ht="12" customHeight="1" x14ac:dyDescent="0.15">
      <c r="A49" s="23"/>
      <c r="B49" s="202" t="s">
        <v>55</v>
      </c>
      <c r="C49" s="202"/>
      <c r="D49" s="36"/>
      <c r="E49" s="28">
        <f>SUM(E11,E19,E20,E26:E28,E40:E47)</f>
        <v>60414194091</v>
      </c>
      <c r="F49" s="28">
        <f>SUM(F11,F19,F20,F26:F28,F40:F47)</f>
        <v>5897697321</v>
      </c>
      <c r="G49" s="28">
        <f>SUM(E49:F49)</f>
        <v>66311891412</v>
      </c>
    </row>
    <row r="50" spans="1:7" ht="6" customHeight="1" x14ac:dyDescent="0.15">
      <c r="A50" s="38"/>
      <c r="B50" s="38"/>
      <c r="C50" s="39"/>
      <c r="D50" s="40"/>
      <c r="E50" s="41"/>
      <c r="F50" s="42"/>
      <c r="G50" s="42"/>
    </row>
    <row r="51" spans="1:7" ht="10.5" customHeight="1" x14ac:dyDescent="0.15">
      <c r="A51" s="195" t="s">
        <v>148</v>
      </c>
      <c r="B51" s="195"/>
      <c r="C51" s="195"/>
      <c r="D51" s="195"/>
      <c r="E51" s="195"/>
      <c r="F51" s="195"/>
      <c r="G51" s="195"/>
    </row>
    <row r="52" spans="1:7" ht="10.5" customHeight="1" x14ac:dyDescent="0.15">
      <c r="A52" s="196"/>
      <c r="B52" s="196"/>
      <c r="C52" s="196"/>
      <c r="D52" s="196"/>
      <c r="E52" s="196"/>
      <c r="F52" s="196"/>
      <c r="G52" s="196"/>
    </row>
  </sheetData>
  <mergeCells count="23">
    <mergeCell ref="B42:C42"/>
    <mergeCell ref="B47:C47"/>
    <mergeCell ref="B49:C49"/>
    <mergeCell ref="B43:C43"/>
    <mergeCell ref="B44:C44"/>
    <mergeCell ref="B45:C45"/>
    <mergeCell ref="B46:C46"/>
    <mergeCell ref="A51:G52"/>
    <mergeCell ref="A2:G2"/>
    <mergeCell ref="A3:D3"/>
    <mergeCell ref="B5:C5"/>
    <mergeCell ref="B11:C11"/>
    <mergeCell ref="B12:C12"/>
    <mergeCell ref="B19:C19"/>
    <mergeCell ref="B20:C20"/>
    <mergeCell ref="B21:C21"/>
    <mergeCell ref="B26:C26"/>
    <mergeCell ref="B27:C27"/>
    <mergeCell ref="B28:C28"/>
    <mergeCell ref="B29:C29"/>
    <mergeCell ref="B38:C38"/>
    <mergeCell ref="B40:C40"/>
    <mergeCell ref="B41:C41"/>
  </mergeCells>
  <phoneticPr fontId="7"/>
  <pageMargins left="0.78740157480314965" right="0.78740157480314965" top="0.86614173228346458" bottom="0.86614173228346458" header="0.62992125984251968" footer="0.39370078740157483"/>
  <pageSetup paperSize="9" scale="115" firstPageNumber="250"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2"/>
  <sheetViews>
    <sheetView view="pageBreakPreview" zoomScaleNormal="100" zoomScaleSheetLayoutView="100" workbookViewId="0"/>
  </sheetViews>
  <sheetFormatPr defaultColWidth="9.42578125" defaultRowHeight="10.5" customHeight="1" x14ac:dyDescent="0.15"/>
  <cols>
    <col min="1" max="1" width="0.42578125" style="30" customWidth="1"/>
    <col min="2" max="2" width="4.42578125" style="30" customWidth="1"/>
    <col min="3" max="3" width="33.42578125" style="30" customWidth="1"/>
    <col min="4" max="4" width="0.5703125" style="30" customWidth="1"/>
    <col min="5" max="7" width="20.140625" style="30" customWidth="1"/>
    <col min="8" max="16384" width="9.42578125" style="30"/>
  </cols>
  <sheetData>
    <row r="1" spans="1:7" s="12" customFormat="1" ht="12" customHeight="1" x14ac:dyDescent="0.15">
      <c r="A1" s="8"/>
      <c r="B1" s="8"/>
      <c r="C1" s="8"/>
      <c r="D1" s="8"/>
      <c r="E1" s="8"/>
      <c r="F1" s="8"/>
      <c r="G1" s="9" t="s">
        <v>0</v>
      </c>
    </row>
    <row r="2" spans="1:7" ht="18" customHeight="1" x14ac:dyDescent="0.15">
      <c r="A2" s="197" t="s">
        <v>61</v>
      </c>
      <c r="B2" s="197"/>
      <c r="C2" s="197"/>
      <c r="D2" s="197"/>
      <c r="E2" s="197"/>
      <c r="F2" s="197"/>
      <c r="G2" s="197"/>
    </row>
    <row r="3" spans="1:7" ht="18" customHeight="1" x14ac:dyDescent="0.15">
      <c r="A3" s="198" t="s">
        <v>2</v>
      </c>
      <c r="B3" s="198"/>
      <c r="C3" s="198"/>
      <c r="D3" s="199"/>
      <c r="E3" s="15" t="s">
        <v>3</v>
      </c>
      <c r="F3" s="16" t="s">
        <v>4</v>
      </c>
      <c r="G3" s="17" t="s">
        <v>5</v>
      </c>
    </row>
    <row r="4" spans="1:7" ht="6" customHeight="1" x14ac:dyDescent="0.15">
      <c r="A4" s="20"/>
      <c r="B4" s="20"/>
      <c r="C4" s="20"/>
      <c r="D4" s="21"/>
      <c r="E4" s="22"/>
      <c r="F4" s="22"/>
      <c r="G4" s="22"/>
    </row>
    <row r="5" spans="1:7" ht="14.25" customHeight="1" x14ac:dyDescent="0.15">
      <c r="A5" s="23"/>
      <c r="B5" s="200" t="s">
        <v>6</v>
      </c>
      <c r="C5" s="200"/>
      <c r="D5" s="25"/>
      <c r="E5" s="26"/>
      <c r="F5" s="26"/>
      <c r="G5" s="26"/>
    </row>
    <row r="6" spans="1:7" ht="14.25" customHeight="1" x14ac:dyDescent="0.15">
      <c r="A6" s="23"/>
      <c r="B6" s="23" t="s">
        <v>7</v>
      </c>
      <c r="C6" s="24" t="s">
        <v>8</v>
      </c>
      <c r="D6" s="21"/>
      <c r="E6" s="26">
        <v>1108747844</v>
      </c>
      <c r="F6" s="26">
        <v>-57929215</v>
      </c>
      <c r="G6" s="28">
        <f t="shared" ref="G6:G11" si="0">SUM(E6:F6)</f>
        <v>1050818629</v>
      </c>
    </row>
    <row r="7" spans="1:7" ht="14.25" customHeight="1" x14ac:dyDescent="0.15">
      <c r="A7" s="23"/>
      <c r="B7" s="23" t="s">
        <v>9</v>
      </c>
      <c r="C7" s="24" t="s">
        <v>10</v>
      </c>
      <c r="D7" s="21"/>
      <c r="E7" s="26">
        <v>2405588723</v>
      </c>
      <c r="F7" s="26">
        <v>41198053</v>
      </c>
      <c r="G7" s="28">
        <f t="shared" si="0"/>
        <v>2446786776</v>
      </c>
    </row>
    <row r="8" spans="1:7" ht="14.25" customHeight="1" x14ac:dyDescent="0.15">
      <c r="A8" s="23"/>
      <c r="B8" s="23" t="s">
        <v>11</v>
      </c>
      <c r="C8" s="24" t="s">
        <v>12</v>
      </c>
      <c r="D8" s="31"/>
      <c r="E8" s="26">
        <v>7194691735</v>
      </c>
      <c r="F8" s="26">
        <v>10066004</v>
      </c>
      <c r="G8" s="28">
        <f t="shared" si="0"/>
        <v>7204757739</v>
      </c>
    </row>
    <row r="9" spans="1:7" ht="14.25" customHeight="1" x14ac:dyDescent="0.15">
      <c r="A9" s="23"/>
      <c r="B9" s="23" t="s">
        <v>13</v>
      </c>
      <c r="C9" s="24" t="s">
        <v>14</v>
      </c>
      <c r="D9" s="31"/>
      <c r="E9" s="26">
        <v>558674423</v>
      </c>
      <c r="F9" s="26">
        <v>3096383</v>
      </c>
      <c r="G9" s="28">
        <f t="shared" si="0"/>
        <v>561770806</v>
      </c>
    </row>
    <row r="10" spans="1:7" ht="14.25" customHeight="1" x14ac:dyDescent="0.15">
      <c r="A10" s="23"/>
      <c r="B10" s="23" t="s">
        <v>15</v>
      </c>
      <c r="C10" s="24" t="s">
        <v>16</v>
      </c>
      <c r="D10" s="31"/>
      <c r="E10" s="26">
        <v>347115785</v>
      </c>
      <c r="F10" s="26">
        <v>-66655907</v>
      </c>
      <c r="G10" s="28">
        <f t="shared" si="0"/>
        <v>280459878</v>
      </c>
    </row>
    <row r="11" spans="1:7" ht="14.25" customHeight="1" x14ac:dyDescent="0.15">
      <c r="A11" s="23"/>
      <c r="B11" s="200" t="s">
        <v>5</v>
      </c>
      <c r="C11" s="200"/>
      <c r="D11" s="34"/>
      <c r="E11" s="26">
        <f>SUM(E6:E10)</f>
        <v>11614818510</v>
      </c>
      <c r="F11" s="26">
        <f>SUM(F6:F10)</f>
        <v>-70224682</v>
      </c>
      <c r="G11" s="28">
        <f t="shared" si="0"/>
        <v>11544593828</v>
      </c>
    </row>
    <row r="12" spans="1:7" ht="14.25" customHeight="1" x14ac:dyDescent="0.15">
      <c r="A12" s="23"/>
      <c r="B12" s="200" t="s">
        <v>17</v>
      </c>
      <c r="C12" s="200"/>
      <c r="D12" s="34"/>
      <c r="E12" s="26"/>
      <c r="F12" s="26"/>
      <c r="G12" s="28"/>
    </row>
    <row r="13" spans="1:7" ht="14.25" customHeight="1" x14ac:dyDescent="0.15">
      <c r="A13" s="23"/>
      <c r="B13" s="23" t="s">
        <v>7</v>
      </c>
      <c r="C13" s="24" t="s">
        <v>18</v>
      </c>
      <c r="D13" s="34"/>
      <c r="E13" s="26">
        <v>2485160000</v>
      </c>
      <c r="F13" s="26">
        <v>157442186</v>
      </c>
      <c r="G13" s="28">
        <f t="shared" ref="G13:G20" si="1">SUM(E13:F13)</f>
        <v>2642602186</v>
      </c>
    </row>
    <row r="14" spans="1:7" ht="14.25" customHeight="1" x14ac:dyDescent="0.15">
      <c r="A14" s="23"/>
      <c r="B14" s="23" t="s">
        <v>9</v>
      </c>
      <c r="C14" s="24" t="s">
        <v>19</v>
      </c>
      <c r="D14" s="34"/>
      <c r="E14" s="26">
        <v>1199784992</v>
      </c>
      <c r="F14" s="26">
        <v>64535457</v>
      </c>
      <c r="G14" s="28">
        <f t="shared" si="1"/>
        <v>1264320449</v>
      </c>
    </row>
    <row r="15" spans="1:7" ht="14.25" customHeight="1" x14ac:dyDescent="0.15">
      <c r="A15" s="23"/>
      <c r="B15" s="23" t="s">
        <v>11</v>
      </c>
      <c r="C15" s="24" t="s">
        <v>20</v>
      </c>
      <c r="D15" s="34"/>
      <c r="E15" s="26">
        <v>475459911</v>
      </c>
      <c r="F15" s="26">
        <v>-1293921</v>
      </c>
      <c r="G15" s="28">
        <f t="shared" si="1"/>
        <v>474165990</v>
      </c>
    </row>
    <row r="16" spans="1:7" ht="14.25" customHeight="1" x14ac:dyDescent="0.15">
      <c r="A16" s="23"/>
      <c r="B16" s="23" t="s">
        <v>13</v>
      </c>
      <c r="C16" s="24" t="s">
        <v>21</v>
      </c>
      <c r="D16" s="34"/>
      <c r="E16" s="26">
        <v>243830105</v>
      </c>
      <c r="F16" s="26">
        <v>499754</v>
      </c>
      <c r="G16" s="28">
        <f t="shared" si="1"/>
        <v>244329859</v>
      </c>
    </row>
    <row r="17" spans="1:7" ht="14.25" customHeight="1" x14ac:dyDescent="0.15">
      <c r="A17" s="23"/>
      <c r="B17" s="23" t="s">
        <v>15</v>
      </c>
      <c r="C17" s="24" t="s">
        <v>22</v>
      </c>
      <c r="D17" s="34"/>
      <c r="E17" s="26">
        <v>625195071</v>
      </c>
      <c r="F17" s="26">
        <v>25103527</v>
      </c>
      <c r="G17" s="28">
        <f t="shared" si="1"/>
        <v>650298598</v>
      </c>
    </row>
    <row r="18" spans="1:7" ht="14.25" customHeight="1" x14ac:dyDescent="0.15">
      <c r="A18" s="23"/>
      <c r="B18" s="23" t="s">
        <v>23</v>
      </c>
      <c r="C18" s="24" t="s">
        <v>24</v>
      </c>
      <c r="D18" s="34"/>
      <c r="E18" s="26">
        <v>83439567</v>
      </c>
      <c r="F18" s="26">
        <v>282976</v>
      </c>
      <c r="G18" s="28">
        <f t="shared" si="1"/>
        <v>83722543</v>
      </c>
    </row>
    <row r="19" spans="1:7" ht="14.25" customHeight="1" x14ac:dyDescent="0.15">
      <c r="A19" s="23"/>
      <c r="B19" s="200" t="s">
        <v>5</v>
      </c>
      <c r="C19" s="200"/>
      <c r="D19" s="34"/>
      <c r="E19" s="26">
        <f>SUM(E13:E18)</f>
        <v>5112869646</v>
      </c>
      <c r="F19" s="26">
        <f>SUM(F13:F18)</f>
        <v>246569979</v>
      </c>
      <c r="G19" s="28">
        <f t="shared" si="1"/>
        <v>5359439625</v>
      </c>
    </row>
    <row r="20" spans="1:7" ht="14.25" customHeight="1" x14ac:dyDescent="0.15">
      <c r="A20" s="23"/>
      <c r="B20" s="200" t="s">
        <v>25</v>
      </c>
      <c r="C20" s="200"/>
      <c r="D20" s="34"/>
      <c r="E20" s="26">
        <v>14288586459</v>
      </c>
      <c r="F20" s="26">
        <v>160714591</v>
      </c>
      <c r="G20" s="28">
        <f t="shared" si="1"/>
        <v>14449301050</v>
      </c>
    </row>
    <row r="21" spans="1:7" ht="14.25" customHeight="1" x14ac:dyDescent="0.15">
      <c r="A21" s="23"/>
      <c r="B21" s="200" t="s">
        <v>26</v>
      </c>
      <c r="C21" s="200"/>
      <c r="D21" s="34"/>
      <c r="E21" s="26"/>
      <c r="F21" s="26"/>
      <c r="G21" s="28"/>
    </row>
    <row r="22" spans="1:7" ht="14.25" customHeight="1" x14ac:dyDescent="0.15">
      <c r="A22" s="23"/>
      <c r="B22" s="23" t="s">
        <v>7</v>
      </c>
      <c r="C22" s="24" t="s">
        <v>27</v>
      </c>
      <c r="D22" s="34"/>
      <c r="E22" s="26">
        <v>107799826</v>
      </c>
      <c r="F22" s="26" t="s">
        <v>29</v>
      </c>
      <c r="G22" s="28">
        <f t="shared" ref="G22:G28" si="2">SUM(E22:F22)</f>
        <v>107799826</v>
      </c>
    </row>
    <row r="23" spans="1:7" ht="14.25" customHeight="1" x14ac:dyDescent="0.15">
      <c r="A23" s="23"/>
      <c r="B23" s="23" t="s">
        <v>9</v>
      </c>
      <c r="C23" s="24" t="s">
        <v>28</v>
      </c>
      <c r="D23" s="34"/>
      <c r="E23" s="26">
        <v>1580523110</v>
      </c>
      <c r="F23" s="26" t="s">
        <v>29</v>
      </c>
      <c r="G23" s="28">
        <f t="shared" si="2"/>
        <v>1580523110</v>
      </c>
    </row>
    <row r="24" spans="1:7" ht="14.25" customHeight="1" x14ac:dyDescent="0.15">
      <c r="A24" s="23"/>
      <c r="B24" s="23" t="s">
        <v>11</v>
      </c>
      <c r="C24" s="24" t="s">
        <v>30</v>
      </c>
      <c r="D24" s="34"/>
      <c r="E24" s="26">
        <v>8011289</v>
      </c>
      <c r="F24" s="26">
        <v>-15014</v>
      </c>
      <c r="G24" s="28">
        <f t="shared" si="2"/>
        <v>7996275</v>
      </c>
    </row>
    <row r="25" spans="1:7" ht="14.25" customHeight="1" x14ac:dyDescent="0.15">
      <c r="A25" s="23"/>
      <c r="B25" s="23" t="s">
        <v>13</v>
      </c>
      <c r="C25" s="35" t="s">
        <v>31</v>
      </c>
      <c r="D25" s="34"/>
      <c r="E25" s="26">
        <v>141172664</v>
      </c>
      <c r="F25" s="26">
        <v>-132700</v>
      </c>
      <c r="G25" s="28">
        <f t="shared" si="2"/>
        <v>141039964</v>
      </c>
    </row>
    <row r="26" spans="1:7" ht="14.25" customHeight="1" x14ac:dyDescent="0.15">
      <c r="A26" s="23"/>
      <c r="B26" s="200" t="s">
        <v>5</v>
      </c>
      <c r="C26" s="200"/>
      <c r="D26" s="34"/>
      <c r="E26" s="26">
        <f>SUM(E22:E25)</f>
        <v>1837506889</v>
      </c>
      <c r="F26" s="26">
        <f>SUM(F24:F25)</f>
        <v>-147714</v>
      </c>
      <c r="G26" s="28">
        <f t="shared" si="2"/>
        <v>1837359175</v>
      </c>
    </row>
    <row r="27" spans="1:7" ht="14.25" customHeight="1" x14ac:dyDescent="0.15">
      <c r="A27" s="23"/>
      <c r="B27" s="200" t="s">
        <v>33</v>
      </c>
      <c r="C27" s="200"/>
      <c r="D27" s="34"/>
      <c r="E27" s="26">
        <v>15275090000</v>
      </c>
      <c r="F27" s="26">
        <v>655744205</v>
      </c>
      <c r="G27" s="28">
        <f t="shared" si="2"/>
        <v>15930834205</v>
      </c>
    </row>
    <row r="28" spans="1:7" ht="14.25" customHeight="1" x14ac:dyDescent="0.15">
      <c r="A28" s="23"/>
      <c r="B28" s="200" t="s">
        <v>34</v>
      </c>
      <c r="C28" s="200"/>
      <c r="D28" s="34"/>
      <c r="E28" s="26">
        <v>4159341086</v>
      </c>
      <c r="F28" s="26">
        <v>94749242</v>
      </c>
      <c r="G28" s="28">
        <f t="shared" si="2"/>
        <v>4254090328</v>
      </c>
    </row>
    <row r="29" spans="1:7" ht="14.25" customHeight="1" x14ac:dyDescent="0.15">
      <c r="A29" s="23"/>
      <c r="B29" s="200" t="s">
        <v>35</v>
      </c>
      <c r="C29" s="200"/>
      <c r="D29" s="34"/>
      <c r="E29" s="26"/>
      <c r="F29" s="26"/>
      <c r="G29" s="28"/>
    </row>
    <row r="30" spans="1:7" ht="14.25" customHeight="1" x14ac:dyDescent="0.15">
      <c r="A30" s="23"/>
      <c r="B30" s="23" t="s">
        <v>7</v>
      </c>
      <c r="C30" s="24" t="s">
        <v>36</v>
      </c>
      <c r="D30" s="34"/>
      <c r="E30" s="26">
        <v>1085739000</v>
      </c>
      <c r="F30" s="26">
        <v>1518969</v>
      </c>
      <c r="G30" s="28">
        <f t="shared" ref="G30:G47" si="3">SUM(E30:F30)</f>
        <v>1087257969</v>
      </c>
    </row>
    <row r="31" spans="1:7" ht="14.25" customHeight="1" x14ac:dyDescent="0.15">
      <c r="A31" s="23"/>
      <c r="B31" s="23" t="s">
        <v>9</v>
      </c>
      <c r="C31" s="24" t="s">
        <v>37</v>
      </c>
      <c r="D31" s="34"/>
      <c r="E31" s="26">
        <v>1788127000</v>
      </c>
      <c r="F31" s="26">
        <v>1025109</v>
      </c>
      <c r="G31" s="28">
        <f t="shared" si="3"/>
        <v>1789152109</v>
      </c>
    </row>
    <row r="32" spans="1:7" ht="14.25" customHeight="1" x14ac:dyDescent="0.15">
      <c r="A32" s="23"/>
      <c r="B32" s="23" t="s">
        <v>11</v>
      </c>
      <c r="C32" s="35" t="s">
        <v>38</v>
      </c>
      <c r="D32" s="34"/>
      <c r="E32" s="26">
        <v>514624000</v>
      </c>
      <c r="F32" s="26">
        <v>360065</v>
      </c>
      <c r="G32" s="28">
        <f t="shared" si="3"/>
        <v>514984065</v>
      </c>
    </row>
    <row r="33" spans="1:7" ht="14.25" customHeight="1" x14ac:dyDescent="0.15">
      <c r="A33" s="23"/>
      <c r="B33" s="23" t="s">
        <v>13</v>
      </c>
      <c r="C33" s="24" t="s">
        <v>39</v>
      </c>
      <c r="D33" s="34"/>
      <c r="E33" s="26">
        <v>764097000</v>
      </c>
      <c r="F33" s="26">
        <v>166766795</v>
      </c>
      <c r="G33" s="28">
        <f t="shared" si="3"/>
        <v>930863795</v>
      </c>
    </row>
    <row r="34" spans="1:7" ht="14.25" customHeight="1" x14ac:dyDescent="0.15">
      <c r="A34" s="23"/>
      <c r="B34" s="23" t="s">
        <v>15</v>
      </c>
      <c r="C34" s="24" t="s">
        <v>40</v>
      </c>
      <c r="D34" s="34"/>
      <c r="E34" s="26">
        <v>957397000</v>
      </c>
      <c r="F34" s="26">
        <v>32958</v>
      </c>
      <c r="G34" s="28">
        <f t="shared" si="3"/>
        <v>957429958</v>
      </c>
    </row>
    <row r="35" spans="1:7" ht="14.25" customHeight="1" x14ac:dyDescent="0.15">
      <c r="A35" s="23"/>
      <c r="B35" s="23" t="s">
        <v>23</v>
      </c>
      <c r="C35" s="24" t="s">
        <v>41</v>
      </c>
      <c r="D35" s="34"/>
      <c r="E35" s="26">
        <v>869633000</v>
      </c>
      <c r="F35" s="26">
        <v>806095</v>
      </c>
      <c r="G35" s="28">
        <f t="shared" si="3"/>
        <v>870439095</v>
      </c>
    </row>
    <row r="36" spans="1:7" ht="14.25" customHeight="1" x14ac:dyDescent="0.15">
      <c r="A36" s="23"/>
      <c r="B36" s="23" t="s">
        <v>42</v>
      </c>
      <c r="C36" s="24" t="s">
        <v>43</v>
      </c>
      <c r="D36" s="31"/>
      <c r="E36" s="26">
        <v>157766000</v>
      </c>
      <c r="F36" s="26" t="s">
        <v>29</v>
      </c>
      <c r="G36" s="28">
        <f t="shared" si="3"/>
        <v>157766000</v>
      </c>
    </row>
    <row r="37" spans="1:7" ht="14.25" customHeight="1" x14ac:dyDescent="0.15">
      <c r="A37" s="23"/>
      <c r="B37" s="23" t="s">
        <v>44</v>
      </c>
      <c r="C37" s="24" t="s">
        <v>45</v>
      </c>
      <c r="D37" s="31"/>
      <c r="E37" s="26">
        <v>10605000</v>
      </c>
      <c r="F37" s="26" t="s">
        <v>29</v>
      </c>
      <c r="G37" s="28">
        <f t="shared" si="3"/>
        <v>10605000</v>
      </c>
    </row>
    <row r="38" spans="1:7" ht="14.25" customHeight="1" x14ac:dyDescent="0.15">
      <c r="A38" s="23"/>
      <c r="B38" s="201" t="s">
        <v>46</v>
      </c>
      <c r="C38" s="201"/>
      <c r="D38" s="31"/>
      <c r="E38" s="26">
        <f>SUM(E30:E37)</f>
        <v>6147988000</v>
      </c>
      <c r="F38" s="26">
        <f>SUM(F30:F37)</f>
        <v>170509991</v>
      </c>
      <c r="G38" s="28">
        <f t="shared" si="3"/>
        <v>6318497991</v>
      </c>
    </row>
    <row r="39" spans="1:7" ht="14.25" customHeight="1" x14ac:dyDescent="0.15">
      <c r="A39" s="23"/>
      <c r="B39" s="23" t="s">
        <v>47</v>
      </c>
      <c r="C39" s="24" t="s">
        <v>48</v>
      </c>
      <c r="D39" s="31"/>
      <c r="E39" s="26">
        <v>66721000</v>
      </c>
      <c r="F39" s="26">
        <v>627962288</v>
      </c>
      <c r="G39" s="28">
        <f t="shared" si="3"/>
        <v>694683288</v>
      </c>
    </row>
    <row r="40" spans="1:7" ht="14.25" customHeight="1" x14ac:dyDescent="0.15">
      <c r="A40" s="23"/>
      <c r="B40" s="200" t="s">
        <v>5</v>
      </c>
      <c r="C40" s="200"/>
      <c r="D40" s="31"/>
      <c r="E40" s="26">
        <f>SUM(E38:E39)</f>
        <v>6214709000</v>
      </c>
      <c r="F40" s="26">
        <f>SUM(F38:F39)</f>
        <v>798472279</v>
      </c>
      <c r="G40" s="28">
        <f t="shared" si="3"/>
        <v>7013181279</v>
      </c>
    </row>
    <row r="41" spans="1:7" ht="14.25" customHeight="1" x14ac:dyDescent="0.15">
      <c r="A41" s="23"/>
      <c r="B41" s="200" t="s">
        <v>49</v>
      </c>
      <c r="C41" s="200"/>
      <c r="D41" s="31"/>
      <c r="E41" s="26">
        <v>784479628</v>
      </c>
      <c r="F41" s="26">
        <v>17565565</v>
      </c>
      <c r="G41" s="28">
        <f t="shared" si="3"/>
        <v>802045193</v>
      </c>
    </row>
    <row r="42" spans="1:7" ht="14.25" customHeight="1" x14ac:dyDescent="0.15">
      <c r="A42" s="23"/>
      <c r="B42" s="200" t="s">
        <v>50</v>
      </c>
      <c r="C42" s="200"/>
      <c r="D42" s="31"/>
      <c r="E42" s="26">
        <v>194349427</v>
      </c>
      <c r="F42" s="26">
        <v>46539248</v>
      </c>
      <c r="G42" s="28">
        <f t="shared" si="3"/>
        <v>240888675</v>
      </c>
    </row>
    <row r="43" spans="1:7" ht="14.25" customHeight="1" x14ac:dyDescent="0.15">
      <c r="A43" s="23"/>
      <c r="B43" s="200" t="s">
        <v>51</v>
      </c>
      <c r="C43" s="200"/>
      <c r="D43" s="31"/>
      <c r="E43" s="26">
        <v>547589685</v>
      </c>
      <c r="F43" s="26">
        <v>-490910</v>
      </c>
      <c r="G43" s="28">
        <f t="shared" si="3"/>
        <v>547098775</v>
      </c>
    </row>
    <row r="44" spans="1:7" ht="14.25" customHeight="1" x14ac:dyDescent="0.15">
      <c r="A44" s="23"/>
      <c r="B44" s="200" t="s">
        <v>52</v>
      </c>
      <c r="C44" s="200"/>
      <c r="D44" s="36"/>
      <c r="E44" s="26">
        <v>395225146</v>
      </c>
      <c r="F44" s="26">
        <v>9376067</v>
      </c>
      <c r="G44" s="28">
        <f t="shared" si="3"/>
        <v>404601213</v>
      </c>
    </row>
    <row r="45" spans="1:7" ht="14.25" customHeight="1" x14ac:dyDescent="0.15">
      <c r="A45" s="23"/>
      <c r="B45" s="200" t="s">
        <v>58</v>
      </c>
      <c r="C45" s="200"/>
      <c r="D45" s="36"/>
      <c r="E45" s="26">
        <v>1300000000</v>
      </c>
      <c r="F45" s="26" t="s">
        <v>29</v>
      </c>
      <c r="G45" s="28">
        <f t="shared" si="3"/>
        <v>1300000000</v>
      </c>
    </row>
    <row r="46" spans="1:7" ht="14.25" customHeight="1" x14ac:dyDescent="0.15">
      <c r="A46" s="23"/>
      <c r="B46" s="200" t="s">
        <v>53</v>
      </c>
      <c r="C46" s="200"/>
      <c r="D46" s="36"/>
      <c r="E46" s="26">
        <v>4162225335</v>
      </c>
      <c r="F46" s="26">
        <v>1480519326</v>
      </c>
      <c r="G46" s="28">
        <f t="shared" si="3"/>
        <v>5642744661</v>
      </c>
    </row>
    <row r="47" spans="1:7" ht="14.25" customHeight="1" x14ac:dyDescent="0.15">
      <c r="A47" s="23"/>
      <c r="B47" s="200" t="s">
        <v>54</v>
      </c>
      <c r="C47" s="200"/>
      <c r="D47" s="36"/>
      <c r="E47" s="26">
        <v>350000000</v>
      </c>
      <c r="F47" s="26">
        <v>-25000000</v>
      </c>
      <c r="G47" s="28">
        <f t="shared" si="3"/>
        <v>325000000</v>
      </c>
    </row>
    <row r="48" spans="1:7" ht="2.1" customHeight="1" x14ac:dyDescent="0.15">
      <c r="A48" s="23"/>
      <c r="B48" s="24"/>
      <c r="C48" s="24"/>
      <c r="D48" s="36"/>
      <c r="E48" s="26"/>
      <c r="F48" s="26"/>
      <c r="G48" s="28"/>
    </row>
    <row r="49" spans="1:7" ht="12" customHeight="1" x14ac:dyDescent="0.15">
      <c r="A49" s="23"/>
      <c r="B49" s="202" t="s">
        <v>55</v>
      </c>
      <c r="C49" s="202"/>
      <c r="D49" s="36"/>
      <c r="E49" s="28">
        <f>SUM(E11,E19,E20,E26:E28,E40:E47)</f>
        <v>66236790811</v>
      </c>
      <c r="F49" s="28">
        <f>SUM(F11,F19,F20,F26:F28,F40:F47)</f>
        <v>3414387196</v>
      </c>
      <c r="G49" s="28">
        <f>SUM(E49:F49)</f>
        <v>69651178007</v>
      </c>
    </row>
    <row r="50" spans="1:7" ht="6" customHeight="1" x14ac:dyDescent="0.15">
      <c r="A50" s="38"/>
      <c r="B50" s="38"/>
      <c r="C50" s="39"/>
      <c r="D50" s="40"/>
      <c r="E50" s="41"/>
      <c r="F50" s="42"/>
      <c r="G50" s="42"/>
    </row>
    <row r="51" spans="1:7" ht="10.5" customHeight="1" x14ac:dyDescent="0.15">
      <c r="A51" s="195" t="s">
        <v>148</v>
      </c>
      <c r="B51" s="195"/>
      <c r="C51" s="195"/>
      <c r="D51" s="195"/>
      <c r="E51" s="195"/>
      <c r="F51" s="195"/>
      <c r="G51" s="195"/>
    </row>
    <row r="52" spans="1:7" ht="10.5" customHeight="1" x14ac:dyDescent="0.15">
      <c r="A52" s="196"/>
      <c r="B52" s="196"/>
      <c r="C52" s="196"/>
      <c r="D52" s="196"/>
      <c r="E52" s="196"/>
      <c r="F52" s="196"/>
      <c r="G52" s="196"/>
    </row>
  </sheetData>
  <mergeCells count="23">
    <mergeCell ref="B42:C42"/>
    <mergeCell ref="B47:C47"/>
    <mergeCell ref="B49:C49"/>
    <mergeCell ref="B43:C43"/>
    <mergeCell ref="B44:C44"/>
    <mergeCell ref="B45:C45"/>
    <mergeCell ref="B46:C46"/>
    <mergeCell ref="A51:G52"/>
    <mergeCell ref="A2:G2"/>
    <mergeCell ref="A3:D3"/>
    <mergeCell ref="B5:C5"/>
    <mergeCell ref="B11:C11"/>
    <mergeCell ref="B12:C12"/>
    <mergeCell ref="B19:C19"/>
    <mergeCell ref="B20:C20"/>
    <mergeCell ref="B21:C21"/>
    <mergeCell ref="B26:C26"/>
    <mergeCell ref="B27:C27"/>
    <mergeCell ref="B28:C28"/>
    <mergeCell ref="B29:C29"/>
    <mergeCell ref="B38:C38"/>
    <mergeCell ref="B40:C40"/>
    <mergeCell ref="B41:C41"/>
  </mergeCells>
  <phoneticPr fontId="7"/>
  <pageMargins left="0.78740157480314965" right="0.78740157480314965" top="0.86614173228346458" bottom="0.86614173228346458" header="0.62992125984251968" footer="0.39370078740157483"/>
  <pageSetup paperSize="9" scale="115" firstPageNumber="25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53"/>
  <sheetViews>
    <sheetView view="pageBreakPreview" zoomScaleNormal="100" zoomScaleSheetLayoutView="100" workbookViewId="0"/>
  </sheetViews>
  <sheetFormatPr defaultColWidth="9.42578125" defaultRowHeight="10.5" customHeight="1" x14ac:dyDescent="0.15"/>
  <cols>
    <col min="1" max="1" width="0.42578125" style="30" customWidth="1"/>
    <col min="2" max="2" width="4.42578125" style="30" customWidth="1"/>
    <col min="3" max="3" width="33.42578125" style="30" customWidth="1"/>
    <col min="4" max="4" width="0.5703125" style="30" customWidth="1"/>
    <col min="5" max="7" width="20.140625" style="30" customWidth="1"/>
    <col min="8" max="12" width="12.140625" style="30" customWidth="1"/>
    <col min="13" max="18" width="12.42578125" style="30" customWidth="1"/>
    <col min="19" max="16384" width="9.42578125" style="30"/>
  </cols>
  <sheetData>
    <row r="1" spans="1:29" s="12" customFormat="1" ht="12" customHeight="1" x14ac:dyDescent="0.15">
      <c r="A1" s="8"/>
      <c r="B1" s="8"/>
      <c r="C1" s="8"/>
      <c r="D1" s="8"/>
      <c r="E1" s="8"/>
      <c r="F1" s="8"/>
      <c r="G1" s="9" t="s">
        <v>0</v>
      </c>
      <c r="H1" s="10"/>
      <c r="I1" s="10"/>
      <c r="J1" s="10"/>
      <c r="K1" s="10"/>
      <c r="L1" s="10"/>
      <c r="M1" s="10"/>
      <c r="N1" s="10"/>
      <c r="O1" s="10"/>
      <c r="P1" s="10"/>
      <c r="Q1" s="10"/>
      <c r="R1" s="11"/>
      <c r="S1" s="10"/>
      <c r="T1" s="10"/>
      <c r="U1" s="10"/>
      <c r="V1" s="10"/>
      <c r="W1" s="10"/>
      <c r="X1" s="10"/>
      <c r="Y1" s="10"/>
      <c r="Z1" s="10"/>
      <c r="AA1" s="10"/>
      <c r="AB1" s="10"/>
      <c r="AC1" s="10"/>
    </row>
    <row r="2" spans="1:29" ht="18" customHeight="1" x14ac:dyDescent="0.15">
      <c r="A2" s="197" t="s">
        <v>62</v>
      </c>
      <c r="B2" s="197"/>
      <c r="C2" s="197"/>
      <c r="D2" s="197"/>
      <c r="E2" s="197"/>
      <c r="F2" s="197"/>
      <c r="G2" s="197"/>
    </row>
    <row r="3" spans="1:29" ht="18" customHeight="1" x14ac:dyDescent="0.15">
      <c r="A3" s="198" t="s">
        <v>2</v>
      </c>
      <c r="B3" s="198"/>
      <c r="C3" s="198"/>
      <c r="D3" s="199"/>
      <c r="E3" s="15" t="s">
        <v>3</v>
      </c>
      <c r="F3" s="16" t="s">
        <v>4</v>
      </c>
      <c r="G3" s="17" t="s">
        <v>5</v>
      </c>
    </row>
    <row r="4" spans="1:29" ht="6" customHeight="1" x14ac:dyDescent="0.15">
      <c r="A4" s="20"/>
      <c r="B4" s="20"/>
      <c r="C4" s="20"/>
      <c r="D4" s="21"/>
      <c r="E4" s="22"/>
      <c r="F4" s="22"/>
      <c r="G4" s="22"/>
    </row>
    <row r="5" spans="1:29" ht="14.1" customHeight="1" x14ac:dyDescent="0.15">
      <c r="A5" s="23"/>
      <c r="B5" s="200" t="s">
        <v>6</v>
      </c>
      <c r="C5" s="200"/>
      <c r="D5" s="25"/>
      <c r="E5" s="26"/>
      <c r="F5" s="26"/>
      <c r="G5" s="26"/>
    </row>
    <row r="6" spans="1:29" ht="14.1" customHeight="1" x14ac:dyDescent="0.15">
      <c r="A6" s="23"/>
      <c r="B6" s="23" t="s">
        <v>7</v>
      </c>
      <c r="C6" s="24" t="s">
        <v>8</v>
      </c>
      <c r="D6" s="21"/>
      <c r="E6" s="26">
        <v>1074112246</v>
      </c>
      <c r="F6" s="26">
        <v>-55930986</v>
      </c>
      <c r="G6" s="28">
        <f t="shared" ref="G6:G11" si="0">SUM(E6:F6)</f>
        <v>1018181260</v>
      </c>
    </row>
    <row r="7" spans="1:29" ht="14.1" customHeight="1" x14ac:dyDescent="0.15">
      <c r="A7" s="23"/>
      <c r="B7" s="23" t="s">
        <v>9</v>
      </c>
      <c r="C7" s="24" t="s">
        <v>10</v>
      </c>
      <c r="D7" s="21"/>
      <c r="E7" s="26">
        <v>2591549461</v>
      </c>
      <c r="F7" s="26">
        <v>42435135</v>
      </c>
      <c r="G7" s="28">
        <f t="shared" si="0"/>
        <v>2633984596</v>
      </c>
    </row>
    <row r="8" spans="1:29" ht="14.1" customHeight="1" x14ac:dyDescent="0.15">
      <c r="A8" s="23"/>
      <c r="B8" s="23" t="s">
        <v>11</v>
      </c>
      <c r="C8" s="24" t="s">
        <v>12</v>
      </c>
      <c r="D8" s="31"/>
      <c r="E8" s="26">
        <v>7599637410</v>
      </c>
      <c r="F8" s="26">
        <v>46211835</v>
      </c>
      <c r="G8" s="28">
        <f t="shared" si="0"/>
        <v>7645849245</v>
      </c>
    </row>
    <row r="9" spans="1:29" ht="14.1" customHeight="1" x14ac:dyDescent="0.15">
      <c r="A9" s="23"/>
      <c r="B9" s="23" t="s">
        <v>13</v>
      </c>
      <c r="C9" s="24" t="s">
        <v>14</v>
      </c>
      <c r="D9" s="31"/>
      <c r="E9" s="26">
        <v>608550475</v>
      </c>
      <c r="F9" s="26">
        <v>-8018044</v>
      </c>
      <c r="G9" s="28">
        <f t="shared" si="0"/>
        <v>600532431</v>
      </c>
    </row>
    <row r="10" spans="1:29" ht="14.1" customHeight="1" x14ac:dyDescent="0.15">
      <c r="A10" s="23"/>
      <c r="B10" s="23" t="s">
        <v>15</v>
      </c>
      <c r="C10" s="24" t="s">
        <v>16</v>
      </c>
      <c r="D10" s="31"/>
      <c r="E10" s="26">
        <v>338380174</v>
      </c>
      <c r="F10" s="26">
        <v>-41265659</v>
      </c>
      <c r="G10" s="28">
        <f t="shared" si="0"/>
        <v>297114515</v>
      </c>
    </row>
    <row r="11" spans="1:29" ht="14.1" customHeight="1" x14ac:dyDescent="0.15">
      <c r="A11" s="23"/>
      <c r="B11" s="200" t="s">
        <v>5</v>
      </c>
      <c r="C11" s="200"/>
      <c r="D11" s="34"/>
      <c r="E11" s="26">
        <f>SUM(E6:E10)</f>
        <v>12212229766</v>
      </c>
      <c r="F11" s="26">
        <f>SUM(F6:F10)</f>
        <v>-16567719</v>
      </c>
      <c r="G11" s="28">
        <f t="shared" si="0"/>
        <v>12195662047</v>
      </c>
    </row>
    <row r="12" spans="1:29" ht="14.1" customHeight="1" x14ac:dyDescent="0.15">
      <c r="A12" s="23"/>
      <c r="B12" s="200" t="s">
        <v>17</v>
      </c>
      <c r="C12" s="200"/>
      <c r="D12" s="34"/>
      <c r="E12" s="26"/>
      <c r="F12" s="26"/>
      <c r="G12" s="28"/>
    </row>
    <row r="13" spans="1:29" ht="14.1" customHeight="1" x14ac:dyDescent="0.15">
      <c r="A13" s="23"/>
      <c r="B13" s="23" t="s">
        <v>7</v>
      </c>
      <c r="C13" s="24" t="s">
        <v>18</v>
      </c>
      <c r="D13" s="34"/>
      <c r="E13" s="26">
        <v>2638211000</v>
      </c>
      <c r="F13" s="26">
        <v>130190144</v>
      </c>
      <c r="G13" s="28">
        <f t="shared" ref="G13:G20" si="1">SUM(E13:F13)</f>
        <v>2768401144</v>
      </c>
    </row>
    <row r="14" spans="1:29" ht="14.1" customHeight="1" x14ac:dyDescent="0.15">
      <c r="A14" s="23"/>
      <c r="B14" s="23" t="s">
        <v>9</v>
      </c>
      <c r="C14" s="24" t="s">
        <v>19</v>
      </c>
      <c r="D14" s="34"/>
      <c r="E14" s="26">
        <v>1265945343</v>
      </c>
      <c r="F14" s="26">
        <v>38804819</v>
      </c>
      <c r="G14" s="28">
        <f t="shared" si="1"/>
        <v>1304750162</v>
      </c>
    </row>
    <row r="15" spans="1:29" ht="14.1" customHeight="1" x14ac:dyDescent="0.15">
      <c r="A15" s="23"/>
      <c r="B15" s="23" t="s">
        <v>11</v>
      </c>
      <c r="C15" s="24" t="s">
        <v>20</v>
      </c>
      <c r="D15" s="34"/>
      <c r="E15" s="26">
        <v>507368250</v>
      </c>
      <c r="F15" s="26">
        <v>-8252015</v>
      </c>
      <c r="G15" s="28">
        <f t="shared" si="1"/>
        <v>499116235</v>
      </c>
    </row>
    <row r="16" spans="1:29" ht="14.1" customHeight="1" x14ac:dyDescent="0.15">
      <c r="A16" s="23"/>
      <c r="B16" s="23" t="s">
        <v>13</v>
      </c>
      <c r="C16" s="24" t="s">
        <v>21</v>
      </c>
      <c r="D16" s="34"/>
      <c r="E16" s="26">
        <v>248556723</v>
      </c>
      <c r="F16" s="26">
        <v>5805138</v>
      </c>
      <c r="G16" s="28">
        <f t="shared" si="1"/>
        <v>254361861</v>
      </c>
    </row>
    <row r="17" spans="1:7" ht="14.1" customHeight="1" x14ac:dyDescent="0.15">
      <c r="A17" s="23"/>
      <c r="B17" s="23" t="s">
        <v>15</v>
      </c>
      <c r="C17" s="24" t="s">
        <v>22</v>
      </c>
      <c r="D17" s="34"/>
      <c r="E17" s="26">
        <v>647604541</v>
      </c>
      <c r="F17" s="26">
        <v>1886557</v>
      </c>
      <c r="G17" s="28">
        <f t="shared" si="1"/>
        <v>649491098</v>
      </c>
    </row>
    <row r="18" spans="1:7" ht="14.1" customHeight="1" x14ac:dyDescent="0.15">
      <c r="A18" s="23"/>
      <c r="B18" s="23" t="s">
        <v>23</v>
      </c>
      <c r="C18" s="24" t="s">
        <v>24</v>
      </c>
      <c r="D18" s="34"/>
      <c r="E18" s="26">
        <v>86666089</v>
      </c>
      <c r="F18" s="26">
        <v>-117315</v>
      </c>
      <c r="G18" s="28">
        <f t="shared" si="1"/>
        <v>86548774</v>
      </c>
    </row>
    <row r="19" spans="1:7" ht="14.1" customHeight="1" x14ac:dyDescent="0.15">
      <c r="A19" s="23"/>
      <c r="B19" s="200" t="s">
        <v>5</v>
      </c>
      <c r="C19" s="200"/>
      <c r="D19" s="34"/>
      <c r="E19" s="26">
        <f>SUM(E13:E18)</f>
        <v>5394351946</v>
      </c>
      <c r="F19" s="26">
        <f>SUM(F13:F18)</f>
        <v>168317328</v>
      </c>
      <c r="G19" s="28">
        <f t="shared" si="1"/>
        <v>5562669274</v>
      </c>
    </row>
    <row r="20" spans="1:7" ht="14.1" customHeight="1" x14ac:dyDescent="0.15">
      <c r="A20" s="23"/>
      <c r="B20" s="200" t="s">
        <v>25</v>
      </c>
      <c r="C20" s="200"/>
      <c r="D20" s="34"/>
      <c r="E20" s="26">
        <v>16035980278</v>
      </c>
      <c r="F20" s="26">
        <v>-499407658</v>
      </c>
      <c r="G20" s="28">
        <f t="shared" si="1"/>
        <v>15536572620</v>
      </c>
    </row>
    <row r="21" spans="1:7" ht="14.1" customHeight="1" x14ac:dyDescent="0.15">
      <c r="A21" s="23"/>
      <c r="B21" s="200" t="s">
        <v>26</v>
      </c>
      <c r="C21" s="200"/>
      <c r="D21" s="34"/>
      <c r="E21" s="26"/>
      <c r="F21" s="26"/>
      <c r="G21" s="28"/>
    </row>
    <row r="22" spans="1:7" ht="14.1" customHeight="1" x14ac:dyDescent="0.15">
      <c r="A22" s="23"/>
      <c r="B22" s="23" t="s">
        <v>7</v>
      </c>
      <c r="C22" s="24" t="s">
        <v>27</v>
      </c>
      <c r="D22" s="34"/>
      <c r="E22" s="26">
        <v>104725453</v>
      </c>
      <c r="F22" s="26">
        <v>-14000</v>
      </c>
      <c r="G22" s="28">
        <f t="shared" ref="G22:G28" si="2">SUM(E22:F22)</f>
        <v>104711453</v>
      </c>
    </row>
    <row r="23" spans="1:7" ht="14.1" customHeight="1" x14ac:dyDescent="0.15">
      <c r="A23" s="23"/>
      <c r="B23" s="23" t="s">
        <v>9</v>
      </c>
      <c r="C23" s="24" t="s">
        <v>28</v>
      </c>
      <c r="D23" s="34"/>
      <c r="E23" s="26">
        <v>1560831728</v>
      </c>
      <c r="F23" s="26" t="s">
        <v>29</v>
      </c>
      <c r="G23" s="28">
        <f t="shared" si="2"/>
        <v>1560831728</v>
      </c>
    </row>
    <row r="24" spans="1:7" ht="14.1" customHeight="1" x14ac:dyDescent="0.15">
      <c r="A24" s="23"/>
      <c r="B24" s="23" t="s">
        <v>11</v>
      </c>
      <c r="C24" s="24" t="s">
        <v>30</v>
      </c>
      <c r="D24" s="34"/>
      <c r="E24" s="26">
        <v>8146654</v>
      </c>
      <c r="F24" s="26">
        <v>-36312</v>
      </c>
      <c r="G24" s="28">
        <f t="shared" si="2"/>
        <v>8110342</v>
      </c>
    </row>
    <row r="25" spans="1:7" ht="14.1" customHeight="1" x14ac:dyDescent="0.15">
      <c r="A25" s="23"/>
      <c r="B25" s="23" t="s">
        <v>13</v>
      </c>
      <c r="C25" s="35" t="s">
        <v>31</v>
      </c>
      <c r="D25" s="34"/>
      <c r="E25" s="26">
        <v>134675194</v>
      </c>
      <c r="F25" s="26">
        <v>-36927</v>
      </c>
      <c r="G25" s="28">
        <f t="shared" si="2"/>
        <v>134638267</v>
      </c>
    </row>
    <row r="26" spans="1:7" ht="14.1" customHeight="1" x14ac:dyDescent="0.15">
      <c r="A26" s="23"/>
      <c r="B26" s="200" t="s">
        <v>5</v>
      </c>
      <c r="C26" s="200"/>
      <c r="D26" s="34"/>
      <c r="E26" s="26">
        <f>SUM(E22:E25)</f>
        <v>1808379029</v>
      </c>
      <c r="F26" s="26">
        <f>SUM(F22:F25)</f>
        <v>-87239</v>
      </c>
      <c r="G26" s="28">
        <f t="shared" si="2"/>
        <v>1808291790</v>
      </c>
    </row>
    <row r="27" spans="1:7" ht="14.1" customHeight="1" x14ac:dyDescent="0.15">
      <c r="A27" s="23"/>
      <c r="B27" s="200" t="s">
        <v>33</v>
      </c>
      <c r="C27" s="200"/>
      <c r="D27" s="34"/>
      <c r="E27" s="26">
        <v>15974910000</v>
      </c>
      <c r="F27" s="26">
        <v>-174724866</v>
      </c>
      <c r="G27" s="28">
        <f t="shared" si="2"/>
        <v>15800185134</v>
      </c>
    </row>
    <row r="28" spans="1:7" ht="14.1" customHeight="1" x14ac:dyDescent="0.15">
      <c r="A28" s="23"/>
      <c r="B28" s="200" t="s">
        <v>34</v>
      </c>
      <c r="C28" s="200"/>
      <c r="D28" s="34"/>
      <c r="E28" s="26">
        <v>4386035006</v>
      </c>
      <c r="F28" s="26">
        <v>53940374</v>
      </c>
      <c r="G28" s="28">
        <f t="shared" si="2"/>
        <v>4439975380</v>
      </c>
    </row>
    <row r="29" spans="1:7" ht="14.1" customHeight="1" x14ac:dyDescent="0.15">
      <c r="A29" s="23"/>
      <c r="B29" s="200" t="s">
        <v>35</v>
      </c>
      <c r="C29" s="200"/>
      <c r="D29" s="34"/>
      <c r="E29" s="26"/>
      <c r="F29" s="26"/>
      <c r="G29" s="28"/>
    </row>
    <row r="30" spans="1:7" ht="14.1" customHeight="1" x14ac:dyDescent="0.15">
      <c r="A30" s="23"/>
      <c r="B30" s="23" t="s">
        <v>7</v>
      </c>
      <c r="C30" s="24" t="s">
        <v>36</v>
      </c>
      <c r="D30" s="34"/>
      <c r="E30" s="26">
        <v>1146890000</v>
      </c>
      <c r="F30" s="26">
        <v>449283</v>
      </c>
      <c r="G30" s="28">
        <f t="shared" ref="G30:G46" si="3">SUM(E30:F30)</f>
        <v>1147339283</v>
      </c>
    </row>
    <row r="31" spans="1:7" ht="14.1" customHeight="1" x14ac:dyDescent="0.15">
      <c r="A31" s="23"/>
      <c r="B31" s="23" t="s">
        <v>9</v>
      </c>
      <c r="C31" s="24" t="s">
        <v>37</v>
      </c>
      <c r="D31" s="34"/>
      <c r="E31" s="26">
        <v>1899973000</v>
      </c>
      <c r="F31" s="26">
        <v>173421</v>
      </c>
      <c r="G31" s="28">
        <f t="shared" si="3"/>
        <v>1900146421</v>
      </c>
    </row>
    <row r="32" spans="1:7" ht="14.1" customHeight="1" x14ac:dyDescent="0.15">
      <c r="A32" s="23"/>
      <c r="B32" s="23" t="s">
        <v>11</v>
      </c>
      <c r="C32" s="35" t="s">
        <v>38</v>
      </c>
      <c r="D32" s="34"/>
      <c r="E32" s="26">
        <v>544934000</v>
      </c>
      <c r="F32" s="26">
        <v>85156</v>
      </c>
      <c r="G32" s="28">
        <f t="shared" si="3"/>
        <v>545019156</v>
      </c>
    </row>
    <row r="33" spans="1:7" ht="14.1" customHeight="1" x14ac:dyDescent="0.15">
      <c r="A33" s="23"/>
      <c r="B33" s="23" t="s">
        <v>13</v>
      </c>
      <c r="C33" s="24" t="s">
        <v>39</v>
      </c>
      <c r="D33" s="34"/>
      <c r="E33" s="26">
        <v>808382000</v>
      </c>
      <c r="F33" s="26">
        <v>166307060</v>
      </c>
      <c r="G33" s="28">
        <f t="shared" si="3"/>
        <v>974689060</v>
      </c>
    </row>
    <row r="34" spans="1:7" ht="14.1" customHeight="1" x14ac:dyDescent="0.15">
      <c r="A34" s="23"/>
      <c r="B34" s="23" t="s">
        <v>15</v>
      </c>
      <c r="C34" s="24" t="s">
        <v>40</v>
      </c>
      <c r="D34" s="34"/>
      <c r="E34" s="26">
        <v>1034489000</v>
      </c>
      <c r="F34" s="26">
        <v>20746</v>
      </c>
      <c r="G34" s="28">
        <f t="shared" si="3"/>
        <v>1034509746</v>
      </c>
    </row>
    <row r="35" spans="1:7" ht="14.1" customHeight="1" x14ac:dyDescent="0.15">
      <c r="A35" s="23"/>
      <c r="B35" s="23" t="s">
        <v>23</v>
      </c>
      <c r="C35" s="24" t="s">
        <v>63</v>
      </c>
      <c r="D35" s="34"/>
      <c r="E35" s="26">
        <v>909824000</v>
      </c>
      <c r="F35" s="26">
        <v>324726</v>
      </c>
      <c r="G35" s="28">
        <f t="shared" si="3"/>
        <v>910148726</v>
      </c>
    </row>
    <row r="36" spans="1:7" ht="14.1" customHeight="1" x14ac:dyDescent="0.15">
      <c r="A36" s="23"/>
      <c r="B36" s="23" t="s">
        <v>42</v>
      </c>
      <c r="C36" s="24" t="s">
        <v>43</v>
      </c>
      <c r="D36" s="31"/>
      <c r="E36" s="26">
        <v>165787000</v>
      </c>
      <c r="F36" s="26" t="s">
        <v>29</v>
      </c>
      <c r="G36" s="28">
        <f t="shared" si="3"/>
        <v>165787000</v>
      </c>
    </row>
    <row r="37" spans="1:7" ht="14.1" customHeight="1" x14ac:dyDescent="0.15">
      <c r="A37" s="23"/>
      <c r="B37" s="23" t="s">
        <v>44</v>
      </c>
      <c r="C37" s="24" t="s">
        <v>45</v>
      </c>
      <c r="D37" s="31"/>
      <c r="E37" s="26">
        <v>11166000</v>
      </c>
      <c r="F37" s="26" t="s">
        <v>29</v>
      </c>
      <c r="G37" s="28">
        <f t="shared" si="3"/>
        <v>11166000</v>
      </c>
    </row>
    <row r="38" spans="1:7" ht="14.1" customHeight="1" x14ac:dyDescent="0.15">
      <c r="A38" s="23"/>
      <c r="B38" s="201" t="s">
        <v>46</v>
      </c>
      <c r="C38" s="201"/>
      <c r="D38" s="31"/>
      <c r="E38" s="26">
        <f>SUM(E30:E37)</f>
        <v>6521445000</v>
      </c>
      <c r="F38" s="26">
        <f>SUM(F30:F37)</f>
        <v>167360392</v>
      </c>
      <c r="G38" s="28">
        <f t="shared" si="3"/>
        <v>6688805392</v>
      </c>
    </row>
    <row r="39" spans="1:7" ht="14.1" customHeight="1" x14ac:dyDescent="0.15">
      <c r="A39" s="23"/>
      <c r="B39" s="23" t="s">
        <v>47</v>
      </c>
      <c r="C39" s="24" t="s">
        <v>48</v>
      </c>
      <c r="D39" s="31"/>
      <c r="E39" s="26">
        <v>68215000</v>
      </c>
      <c r="F39" s="26">
        <v>586422143</v>
      </c>
      <c r="G39" s="28">
        <f t="shared" si="3"/>
        <v>654637143</v>
      </c>
    </row>
    <row r="40" spans="1:7" ht="14.1" customHeight="1" x14ac:dyDescent="0.15">
      <c r="A40" s="23"/>
      <c r="B40" s="200" t="s">
        <v>5</v>
      </c>
      <c r="C40" s="200"/>
      <c r="D40" s="31"/>
      <c r="E40" s="26">
        <f>SUM(E38:E39)</f>
        <v>6589660000</v>
      </c>
      <c r="F40" s="26">
        <f>SUM(F38:F39)</f>
        <v>753782535</v>
      </c>
      <c r="G40" s="28">
        <f t="shared" si="3"/>
        <v>7343442535</v>
      </c>
    </row>
    <row r="41" spans="1:7" ht="14.1" customHeight="1" x14ac:dyDescent="0.15">
      <c r="A41" s="23"/>
      <c r="B41" s="200" t="s">
        <v>49</v>
      </c>
      <c r="C41" s="200"/>
      <c r="D41" s="31"/>
      <c r="E41" s="26">
        <v>845947732</v>
      </c>
      <c r="F41" s="26">
        <v>18818083</v>
      </c>
      <c r="G41" s="28">
        <f t="shared" si="3"/>
        <v>864765815</v>
      </c>
    </row>
    <row r="42" spans="1:7" ht="14.1" customHeight="1" x14ac:dyDescent="0.15">
      <c r="A42" s="23"/>
      <c r="B42" s="200" t="s">
        <v>50</v>
      </c>
      <c r="C42" s="200"/>
      <c r="D42" s="31"/>
      <c r="E42" s="26">
        <v>194964785</v>
      </c>
      <c r="F42" s="26">
        <v>19672049</v>
      </c>
      <c r="G42" s="28">
        <f t="shared" si="3"/>
        <v>214636834</v>
      </c>
    </row>
    <row r="43" spans="1:7" ht="14.1" customHeight="1" x14ac:dyDescent="0.15">
      <c r="A43" s="23"/>
      <c r="B43" s="200" t="s">
        <v>51</v>
      </c>
      <c r="C43" s="200"/>
      <c r="D43" s="31"/>
      <c r="E43" s="26">
        <v>592112788</v>
      </c>
      <c r="F43" s="26">
        <v>-2794169</v>
      </c>
      <c r="G43" s="28">
        <f t="shared" si="3"/>
        <v>589318619</v>
      </c>
    </row>
    <row r="44" spans="1:7" ht="14.1" customHeight="1" x14ac:dyDescent="0.15">
      <c r="A44" s="23"/>
      <c r="B44" s="200" t="s">
        <v>52</v>
      </c>
      <c r="C44" s="200"/>
      <c r="D44" s="36"/>
      <c r="E44" s="26">
        <v>373225285</v>
      </c>
      <c r="F44" s="26">
        <v>8231040</v>
      </c>
      <c r="G44" s="28">
        <f t="shared" si="3"/>
        <v>381456325</v>
      </c>
    </row>
    <row r="45" spans="1:7" ht="14.1" customHeight="1" x14ac:dyDescent="0.15">
      <c r="A45" s="23"/>
      <c r="B45" s="200" t="s">
        <v>58</v>
      </c>
      <c r="C45" s="200"/>
      <c r="D45" s="36"/>
      <c r="E45" s="26">
        <v>1300000000</v>
      </c>
      <c r="F45" s="26" t="s">
        <v>29</v>
      </c>
      <c r="G45" s="28">
        <f t="shared" si="3"/>
        <v>1300000000</v>
      </c>
    </row>
    <row r="46" spans="1:7" ht="14.1" customHeight="1" x14ac:dyDescent="0.15">
      <c r="A46" s="23"/>
      <c r="B46" s="200" t="s">
        <v>53</v>
      </c>
      <c r="C46" s="200"/>
      <c r="D46" s="36"/>
      <c r="E46" s="26">
        <v>4354622549</v>
      </c>
      <c r="F46" s="26">
        <v>71866099</v>
      </c>
      <c r="G46" s="28">
        <f t="shared" si="3"/>
        <v>4426488648</v>
      </c>
    </row>
    <row r="47" spans="1:7" ht="14.1" customHeight="1" x14ac:dyDescent="0.15">
      <c r="A47" s="23"/>
      <c r="B47" s="200" t="s">
        <v>64</v>
      </c>
      <c r="C47" s="200"/>
      <c r="D47" s="36"/>
      <c r="E47" s="26">
        <v>135000000</v>
      </c>
      <c r="F47" s="26">
        <v>-135000000</v>
      </c>
      <c r="G47" s="28" t="s">
        <v>29</v>
      </c>
    </row>
    <row r="48" spans="1:7" ht="14.1" customHeight="1" x14ac:dyDescent="0.15">
      <c r="A48" s="23"/>
      <c r="B48" s="200" t="s">
        <v>54</v>
      </c>
      <c r="C48" s="200"/>
      <c r="D48" s="36"/>
      <c r="E48" s="26">
        <v>150000000</v>
      </c>
      <c r="F48" s="26" t="s">
        <v>29</v>
      </c>
      <c r="G48" s="28">
        <f>SUM(E48:F48)</f>
        <v>150000000</v>
      </c>
    </row>
    <row r="49" spans="1:7" ht="6" customHeight="1" x14ac:dyDescent="0.15">
      <c r="A49" s="23"/>
      <c r="B49" s="24"/>
      <c r="C49" s="24"/>
      <c r="D49" s="36"/>
      <c r="E49" s="26"/>
      <c r="F49" s="26"/>
      <c r="G49" s="28"/>
    </row>
    <row r="50" spans="1:7" ht="11.25" customHeight="1" x14ac:dyDescent="0.15">
      <c r="A50" s="23"/>
      <c r="B50" s="202" t="s">
        <v>55</v>
      </c>
      <c r="C50" s="202"/>
      <c r="D50" s="36"/>
      <c r="E50" s="28">
        <f>SUM(E11,E19:E20,E26:E28,E40:E48)</f>
        <v>70347419164</v>
      </c>
      <c r="F50" s="28">
        <f>SUM(F11,F19:F20,F26:F28,F40:F48)</f>
        <v>266045857</v>
      </c>
      <c r="G50" s="28">
        <f>SUM(E50:F50)</f>
        <v>70613465021</v>
      </c>
    </row>
    <row r="51" spans="1:7" ht="6" customHeight="1" x14ac:dyDescent="0.15">
      <c r="A51" s="38"/>
      <c r="B51" s="38"/>
      <c r="C51" s="39"/>
      <c r="D51" s="40"/>
      <c r="E51" s="41"/>
      <c r="F51" s="42"/>
      <c r="G51" s="42"/>
    </row>
    <row r="52" spans="1:7" ht="10.5" customHeight="1" x14ac:dyDescent="0.15">
      <c r="A52" s="195" t="s">
        <v>148</v>
      </c>
      <c r="B52" s="195"/>
      <c r="C52" s="195"/>
      <c r="D52" s="195"/>
      <c r="E52" s="195"/>
      <c r="F52" s="195"/>
      <c r="G52" s="195"/>
    </row>
    <row r="53" spans="1:7" ht="10.5" customHeight="1" x14ac:dyDescent="0.15">
      <c r="A53" s="196"/>
      <c r="B53" s="196"/>
      <c r="C53" s="196"/>
      <c r="D53" s="196"/>
      <c r="E53" s="196"/>
      <c r="F53" s="196"/>
      <c r="G53" s="196"/>
    </row>
  </sheetData>
  <mergeCells count="24">
    <mergeCell ref="B42:C42"/>
    <mergeCell ref="B47:C47"/>
    <mergeCell ref="B48:C48"/>
    <mergeCell ref="B50:C50"/>
    <mergeCell ref="B43:C43"/>
    <mergeCell ref="B44:C44"/>
    <mergeCell ref="B45:C45"/>
    <mergeCell ref="B46:C46"/>
    <mergeCell ref="A52:G53"/>
    <mergeCell ref="A2:G2"/>
    <mergeCell ref="A3:D3"/>
    <mergeCell ref="B5:C5"/>
    <mergeCell ref="B11:C11"/>
    <mergeCell ref="B12:C12"/>
    <mergeCell ref="B19:C19"/>
    <mergeCell ref="B20:C20"/>
    <mergeCell ref="B21:C21"/>
    <mergeCell ref="B26:C26"/>
    <mergeCell ref="B27:C27"/>
    <mergeCell ref="B28:C28"/>
    <mergeCell ref="B29:C29"/>
    <mergeCell ref="B38:C38"/>
    <mergeCell ref="B40:C40"/>
    <mergeCell ref="B41:C41"/>
  </mergeCells>
  <phoneticPr fontId="7"/>
  <pageMargins left="0.78740157480314965" right="0.78740157480314965" top="0.86614173228346458" bottom="0.86614173228346458" header="0.62992125984251968" footer="0.39370078740157483"/>
  <pageSetup paperSize="9" scale="112" firstPageNumber="250"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52"/>
  <sheetViews>
    <sheetView view="pageBreakPreview" zoomScaleNormal="100" zoomScaleSheetLayoutView="100" workbookViewId="0"/>
  </sheetViews>
  <sheetFormatPr defaultColWidth="9.42578125" defaultRowHeight="10.5" customHeight="1" x14ac:dyDescent="0.15"/>
  <cols>
    <col min="1" max="1" width="0.42578125" style="30" customWidth="1"/>
    <col min="2" max="2" width="4.42578125" style="30" customWidth="1"/>
    <col min="3" max="3" width="33.42578125" style="30" customWidth="1"/>
    <col min="4" max="4" width="0.5703125" style="30" customWidth="1"/>
    <col min="5" max="7" width="20.140625" style="30" customWidth="1"/>
    <col min="8" max="12" width="12.140625" style="30" customWidth="1"/>
    <col min="13" max="18" width="12.42578125" style="30" customWidth="1"/>
    <col min="19" max="16384" width="9.42578125" style="30"/>
  </cols>
  <sheetData>
    <row r="1" spans="1:29" s="12" customFormat="1" ht="12" customHeight="1" x14ac:dyDescent="0.15">
      <c r="A1" s="8"/>
      <c r="B1" s="8"/>
      <c r="C1" s="8"/>
      <c r="D1" s="8"/>
      <c r="E1" s="8"/>
      <c r="F1" s="8"/>
      <c r="G1" s="9" t="s">
        <v>0</v>
      </c>
      <c r="H1" s="10"/>
      <c r="I1" s="10"/>
      <c r="J1" s="10"/>
      <c r="K1" s="10"/>
      <c r="L1" s="10"/>
      <c r="M1" s="10"/>
      <c r="N1" s="10"/>
      <c r="O1" s="10"/>
      <c r="P1" s="10"/>
      <c r="Q1" s="10"/>
      <c r="R1" s="11"/>
      <c r="S1" s="10"/>
      <c r="T1" s="10"/>
      <c r="U1" s="10"/>
      <c r="V1" s="10"/>
      <c r="W1" s="10"/>
      <c r="X1" s="10"/>
      <c r="Y1" s="10"/>
      <c r="Z1" s="10"/>
      <c r="AA1" s="10"/>
      <c r="AB1" s="10"/>
      <c r="AC1" s="10"/>
    </row>
    <row r="2" spans="1:29" ht="18" customHeight="1" x14ac:dyDescent="0.15">
      <c r="A2" s="197" t="s">
        <v>65</v>
      </c>
      <c r="B2" s="197"/>
      <c r="C2" s="197"/>
      <c r="D2" s="197"/>
      <c r="E2" s="197"/>
      <c r="F2" s="197"/>
      <c r="G2" s="197"/>
    </row>
    <row r="3" spans="1:29" ht="18" customHeight="1" x14ac:dyDescent="0.15">
      <c r="A3" s="198" t="s">
        <v>2</v>
      </c>
      <c r="B3" s="198"/>
      <c r="C3" s="198"/>
      <c r="D3" s="199"/>
      <c r="E3" s="15" t="s">
        <v>3</v>
      </c>
      <c r="F3" s="16" t="s">
        <v>4</v>
      </c>
      <c r="G3" s="17" t="s">
        <v>5</v>
      </c>
    </row>
    <row r="4" spans="1:29" ht="6" customHeight="1" x14ac:dyDescent="0.15">
      <c r="A4" s="20"/>
      <c r="B4" s="20"/>
      <c r="C4" s="20"/>
      <c r="D4" s="21"/>
      <c r="E4" s="22"/>
      <c r="F4" s="22"/>
      <c r="G4" s="22"/>
    </row>
    <row r="5" spans="1:29" ht="14.25" customHeight="1" x14ac:dyDescent="0.15">
      <c r="A5" s="23"/>
      <c r="B5" s="200" t="s">
        <v>6</v>
      </c>
      <c r="C5" s="200"/>
      <c r="D5" s="25"/>
      <c r="E5" s="26"/>
      <c r="F5" s="26"/>
      <c r="G5" s="26"/>
    </row>
    <row r="6" spans="1:29" ht="14.25" customHeight="1" x14ac:dyDescent="0.15">
      <c r="A6" s="23"/>
      <c r="B6" s="23" t="s">
        <v>7</v>
      </c>
      <c r="C6" s="24" t="s">
        <v>8</v>
      </c>
      <c r="D6" s="21"/>
      <c r="E6" s="26">
        <v>1061315230</v>
      </c>
      <c r="F6" s="26">
        <v>-42745524</v>
      </c>
      <c r="G6" s="28">
        <f t="shared" ref="G6:G11" si="0">SUM(E6:F6)</f>
        <v>1018569706</v>
      </c>
    </row>
    <row r="7" spans="1:29" ht="14.25" customHeight="1" x14ac:dyDescent="0.15">
      <c r="A7" s="23"/>
      <c r="B7" s="23" t="s">
        <v>9</v>
      </c>
      <c r="C7" s="24" t="s">
        <v>10</v>
      </c>
      <c r="D7" s="21"/>
      <c r="E7" s="26">
        <v>2818802814</v>
      </c>
      <c r="F7" s="26">
        <v>35541261</v>
      </c>
      <c r="G7" s="28">
        <f t="shared" si="0"/>
        <v>2854344075</v>
      </c>
    </row>
    <row r="8" spans="1:29" ht="14.25" customHeight="1" x14ac:dyDescent="0.15">
      <c r="A8" s="23"/>
      <c r="B8" s="23" t="s">
        <v>11</v>
      </c>
      <c r="C8" s="24" t="s">
        <v>12</v>
      </c>
      <c r="D8" s="31"/>
      <c r="E8" s="26">
        <v>7888367530</v>
      </c>
      <c r="F8" s="26">
        <v>19757486</v>
      </c>
      <c r="G8" s="28">
        <f t="shared" si="0"/>
        <v>7908125016</v>
      </c>
    </row>
    <row r="9" spans="1:29" ht="14.25" customHeight="1" x14ac:dyDescent="0.15">
      <c r="A9" s="23"/>
      <c r="B9" s="23" t="s">
        <v>13</v>
      </c>
      <c r="C9" s="24" t="s">
        <v>14</v>
      </c>
      <c r="D9" s="31"/>
      <c r="E9" s="26">
        <v>641141399</v>
      </c>
      <c r="F9" s="26">
        <v>22143838</v>
      </c>
      <c r="G9" s="28">
        <f t="shared" si="0"/>
        <v>663285237</v>
      </c>
    </row>
    <row r="10" spans="1:29" ht="14.25" customHeight="1" x14ac:dyDescent="0.15">
      <c r="A10" s="23"/>
      <c r="B10" s="23" t="s">
        <v>15</v>
      </c>
      <c r="C10" s="24" t="s">
        <v>16</v>
      </c>
      <c r="D10" s="31"/>
      <c r="E10" s="26">
        <v>327732826</v>
      </c>
      <c r="F10" s="26">
        <v>-27934318</v>
      </c>
      <c r="G10" s="28">
        <f t="shared" si="0"/>
        <v>299798508</v>
      </c>
    </row>
    <row r="11" spans="1:29" ht="14.25" customHeight="1" x14ac:dyDescent="0.15">
      <c r="A11" s="23"/>
      <c r="B11" s="200" t="s">
        <v>5</v>
      </c>
      <c r="C11" s="200"/>
      <c r="D11" s="34"/>
      <c r="E11" s="26">
        <f>SUM(E6:E10)</f>
        <v>12737359799</v>
      </c>
      <c r="F11" s="26">
        <f>SUM(F6:F10)</f>
        <v>6762743</v>
      </c>
      <c r="G11" s="28">
        <f t="shared" si="0"/>
        <v>12744122542</v>
      </c>
    </row>
    <row r="12" spans="1:29" ht="14.25" customHeight="1" x14ac:dyDescent="0.15">
      <c r="A12" s="23"/>
      <c r="B12" s="200" t="s">
        <v>17</v>
      </c>
      <c r="C12" s="200"/>
      <c r="D12" s="34"/>
      <c r="E12" s="26"/>
      <c r="F12" s="26"/>
      <c r="G12" s="28"/>
    </row>
    <row r="13" spans="1:29" ht="14.25" customHeight="1" x14ac:dyDescent="0.15">
      <c r="A13" s="23"/>
      <c r="B13" s="23" t="s">
        <v>7</v>
      </c>
      <c r="C13" s="24" t="s">
        <v>18</v>
      </c>
      <c r="D13" s="34"/>
      <c r="E13" s="26">
        <v>2726309000</v>
      </c>
      <c r="F13" s="26">
        <v>35322549</v>
      </c>
      <c r="G13" s="28">
        <f t="shared" ref="G13:G20" si="1">SUM(E13:F13)</f>
        <v>2761631549</v>
      </c>
    </row>
    <row r="14" spans="1:29" ht="14.25" customHeight="1" x14ac:dyDescent="0.15">
      <c r="A14" s="23"/>
      <c r="B14" s="23" t="s">
        <v>9</v>
      </c>
      <c r="C14" s="24" t="s">
        <v>19</v>
      </c>
      <c r="D14" s="34"/>
      <c r="E14" s="26">
        <v>1379634782</v>
      </c>
      <c r="F14" s="26">
        <v>73677089</v>
      </c>
      <c r="G14" s="28">
        <f t="shared" si="1"/>
        <v>1453311871</v>
      </c>
    </row>
    <row r="15" spans="1:29" ht="14.25" customHeight="1" x14ac:dyDescent="0.15">
      <c r="A15" s="23"/>
      <c r="B15" s="23" t="s">
        <v>11</v>
      </c>
      <c r="C15" s="24" t="s">
        <v>20</v>
      </c>
      <c r="D15" s="34"/>
      <c r="E15" s="26">
        <v>547828841</v>
      </c>
      <c r="F15" s="26">
        <v>30152668</v>
      </c>
      <c r="G15" s="28">
        <f t="shared" si="1"/>
        <v>577981509</v>
      </c>
    </row>
    <row r="16" spans="1:29" ht="14.25" customHeight="1" x14ac:dyDescent="0.15">
      <c r="A16" s="23"/>
      <c r="B16" s="23" t="s">
        <v>13</v>
      </c>
      <c r="C16" s="24" t="s">
        <v>21</v>
      </c>
      <c r="D16" s="34"/>
      <c r="E16" s="26">
        <v>271912241</v>
      </c>
      <c r="F16" s="26">
        <v>28315779</v>
      </c>
      <c r="G16" s="28">
        <f t="shared" si="1"/>
        <v>300228020</v>
      </c>
    </row>
    <row r="17" spans="1:7" ht="14.25" customHeight="1" x14ac:dyDescent="0.15">
      <c r="A17" s="23"/>
      <c r="B17" s="23" t="s">
        <v>15</v>
      </c>
      <c r="C17" s="24" t="s">
        <v>22</v>
      </c>
      <c r="D17" s="34"/>
      <c r="E17" s="26">
        <v>668793716</v>
      </c>
      <c r="F17" s="26">
        <v>3754176</v>
      </c>
      <c r="G17" s="28">
        <f t="shared" si="1"/>
        <v>672547892</v>
      </c>
    </row>
    <row r="18" spans="1:7" ht="14.25" customHeight="1" x14ac:dyDescent="0.15">
      <c r="A18" s="23"/>
      <c r="B18" s="23" t="s">
        <v>23</v>
      </c>
      <c r="C18" s="24" t="s">
        <v>24</v>
      </c>
      <c r="D18" s="34"/>
      <c r="E18" s="26">
        <v>88908412</v>
      </c>
      <c r="F18" s="26">
        <v>-284083</v>
      </c>
      <c r="G18" s="28">
        <f t="shared" si="1"/>
        <v>88624329</v>
      </c>
    </row>
    <row r="19" spans="1:7" ht="14.25" customHeight="1" x14ac:dyDescent="0.15">
      <c r="A19" s="23"/>
      <c r="B19" s="200" t="s">
        <v>5</v>
      </c>
      <c r="C19" s="200"/>
      <c r="D19" s="34"/>
      <c r="E19" s="26">
        <f>SUM(E13:E18)</f>
        <v>5683386992</v>
      </c>
      <c r="F19" s="26">
        <f>SUM(F13:F18)</f>
        <v>170938178</v>
      </c>
      <c r="G19" s="28">
        <f t="shared" si="1"/>
        <v>5854325170</v>
      </c>
    </row>
    <row r="20" spans="1:7" ht="14.25" customHeight="1" x14ac:dyDescent="0.15">
      <c r="A20" s="23"/>
      <c r="B20" s="200" t="s">
        <v>25</v>
      </c>
      <c r="C20" s="200"/>
      <c r="D20" s="34"/>
      <c r="E20" s="26">
        <v>16447320012</v>
      </c>
      <c r="F20" s="26">
        <v>-1265512554</v>
      </c>
      <c r="G20" s="28">
        <f t="shared" si="1"/>
        <v>15181807458</v>
      </c>
    </row>
    <row r="21" spans="1:7" ht="14.25" customHeight="1" x14ac:dyDescent="0.15">
      <c r="A21" s="23"/>
      <c r="B21" s="200" t="s">
        <v>26</v>
      </c>
      <c r="C21" s="200"/>
      <c r="D21" s="34"/>
      <c r="E21" s="26"/>
      <c r="F21" s="26"/>
      <c r="G21" s="28"/>
    </row>
    <row r="22" spans="1:7" ht="14.25" customHeight="1" x14ac:dyDescent="0.15">
      <c r="A22" s="23"/>
      <c r="B22" s="23" t="s">
        <v>7</v>
      </c>
      <c r="C22" s="24" t="s">
        <v>27</v>
      </c>
      <c r="D22" s="34"/>
      <c r="E22" s="26">
        <v>101514918</v>
      </c>
      <c r="F22" s="26">
        <v>-3500</v>
      </c>
      <c r="G22" s="28">
        <f t="shared" ref="G22:G28" si="2">SUM(E22:F22)</f>
        <v>101511418</v>
      </c>
    </row>
    <row r="23" spans="1:7" ht="14.25" customHeight="1" x14ac:dyDescent="0.15">
      <c r="A23" s="23"/>
      <c r="B23" s="23" t="s">
        <v>9</v>
      </c>
      <c r="C23" s="24" t="s">
        <v>28</v>
      </c>
      <c r="D23" s="34"/>
      <c r="E23" s="26">
        <v>1547516185</v>
      </c>
      <c r="F23" s="26" t="s">
        <v>29</v>
      </c>
      <c r="G23" s="28">
        <f t="shared" si="2"/>
        <v>1547516185</v>
      </c>
    </row>
    <row r="24" spans="1:7" ht="14.25" customHeight="1" x14ac:dyDescent="0.15">
      <c r="A24" s="23"/>
      <c r="B24" s="23" t="s">
        <v>11</v>
      </c>
      <c r="C24" s="24" t="s">
        <v>30</v>
      </c>
      <c r="D24" s="34"/>
      <c r="E24" s="26">
        <v>6157124</v>
      </c>
      <c r="F24" s="26">
        <v>-51369</v>
      </c>
      <c r="G24" s="28">
        <f t="shared" si="2"/>
        <v>6105755</v>
      </c>
    </row>
    <row r="25" spans="1:7" ht="14.25" customHeight="1" x14ac:dyDescent="0.15">
      <c r="A25" s="23"/>
      <c r="B25" s="23" t="s">
        <v>13</v>
      </c>
      <c r="C25" s="35" t="s">
        <v>31</v>
      </c>
      <c r="D25" s="34"/>
      <c r="E25" s="26">
        <v>128677664</v>
      </c>
      <c r="F25" s="26">
        <v>-37697</v>
      </c>
      <c r="G25" s="28">
        <f t="shared" si="2"/>
        <v>128639967</v>
      </c>
    </row>
    <row r="26" spans="1:7" ht="14.25" customHeight="1" x14ac:dyDescent="0.15">
      <c r="A26" s="23"/>
      <c r="B26" s="200" t="s">
        <v>5</v>
      </c>
      <c r="C26" s="200"/>
      <c r="D26" s="34"/>
      <c r="E26" s="26">
        <f>SUM(E22:E25)</f>
        <v>1783865891</v>
      </c>
      <c r="F26" s="26">
        <f>SUM(F22:F25)</f>
        <v>-92566</v>
      </c>
      <c r="G26" s="28">
        <f t="shared" si="2"/>
        <v>1783773325</v>
      </c>
    </row>
    <row r="27" spans="1:7" ht="14.25" customHeight="1" x14ac:dyDescent="0.15">
      <c r="A27" s="23"/>
      <c r="B27" s="200" t="s">
        <v>33</v>
      </c>
      <c r="C27" s="200"/>
      <c r="D27" s="34"/>
      <c r="E27" s="26">
        <v>15771880000</v>
      </c>
      <c r="F27" s="26">
        <v>-1568222829</v>
      </c>
      <c r="G27" s="28">
        <f t="shared" si="2"/>
        <v>14203657171</v>
      </c>
    </row>
    <row r="28" spans="1:7" ht="14.25" customHeight="1" x14ac:dyDescent="0.15">
      <c r="A28" s="23"/>
      <c r="B28" s="200" t="s">
        <v>34</v>
      </c>
      <c r="C28" s="200"/>
      <c r="D28" s="34"/>
      <c r="E28" s="26">
        <v>4551839221</v>
      </c>
      <c r="F28" s="26">
        <v>25977815</v>
      </c>
      <c r="G28" s="28">
        <f t="shared" si="2"/>
        <v>4577817036</v>
      </c>
    </row>
    <row r="29" spans="1:7" ht="14.25" customHeight="1" x14ac:dyDescent="0.15">
      <c r="A29" s="23"/>
      <c r="B29" s="200" t="s">
        <v>35</v>
      </c>
      <c r="C29" s="200"/>
      <c r="D29" s="34"/>
      <c r="E29" s="26"/>
      <c r="F29" s="26"/>
      <c r="G29" s="28"/>
    </row>
    <row r="30" spans="1:7" ht="14.25" customHeight="1" x14ac:dyDescent="0.15">
      <c r="A30" s="23"/>
      <c r="B30" s="23" t="s">
        <v>7</v>
      </c>
      <c r="C30" s="24" t="s">
        <v>36</v>
      </c>
      <c r="D30" s="34"/>
      <c r="E30" s="26">
        <v>1415827000</v>
      </c>
      <c r="F30" s="26">
        <v>228261410</v>
      </c>
      <c r="G30" s="28">
        <f t="shared" ref="G30:G47" si="3">SUM(E30:F30)</f>
        <v>1644088410</v>
      </c>
    </row>
    <row r="31" spans="1:7" ht="14.25" customHeight="1" x14ac:dyDescent="0.15">
      <c r="A31" s="23"/>
      <c r="B31" s="23" t="s">
        <v>9</v>
      </c>
      <c r="C31" s="24" t="s">
        <v>37</v>
      </c>
      <c r="D31" s="34"/>
      <c r="E31" s="26">
        <v>2289366000</v>
      </c>
      <c r="F31" s="26">
        <v>374472703</v>
      </c>
      <c r="G31" s="28">
        <f t="shared" si="3"/>
        <v>2663838703</v>
      </c>
    </row>
    <row r="32" spans="1:7" ht="14.25" customHeight="1" x14ac:dyDescent="0.15">
      <c r="A32" s="23"/>
      <c r="B32" s="23" t="s">
        <v>11</v>
      </c>
      <c r="C32" s="35" t="s">
        <v>38</v>
      </c>
      <c r="D32" s="34"/>
      <c r="E32" s="26">
        <v>645044000</v>
      </c>
      <c r="F32" s="26">
        <v>93009847</v>
      </c>
      <c r="G32" s="28">
        <f t="shared" si="3"/>
        <v>738053847</v>
      </c>
    </row>
    <row r="33" spans="1:7" ht="14.25" customHeight="1" x14ac:dyDescent="0.15">
      <c r="A33" s="23"/>
      <c r="B33" s="23" t="s">
        <v>13</v>
      </c>
      <c r="C33" s="24" t="s">
        <v>39</v>
      </c>
      <c r="D33" s="34"/>
      <c r="E33" s="26">
        <v>930799000</v>
      </c>
      <c r="F33" s="26">
        <v>252834947</v>
      </c>
      <c r="G33" s="28">
        <f t="shared" si="3"/>
        <v>1183633947</v>
      </c>
    </row>
    <row r="34" spans="1:7" ht="14.25" customHeight="1" x14ac:dyDescent="0.15">
      <c r="A34" s="23"/>
      <c r="B34" s="23" t="s">
        <v>15</v>
      </c>
      <c r="C34" s="24" t="s">
        <v>40</v>
      </c>
      <c r="D34" s="34"/>
      <c r="E34" s="26">
        <v>1340107000</v>
      </c>
      <c r="F34" s="26">
        <v>282309873</v>
      </c>
      <c r="G34" s="28">
        <f t="shared" si="3"/>
        <v>1622416873</v>
      </c>
    </row>
    <row r="35" spans="1:7" ht="14.25" customHeight="1" x14ac:dyDescent="0.15">
      <c r="A35" s="23"/>
      <c r="B35" s="23" t="s">
        <v>23</v>
      </c>
      <c r="C35" s="24" t="s">
        <v>63</v>
      </c>
      <c r="D35" s="34"/>
      <c r="E35" s="26">
        <v>1103639000</v>
      </c>
      <c r="F35" s="26">
        <v>180418655</v>
      </c>
      <c r="G35" s="28">
        <f t="shared" si="3"/>
        <v>1284057655</v>
      </c>
    </row>
    <row r="36" spans="1:7" ht="14.25" customHeight="1" x14ac:dyDescent="0.15">
      <c r="A36" s="23"/>
      <c r="B36" s="23" t="s">
        <v>42</v>
      </c>
      <c r="C36" s="24" t="s">
        <v>43</v>
      </c>
      <c r="D36" s="31"/>
      <c r="E36" s="26">
        <v>218440000</v>
      </c>
      <c r="F36" s="26">
        <v>44302000</v>
      </c>
      <c r="G36" s="28">
        <f t="shared" si="3"/>
        <v>262742000</v>
      </c>
    </row>
    <row r="37" spans="1:7" ht="14.25" customHeight="1" x14ac:dyDescent="0.15">
      <c r="A37" s="23"/>
      <c r="B37" s="23" t="s">
        <v>44</v>
      </c>
      <c r="C37" s="24" t="s">
        <v>45</v>
      </c>
      <c r="D37" s="31"/>
      <c r="E37" s="26">
        <v>12864000</v>
      </c>
      <c r="F37" s="26">
        <v>750000</v>
      </c>
      <c r="G37" s="28">
        <f t="shared" si="3"/>
        <v>13614000</v>
      </c>
    </row>
    <row r="38" spans="1:7" ht="14.25" customHeight="1" x14ac:dyDescent="0.15">
      <c r="A38" s="23"/>
      <c r="B38" s="201" t="s">
        <v>46</v>
      </c>
      <c r="C38" s="201"/>
      <c r="D38" s="31"/>
      <c r="E38" s="26">
        <f>SUM(E30:E37)</f>
        <v>7956086000</v>
      </c>
      <c r="F38" s="26">
        <f>SUM(F30:F37)</f>
        <v>1456359435</v>
      </c>
      <c r="G38" s="28">
        <f t="shared" si="3"/>
        <v>9412445435</v>
      </c>
    </row>
    <row r="39" spans="1:7" ht="14.25" customHeight="1" x14ac:dyDescent="0.15">
      <c r="A39" s="23"/>
      <c r="B39" s="23" t="s">
        <v>47</v>
      </c>
      <c r="C39" s="24" t="s">
        <v>48</v>
      </c>
      <c r="D39" s="31"/>
      <c r="E39" s="26">
        <v>68215000</v>
      </c>
      <c r="F39" s="26">
        <v>372214976</v>
      </c>
      <c r="G39" s="28">
        <f t="shared" si="3"/>
        <v>440429976</v>
      </c>
    </row>
    <row r="40" spans="1:7" ht="14.25" customHeight="1" x14ac:dyDescent="0.15">
      <c r="A40" s="23"/>
      <c r="B40" s="200" t="s">
        <v>5</v>
      </c>
      <c r="C40" s="200"/>
      <c r="D40" s="31"/>
      <c r="E40" s="26">
        <f>SUM(E38:E39)</f>
        <v>8024301000</v>
      </c>
      <c r="F40" s="26">
        <f>SUM(F38:F39)</f>
        <v>1828574411</v>
      </c>
      <c r="G40" s="28">
        <f t="shared" si="3"/>
        <v>9852875411</v>
      </c>
    </row>
    <row r="41" spans="1:7" ht="14.25" customHeight="1" x14ac:dyDescent="0.15">
      <c r="A41" s="23"/>
      <c r="B41" s="200" t="s">
        <v>49</v>
      </c>
      <c r="C41" s="200"/>
      <c r="D41" s="31"/>
      <c r="E41" s="26">
        <v>905077690</v>
      </c>
      <c r="F41" s="26">
        <v>-4599693</v>
      </c>
      <c r="G41" s="28">
        <f t="shared" si="3"/>
        <v>900477997</v>
      </c>
    </row>
    <row r="42" spans="1:7" ht="14.25" customHeight="1" x14ac:dyDescent="0.15">
      <c r="A42" s="23"/>
      <c r="B42" s="200" t="s">
        <v>50</v>
      </c>
      <c r="C42" s="200"/>
      <c r="D42" s="31"/>
      <c r="E42" s="26">
        <v>195585161</v>
      </c>
      <c r="F42" s="26">
        <v>64092316</v>
      </c>
      <c r="G42" s="28">
        <f t="shared" si="3"/>
        <v>259677477</v>
      </c>
    </row>
    <row r="43" spans="1:7" ht="14.25" customHeight="1" x14ac:dyDescent="0.15">
      <c r="A43" s="23"/>
      <c r="B43" s="200" t="s">
        <v>51</v>
      </c>
      <c r="C43" s="200"/>
      <c r="D43" s="31"/>
      <c r="E43" s="26">
        <v>631273979</v>
      </c>
      <c r="F43" s="26">
        <v>-656702</v>
      </c>
      <c r="G43" s="28">
        <f t="shared" si="3"/>
        <v>630617277</v>
      </c>
    </row>
    <row r="44" spans="1:7" ht="14.25" customHeight="1" x14ac:dyDescent="0.15">
      <c r="A44" s="23"/>
      <c r="B44" s="200" t="s">
        <v>52</v>
      </c>
      <c r="C44" s="200"/>
      <c r="D44" s="36"/>
      <c r="E44" s="26">
        <v>342148432</v>
      </c>
      <c r="F44" s="26">
        <v>10716095</v>
      </c>
      <c r="G44" s="28">
        <f t="shared" si="3"/>
        <v>352864527</v>
      </c>
    </row>
    <row r="45" spans="1:7" ht="14.25" customHeight="1" x14ac:dyDescent="0.15">
      <c r="A45" s="23"/>
      <c r="B45" s="200" t="s">
        <v>58</v>
      </c>
      <c r="C45" s="200"/>
      <c r="D45" s="36"/>
      <c r="E45" s="26">
        <v>216647000</v>
      </c>
      <c r="F45" s="26" t="s">
        <v>29</v>
      </c>
      <c r="G45" s="28">
        <f t="shared" si="3"/>
        <v>216647000</v>
      </c>
    </row>
    <row r="46" spans="1:7" ht="14.25" customHeight="1" x14ac:dyDescent="0.15">
      <c r="A46" s="23"/>
      <c r="B46" s="200" t="s">
        <v>53</v>
      </c>
      <c r="C46" s="200"/>
      <c r="D46" s="36"/>
      <c r="E46" s="26">
        <v>4577326083</v>
      </c>
      <c r="F46" s="26">
        <v>153682592</v>
      </c>
      <c r="G46" s="28">
        <f t="shared" si="3"/>
        <v>4731008675</v>
      </c>
    </row>
    <row r="47" spans="1:7" ht="14.25" customHeight="1" x14ac:dyDescent="0.15">
      <c r="A47" s="23"/>
      <c r="B47" s="200" t="s">
        <v>54</v>
      </c>
      <c r="C47" s="200"/>
      <c r="D47" s="36"/>
      <c r="E47" s="26">
        <v>350000000</v>
      </c>
      <c r="F47" s="26">
        <v>-150000000</v>
      </c>
      <c r="G47" s="28">
        <f t="shared" si="3"/>
        <v>200000000</v>
      </c>
    </row>
    <row r="48" spans="1:7" ht="2.1" customHeight="1" x14ac:dyDescent="0.15">
      <c r="A48" s="23"/>
      <c r="B48" s="24"/>
      <c r="C48" s="24"/>
      <c r="D48" s="36"/>
      <c r="E48" s="26"/>
      <c r="F48" s="26"/>
      <c r="G48" s="28"/>
    </row>
    <row r="49" spans="1:7" ht="11.25" customHeight="1" x14ac:dyDescent="0.15">
      <c r="A49" s="23"/>
      <c r="B49" s="202" t="s">
        <v>55</v>
      </c>
      <c r="C49" s="202"/>
      <c r="D49" s="36"/>
      <c r="E49" s="28">
        <f>SUM(E11,E19,E20,E26:E28,E40:E47)</f>
        <v>72218011260</v>
      </c>
      <c r="F49" s="28">
        <f>SUM(F11,F19,F20,F26:F28,F40:F47)</f>
        <v>-728340194</v>
      </c>
      <c r="G49" s="28">
        <f>SUM(E49:F49)</f>
        <v>71489671066</v>
      </c>
    </row>
    <row r="50" spans="1:7" ht="6" customHeight="1" x14ac:dyDescent="0.15">
      <c r="A50" s="38"/>
      <c r="B50" s="38"/>
      <c r="C50" s="39"/>
      <c r="D50" s="40"/>
      <c r="E50" s="41"/>
      <c r="F50" s="42"/>
      <c r="G50" s="42"/>
    </row>
    <row r="51" spans="1:7" ht="10.5" customHeight="1" x14ac:dyDescent="0.15">
      <c r="A51" s="195" t="s">
        <v>148</v>
      </c>
      <c r="B51" s="195"/>
      <c r="C51" s="195"/>
      <c r="D51" s="195"/>
      <c r="E51" s="195"/>
      <c r="F51" s="195"/>
      <c r="G51" s="195"/>
    </row>
    <row r="52" spans="1:7" ht="10.5" customHeight="1" x14ac:dyDescent="0.15">
      <c r="A52" s="196"/>
      <c r="B52" s="196"/>
      <c r="C52" s="196"/>
      <c r="D52" s="196"/>
      <c r="E52" s="196"/>
      <c r="F52" s="196"/>
      <c r="G52" s="196"/>
    </row>
  </sheetData>
  <mergeCells count="23">
    <mergeCell ref="B42:C42"/>
    <mergeCell ref="B47:C47"/>
    <mergeCell ref="B49:C49"/>
    <mergeCell ref="B43:C43"/>
    <mergeCell ref="B44:C44"/>
    <mergeCell ref="B45:C45"/>
    <mergeCell ref="B46:C46"/>
    <mergeCell ref="A51:G52"/>
    <mergeCell ref="A2:G2"/>
    <mergeCell ref="A3:D3"/>
    <mergeCell ref="B5:C5"/>
    <mergeCell ref="B11:C11"/>
    <mergeCell ref="B12:C12"/>
    <mergeCell ref="B19:C19"/>
    <mergeCell ref="B20:C20"/>
    <mergeCell ref="B21:C21"/>
    <mergeCell ref="B26:C26"/>
    <mergeCell ref="B27:C27"/>
    <mergeCell ref="B28:C28"/>
    <mergeCell ref="B29:C29"/>
    <mergeCell ref="B38:C38"/>
    <mergeCell ref="B40:C40"/>
    <mergeCell ref="B41:C41"/>
  </mergeCells>
  <phoneticPr fontId="7"/>
  <pageMargins left="0.78740157480314965" right="0.78740157480314965" top="0.86614173228346458" bottom="0.86614173228346458" header="0.62992125984251968" footer="0.39370078740157483"/>
  <pageSetup paperSize="9" scale="115" firstPageNumber="250"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52"/>
  <sheetViews>
    <sheetView view="pageBreakPreview" zoomScaleNormal="100" zoomScaleSheetLayoutView="100" workbookViewId="0"/>
  </sheetViews>
  <sheetFormatPr defaultColWidth="9.42578125" defaultRowHeight="10.5" customHeight="1" x14ac:dyDescent="0.15"/>
  <cols>
    <col min="1" max="1" width="0.42578125" style="30" customWidth="1"/>
    <col min="2" max="2" width="4.42578125" style="30" customWidth="1"/>
    <col min="3" max="3" width="33.42578125" style="30" customWidth="1"/>
    <col min="4" max="4" width="0.5703125" style="30" customWidth="1"/>
    <col min="5" max="7" width="20.140625" style="30" customWidth="1"/>
    <col min="8" max="12" width="12.140625" style="30" customWidth="1"/>
    <col min="13" max="18" width="12.42578125" style="30" customWidth="1"/>
    <col min="19" max="16384" width="9.42578125" style="30"/>
  </cols>
  <sheetData>
    <row r="1" spans="1:29" s="12" customFormat="1" ht="12" customHeight="1" x14ac:dyDescent="0.15">
      <c r="A1" s="8"/>
      <c r="B1" s="8"/>
      <c r="C1" s="8"/>
      <c r="D1" s="8"/>
      <c r="E1" s="8"/>
      <c r="F1" s="8"/>
      <c r="G1" s="9" t="s">
        <v>0</v>
      </c>
      <c r="H1" s="10"/>
      <c r="I1" s="10"/>
      <c r="J1" s="10"/>
      <c r="K1" s="10"/>
      <c r="L1" s="10"/>
      <c r="M1" s="10"/>
      <c r="N1" s="10"/>
      <c r="O1" s="10"/>
      <c r="P1" s="10"/>
      <c r="Q1" s="10"/>
      <c r="R1" s="11"/>
      <c r="S1" s="10"/>
      <c r="T1" s="10"/>
      <c r="U1" s="10"/>
      <c r="V1" s="10"/>
      <c r="W1" s="10"/>
      <c r="X1" s="10"/>
      <c r="Y1" s="10"/>
      <c r="Z1" s="10"/>
      <c r="AA1" s="10"/>
      <c r="AB1" s="10"/>
      <c r="AC1" s="10"/>
    </row>
    <row r="2" spans="1:29" ht="18" customHeight="1" x14ac:dyDescent="0.15">
      <c r="A2" s="197" t="s">
        <v>66</v>
      </c>
      <c r="B2" s="197"/>
      <c r="C2" s="197"/>
      <c r="D2" s="197"/>
      <c r="E2" s="197"/>
      <c r="F2" s="197"/>
      <c r="G2" s="197"/>
    </row>
    <row r="3" spans="1:29" ht="18" customHeight="1" x14ac:dyDescent="0.15">
      <c r="A3" s="198" t="s">
        <v>2</v>
      </c>
      <c r="B3" s="198"/>
      <c r="C3" s="198"/>
      <c r="D3" s="199"/>
      <c r="E3" s="15" t="s">
        <v>3</v>
      </c>
      <c r="F3" s="16" t="s">
        <v>4</v>
      </c>
      <c r="G3" s="17" t="s">
        <v>5</v>
      </c>
    </row>
    <row r="4" spans="1:29" ht="6" customHeight="1" x14ac:dyDescent="0.15">
      <c r="A4" s="20"/>
      <c r="B4" s="20"/>
      <c r="C4" s="20"/>
      <c r="D4" s="21"/>
      <c r="E4" s="22"/>
      <c r="F4" s="22"/>
      <c r="G4" s="22"/>
    </row>
    <row r="5" spans="1:29" ht="14.25" customHeight="1" x14ac:dyDescent="0.15">
      <c r="A5" s="23"/>
      <c r="B5" s="200" t="s">
        <v>6</v>
      </c>
      <c r="C5" s="200"/>
      <c r="D5" s="25"/>
      <c r="E5" s="26"/>
      <c r="F5" s="26"/>
      <c r="G5" s="26"/>
    </row>
    <row r="6" spans="1:29" ht="14.25" customHeight="1" x14ac:dyDescent="0.15">
      <c r="A6" s="23"/>
      <c r="B6" s="23" t="s">
        <v>7</v>
      </c>
      <c r="C6" s="24" t="s">
        <v>8</v>
      </c>
      <c r="D6" s="21"/>
      <c r="E6" s="26">
        <v>1043353215</v>
      </c>
      <c r="F6" s="26">
        <v>-128796</v>
      </c>
      <c r="G6" s="28">
        <f t="shared" ref="G6:G11" si="0">SUM(E6:F6)</f>
        <v>1043224419</v>
      </c>
    </row>
    <row r="7" spans="1:29" ht="14.25" customHeight="1" x14ac:dyDescent="0.15">
      <c r="A7" s="23"/>
      <c r="B7" s="23" t="s">
        <v>9</v>
      </c>
      <c r="C7" s="24" t="s">
        <v>10</v>
      </c>
      <c r="D7" s="21"/>
      <c r="E7" s="26">
        <v>2987819973</v>
      </c>
      <c r="F7" s="26">
        <v>50540239</v>
      </c>
      <c r="G7" s="28">
        <f t="shared" si="0"/>
        <v>3038360212</v>
      </c>
    </row>
    <row r="8" spans="1:29" ht="14.25" customHeight="1" x14ac:dyDescent="0.15">
      <c r="A8" s="23"/>
      <c r="B8" s="23" t="s">
        <v>11</v>
      </c>
      <c r="C8" s="24" t="s">
        <v>12</v>
      </c>
      <c r="D8" s="31"/>
      <c r="E8" s="26">
        <v>8151287821</v>
      </c>
      <c r="F8" s="26">
        <v>23459259</v>
      </c>
      <c r="G8" s="28">
        <f t="shared" si="0"/>
        <v>8174747080</v>
      </c>
    </row>
    <row r="9" spans="1:29" ht="14.25" customHeight="1" x14ac:dyDescent="0.15">
      <c r="A9" s="23"/>
      <c r="B9" s="23" t="s">
        <v>13</v>
      </c>
      <c r="C9" s="24" t="s">
        <v>14</v>
      </c>
      <c r="D9" s="31"/>
      <c r="E9" s="26">
        <v>639313303</v>
      </c>
      <c r="F9" s="26">
        <v>101643243</v>
      </c>
      <c r="G9" s="28">
        <f t="shared" si="0"/>
        <v>740956546</v>
      </c>
    </row>
    <row r="10" spans="1:29" ht="14.25" customHeight="1" x14ac:dyDescent="0.15">
      <c r="A10" s="23"/>
      <c r="B10" s="23" t="s">
        <v>15</v>
      </c>
      <c r="C10" s="24" t="s">
        <v>16</v>
      </c>
      <c r="D10" s="31"/>
      <c r="E10" s="26">
        <v>323899852</v>
      </c>
      <c r="F10" s="26">
        <v>-16800</v>
      </c>
      <c r="G10" s="28">
        <f t="shared" si="0"/>
        <v>323883052</v>
      </c>
    </row>
    <row r="11" spans="1:29" ht="14.25" customHeight="1" x14ac:dyDescent="0.15">
      <c r="A11" s="23"/>
      <c r="B11" s="200" t="s">
        <v>5</v>
      </c>
      <c r="C11" s="200"/>
      <c r="D11" s="34"/>
      <c r="E11" s="26">
        <f>SUM(E6:E10)</f>
        <v>13145674164</v>
      </c>
      <c r="F11" s="26">
        <f>SUM(F6:F10)</f>
        <v>175497145</v>
      </c>
      <c r="G11" s="28">
        <f t="shared" si="0"/>
        <v>13321171309</v>
      </c>
    </row>
    <row r="12" spans="1:29" ht="14.25" customHeight="1" x14ac:dyDescent="0.15">
      <c r="A12" s="23"/>
      <c r="B12" s="200" t="s">
        <v>17</v>
      </c>
      <c r="C12" s="200"/>
      <c r="D12" s="34"/>
      <c r="E12" s="26"/>
      <c r="F12" s="26"/>
      <c r="G12" s="28"/>
    </row>
    <row r="13" spans="1:29" ht="14.25" customHeight="1" x14ac:dyDescent="0.15">
      <c r="A13" s="23"/>
      <c r="B13" s="23" t="s">
        <v>7</v>
      </c>
      <c r="C13" s="24" t="s">
        <v>18</v>
      </c>
      <c r="D13" s="34"/>
      <c r="E13" s="26">
        <v>2689092000</v>
      </c>
      <c r="F13" s="26">
        <v>38423715</v>
      </c>
      <c r="G13" s="28">
        <f t="shared" ref="G13:G20" si="1">SUM(E13:F13)</f>
        <v>2727515715</v>
      </c>
    </row>
    <row r="14" spans="1:29" ht="14.25" customHeight="1" x14ac:dyDescent="0.15">
      <c r="A14" s="23"/>
      <c r="B14" s="23" t="s">
        <v>9</v>
      </c>
      <c r="C14" s="24" t="s">
        <v>19</v>
      </c>
      <c r="D14" s="34"/>
      <c r="E14" s="26">
        <v>1461992447</v>
      </c>
      <c r="F14" s="26">
        <v>382930787</v>
      </c>
      <c r="G14" s="28">
        <f t="shared" si="1"/>
        <v>1844923234</v>
      </c>
    </row>
    <row r="15" spans="1:29" ht="14.25" customHeight="1" x14ac:dyDescent="0.15">
      <c r="A15" s="23"/>
      <c r="B15" s="23" t="s">
        <v>11</v>
      </c>
      <c r="C15" s="24" t="s">
        <v>20</v>
      </c>
      <c r="D15" s="34"/>
      <c r="E15" s="26">
        <v>594447766</v>
      </c>
      <c r="F15" s="26">
        <v>180250515</v>
      </c>
      <c r="G15" s="28">
        <f t="shared" si="1"/>
        <v>774698281</v>
      </c>
    </row>
    <row r="16" spans="1:29" ht="14.25" customHeight="1" x14ac:dyDescent="0.15">
      <c r="A16" s="23"/>
      <c r="B16" s="23" t="s">
        <v>13</v>
      </c>
      <c r="C16" s="24" t="s">
        <v>21</v>
      </c>
      <c r="D16" s="34"/>
      <c r="E16" s="26">
        <v>296127079</v>
      </c>
      <c r="F16" s="26">
        <v>29723744</v>
      </c>
      <c r="G16" s="28">
        <f t="shared" si="1"/>
        <v>325850823</v>
      </c>
    </row>
    <row r="17" spans="1:7" ht="14.25" customHeight="1" x14ac:dyDescent="0.15">
      <c r="A17" s="23"/>
      <c r="B17" s="23" t="s">
        <v>15</v>
      </c>
      <c r="C17" s="24" t="s">
        <v>22</v>
      </c>
      <c r="D17" s="34"/>
      <c r="E17" s="26">
        <v>686488545</v>
      </c>
      <c r="F17" s="26">
        <v>4575989</v>
      </c>
      <c r="G17" s="28">
        <f t="shared" si="1"/>
        <v>691064534</v>
      </c>
    </row>
    <row r="18" spans="1:7" ht="14.25" customHeight="1" x14ac:dyDescent="0.15">
      <c r="A18" s="23"/>
      <c r="B18" s="23" t="s">
        <v>23</v>
      </c>
      <c r="C18" s="24" t="s">
        <v>24</v>
      </c>
      <c r="D18" s="34"/>
      <c r="E18" s="26">
        <v>92309000</v>
      </c>
      <c r="F18" s="26">
        <v>-672331</v>
      </c>
      <c r="G18" s="28">
        <f t="shared" si="1"/>
        <v>91636669</v>
      </c>
    </row>
    <row r="19" spans="1:7" ht="14.25" customHeight="1" x14ac:dyDescent="0.15">
      <c r="A19" s="23"/>
      <c r="B19" s="200" t="s">
        <v>5</v>
      </c>
      <c r="C19" s="200"/>
      <c r="D19" s="34"/>
      <c r="E19" s="26">
        <f>SUM(E13:E18)</f>
        <v>5820456837</v>
      </c>
      <c r="F19" s="26">
        <f>SUM(F13:F18)</f>
        <v>635232419</v>
      </c>
      <c r="G19" s="28">
        <f t="shared" si="1"/>
        <v>6455689256</v>
      </c>
    </row>
    <row r="20" spans="1:7" ht="14.25" customHeight="1" x14ac:dyDescent="0.15">
      <c r="A20" s="23"/>
      <c r="B20" s="200" t="s">
        <v>25</v>
      </c>
      <c r="C20" s="200"/>
      <c r="D20" s="34"/>
      <c r="E20" s="26">
        <v>15442347560</v>
      </c>
      <c r="F20" s="26">
        <v>-1229860241</v>
      </c>
      <c r="G20" s="28">
        <f t="shared" si="1"/>
        <v>14212487319</v>
      </c>
    </row>
    <row r="21" spans="1:7" ht="14.25" customHeight="1" x14ac:dyDescent="0.15">
      <c r="A21" s="23"/>
      <c r="B21" s="200" t="s">
        <v>26</v>
      </c>
      <c r="C21" s="200"/>
      <c r="D21" s="34"/>
      <c r="E21" s="26"/>
      <c r="F21" s="26"/>
      <c r="G21" s="28"/>
    </row>
    <row r="22" spans="1:7" ht="14.25" customHeight="1" x14ac:dyDescent="0.15">
      <c r="A22" s="23"/>
      <c r="B22" s="23" t="s">
        <v>7</v>
      </c>
      <c r="C22" s="24" t="s">
        <v>27</v>
      </c>
      <c r="D22" s="34"/>
      <c r="E22" s="26">
        <v>100557867</v>
      </c>
      <c r="F22" s="26">
        <v>-14000</v>
      </c>
      <c r="G22" s="28">
        <f t="shared" ref="G22:G28" si="2">SUM(E22:F22)</f>
        <v>100543867</v>
      </c>
    </row>
    <row r="23" spans="1:7" ht="14.25" customHeight="1" x14ac:dyDescent="0.15">
      <c r="A23" s="23"/>
      <c r="B23" s="23" t="s">
        <v>9</v>
      </c>
      <c r="C23" s="24" t="s">
        <v>28</v>
      </c>
      <c r="D23" s="34"/>
      <c r="E23" s="26">
        <v>1543792466</v>
      </c>
      <c r="F23" s="26" t="s">
        <v>29</v>
      </c>
      <c r="G23" s="28">
        <f t="shared" si="2"/>
        <v>1543792466</v>
      </c>
    </row>
    <row r="24" spans="1:7" ht="14.25" customHeight="1" x14ac:dyDescent="0.15">
      <c r="A24" s="23"/>
      <c r="B24" s="23" t="s">
        <v>11</v>
      </c>
      <c r="C24" s="24" t="s">
        <v>30</v>
      </c>
      <c r="D24" s="34"/>
      <c r="E24" s="26">
        <v>5709575</v>
      </c>
      <c r="F24" s="26">
        <v>-238925</v>
      </c>
      <c r="G24" s="28">
        <f t="shared" si="2"/>
        <v>5470650</v>
      </c>
    </row>
    <row r="25" spans="1:7" ht="14.25" customHeight="1" x14ac:dyDescent="0.15">
      <c r="A25" s="23"/>
      <c r="B25" s="23" t="s">
        <v>13</v>
      </c>
      <c r="C25" s="35" t="s">
        <v>31</v>
      </c>
      <c r="D25" s="34"/>
      <c r="E25" s="26">
        <v>126540227</v>
      </c>
      <c r="F25" s="26">
        <v>-89709</v>
      </c>
      <c r="G25" s="28">
        <f t="shared" si="2"/>
        <v>126450518</v>
      </c>
    </row>
    <row r="26" spans="1:7" ht="14.25" customHeight="1" x14ac:dyDescent="0.15">
      <c r="A26" s="23"/>
      <c r="B26" s="200" t="s">
        <v>5</v>
      </c>
      <c r="C26" s="200"/>
      <c r="D26" s="34"/>
      <c r="E26" s="26">
        <f>SUM(E22:E25)</f>
        <v>1776600135</v>
      </c>
      <c r="F26" s="26">
        <f>SUM(F22:F25)</f>
        <v>-342634</v>
      </c>
      <c r="G26" s="28">
        <f t="shared" si="2"/>
        <v>1776257501</v>
      </c>
    </row>
    <row r="27" spans="1:7" ht="14.25" customHeight="1" x14ac:dyDescent="0.15">
      <c r="A27" s="23"/>
      <c r="B27" s="200" t="s">
        <v>33</v>
      </c>
      <c r="C27" s="200"/>
      <c r="D27" s="34"/>
      <c r="E27" s="26">
        <v>15617350000</v>
      </c>
      <c r="F27" s="26">
        <v>-1667520000</v>
      </c>
      <c r="G27" s="28">
        <f t="shared" si="2"/>
        <v>13949830000</v>
      </c>
    </row>
    <row r="28" spans="1:7" ht="14.25" customHeight="1" x14ac:dyDescent="0.15">
      <c r="A28" s="23"/>
      <c r="B28" s="200" t="s">
        <v>34</v>
      </c>
      <c r="C28" s="200"/>
      <c r="D28" s="34"/>
      <c r="E28" s="26">
        <v>4640639274</v>
      </c>
      <c r="F28" s="26">
        <v>-22515569</v>
      </c>
      <c r="G28" s="28">
        <f t="shared" si="2"/>
        <v>4618123705</v>
      </c>
    </row>
    <row r="29" spans="1:7" ht="14.25" customHeight="1" x14ac:dyDescent="0.15">
      <c r="A29" s="23"/>
      <c r="B29" s="200" t="s">
        <v>35</v>
      </c>
      <c r="C29" s="200"/>
      <c r="D29" s="34"/>
      <c r="E29" s="26"/>
      <c r="F29" s="26"/>
      <c r="G29" s="28"/>
    </row>
    <row r="30" spans="1:7" ht="14.25" customHeight="1" x14ac:dyDescent="0.15">
      <c r="A30" s="23"/>
      <c r="B30" s="23" t="s">
        <v>7</v>
      </c>
      <c r="C30" s="24" t="s">
        <v>36</v>
      </c>
      <c r="D30" s="34"/>
      <c r="E30" s="26">
        <v>1487685318</v>
      </c>
      <c r="F30" s="26">
        <v>1008215668</v>
      </c>
      <c r="G30" s="28">
        <f t="shared" ref="G30:G47" si="3">SUM(E30:F30)</f>
        <v>2495900986</v>
      </c>
    </row>
    <row r="31" spans="1:7" ht="14.25" customHeight="1" x14ac:dyDescent="0.15">
      <c r="A31" s="23"/>
      <c r="B31" s="23" t="s">
        <v>9</v>
      </c>
      <c r="C31" s="24" t="s">
        <v>37</v>
      </c>
      <c r="D31" s="34"/>
      <c r="E31" s="26">
        <v>2434898269</v>
      </c>
      <c r="F31" s="26">
        <v>1623120211</v>
      </c>
      <c r="G31" s="28">
        <f t="shared" si="3"/>
        <v>4058018480</v>
      </c>
    </row>
    <row r="32" spans="1:7" ht="14.25" customHeight="1" x14ac:dyDescent="0.15">
      <c r="A32" s="23"/>
      <c r="B32" s="23" t="s">
        <v>11</v>
      </c>
      <c r="C32" s="35" t="s">
        <v>38</v>
      </c>
      <c r="D32" s="34"/>
      <c r="E32" s="26">
        <v>684720384</v>
      </c>
      <c r="F32" s="26">
        <v>405205002</v>
      </c>
      <c r="G32" s="28">
        <f t="shared" si="3"/>
        <v>1089925386</v>
      </c>
    </row>
    <row r="33" spans="1:7" ht="14.25" customHeight="1" x14ac:dyDescent="0.15">
      <c r="A33" s="23"/>
      <c r="B33" s="23" t="s">
        <v>13</v>
      </c>
      <c r="C33" s="24" t="s">
        <v>39</v>
      </c>
      <c r="D33" s="34"/>
      <c r="E33" s="26">
        <v>990333624</v>
      </c>
      <c r="F33" s="26">
        <v>579920505</v>
      </c>
      <c r="G33" s="28">
        <f t="shared" si="3"/>
        <v>1570254129</v>
      </c>
    </row>
    <row r="34" spans="1:7" ht="14.25" customHeight="1" x14ac:dyDescent="0.15">
      <c r="A34" s="23"/>
      <c r="B34" s="23" t="s">
        <v>15</v>
      </c>
      <c r="C34" s="24" t="s">
        <v>40</v>
      </c>
      <c r="D34" s="34"/>
      <c r="E34" s="26">
        <v>1452189608</v>
      </c>
      <c r="F34" s="26">
        <v>1141115624</v>
      </c>
      <c r="G34" s="28">
        <f t="shared" si="3"/>
        <v>2593305232</v>
      </c>
    </row>
    <row r="35" spans="1:7" ht="14.25" customHeight="1" x14ac:dyDescent="0.15">
      <c r="A35" s="23"/>
      <c r="B35" s="23" t="s">
        <v>23</v>
      </c>
      <c r="C35" s="24" t="s">
        <v>63</v>
      </c>
      <c r="D35" s="34"/>
      <c r="E35" s="26">
        <v>1163895842</v>
      </c>
      <c r="F35" s="26">
        <v>852837102</v>
      </c>
      <c r="G35" s="28">
        <f t="shared" si="3"/>
        <v>2016732944</v>
      </c>
    </row>
    <row r="36" spans="1:7" ht="14.25" customHeight="1" x14ac:dyDescent="0.15">
      <c r="A36" s="23"/>
      <c r="B36" s="23" t="s">
        <v>42</v>
      </c>
      <c r="C36" s="24" t="s">
        <v>43</v>
      </c>
      <c r="D36" s="31"/>
      <c r="E36" s="26">
        <v>231641198</v>
      </c>
      <c r="F36" s="26">
        <v>176839152</v>
      </c>
      <c r="G36" s="28">
        <f t="shared" si="3"/>
        <v>408480350</v>
      </c>
    </row>
    <row r="37" spans="1:7" ht="14.25" customHeight="1" x14ac:dyDescent="0.15">
      <c r="A37" s="23"/>
      <c r="B37" s="23" t="s">
        <v>44</v>
      </c>
      <c r="C37" s="24" t="s">
        <v>45</v>
      </c>
      <c r="D37" s="31"/>
      <c r="E37" s="26">
        <v>13551000</v>
      </c>
      <c r="F37" s="26">
        <v>1550000</v>
      </c>
      <c r="G37" s="28">
        <f t="shared" si="3"/>
        <v>15101000</v>
      </c>
    </row>
    <row r="38" spans="1:7" ht="14.25" customHeight="1" x14ac:dyDescent="0.15">
      <c r="A38" s="23"/>
      <c r="B38" s="201" t="s">
        <v>46</v>
      </c>
      <c r="C38" s="201"/>
      <c r="D38" s="31"/>
      <c r="E38" s="26">
        <f>SUM(E30:E37)</f>
        <v>8458915243</v>
      </c>
      <c r="F38" s="26">
        <f>SUM(F30:F37)</f>
        <v>5788803264</v>
      </c>
      <c r="G38" s="28">
        <f t="shared" si="3"/>
        <v>14247718507</v>
      </c>
    </row>
    <row r="39" spans="1:7" ht="14.25" customHeight="1" x14ac:dyDescent="0.15">
      <c r="A39" s="23"/>
      <c r="B39" s="23" t="s">
        <v>47</v>
      </c>
      <c r="C39" s="24" t="s">
        <v>48</v>
      </c>
      <c r="D39" s="31"/>
      <c r="E39" s="26">
        <v>68215000</v>
      </c>
      <c r="F39" s="26">
        <v>740945421</v>
      </c>
      <c r="G39" s="28">
        <f t="shared" si="3"/>
        <v>809160421</v>
      </c>
    </row>
    <row r="40" spans="1:7" ht="14.25" customHeight="1" x14ac:dyDescent="0.15">
      <c r="A40" s="23"/>
      <c r="B40" s="200" t="s">
        <v>5</v>
      </c>
      <c r="C40" s="200"/>
      <c r="D40" s="31"/>
      <c r="E40" s="26">
        <f>SUM(E38:E39)</f>
        <v>8527130243</v>
      </c>
      <c r="F40" s="26">
        <f>SUM(F38:F39)</f>
        <v>6529748685</v>
      </c>
      <c r="G40" s="28">
        <f t="shared" si="3"/>
        <v>15056878928</v>
      </c>
    </row>
    <row r="41" spans="1:7" ht="14.25" customHeight="1" x14ac:dyDescent="0.15">
      <c r="A41" s="23"/>
      <c r="B41" s="200" t="s">
        <v>49</v>
      </c>
      <c r="C41" s="200"/>
      <c r="D41" s="31"/>
      <c r="E41" s="26">
        <v>957058369</v>
      </c>
      <c r="F41" s="26">
        <v>-293824</v>
      </c>
      <c r="G41" s="28">
        <f t="shared" si="3"/>
        <v>956764545</v>
      </c>
    </row>
    <row r="42" spans="1:7" ht="14.25" customHeight="1" x14ac:dyDescent="0.15">
      <c r="A42" s="23"/>
      <c r="B42" s="200" t="s">
        <v>50</v>
      </c>
      <c r="C42" s="200"/>
      <c r="D42" s="31"/>
      <c r="E42" s="26">
        <v>195099190</v>
      </c>
      <c r="F42" s="26">
        <v>210861343</v>
      </c>
      <c r="G42" s="28">
        <f t="shared" si="3"/>
        <v>405960533</v>
      </c>
    </row>
    <row r="43" spans="1:7" ht="14.25" customHeight="1" x14ac:dyDescent="0.15">
      <c r="A43" s="23"/>
      <c r="B43" s="200" t="s">
        <v>51</v>
      </c>
      <c r="C43" s="200"/>
      <c r="D43" s="31"/>
      <c r="E43" s="26">
        <v>655123328</v>
      </c>
      <c r="F43" s="26">
        <v>19838983</v>
      </c>
      <c r="G43" s="28">
        <f t="shared" si="3"/>
        <v>674962311</v>
      </c>
    </row>
    <row r="44" spans="1:7" ht="14.25" customHeight="1" x14ac:dyDescent="0.15">
      <c r="A44" s="23"/>
      <c r="B44" s="200" t="s">
        <v>52</v>
      </c>
      <c r="C44" s="200"/>
      <c r="D44" s="36"/>
      <c r="E44" s="26">
        <v>311314583</v>
      </c>
      <c r="F44" s="26">
        <v>-86480</v>
      </c>
      <c r="G44" s="28">
        <f t="shared" si="3"/>
        <v>311228103</v>
      </c>
    </row>
    <row r="45" spans="1:7" ht="14.25" customHeight="1" x14ac:dyDescent="0.15">
      <c r="A45" s="23"/>
      <c r="B45" s="200" t="s">
        <v>58</v>
      </c>
      <c r="C45" s="200"/>
      <c r="D45" s="36"/>
      <c r="E45" s="26">
        <v>186622406</v>
      </c>
      <c r="F45" s="26" t="s">
        <v>29</v>
      </c>
      <c r="G45" s="28">
        <f t="shared" si="3"/>
        <v>186622406</v>
      </c>
    </row>
    <row r="46" spans="1:7" ht="14.25" customHeight="1" x14ac:dyDescent="0.15">
      <c r="A46" s="23"/>
      <c r="B46" s="200" t="s">
        <v>53</v>
      </c>
      <c r="C46" s="200"/>
      <c r="D46" s="36"/>
      <c r="E46" s="26">
        <v>4729408221</v>
      </c>
      <c r="F46" s="26">
        <v>632113432</v>
      </c>
      <c r="G46" s="28">
        <f t="shared" si="3"/>
        <v>5361521653</v>
      </c>
    </row>
    <row r="47" spans="1:7" ht="14.25" customHeight="1" x14ac:dyDescent="0.15">
      <c r="A47" s="23"/>
      <c r="B47" s="200" t="s">
        <v>54</v>
      </c>
      <c r="C47" s="200"/>
      <c r="D47" s="36"/>
      <c r="E47" s="26">
        <v>350000000</v>
      </c>
      <c r="F47" s="26">
        <v>-200000000</v>
      </c>
      <c r="G47" s="28">
        <f t="shared" si="3"/>
        <v>150000000</v>
      </c>
    </row>
    <row r="48" spans="1:7" ht="2.1" customHeight="1" x14ac:dyDescent="0.15">
      <c r="A48" s="23"/>
      <c r="B48" s="24"/>
      <c r="C48" s="24"/>
      <c r="D48" s="36"/>
      <c r="E48" s="26"/>
      <c r="F48" s="26"/>
      <c r="G48" s="28"/>
    </row>
    <row r="49" spans="1:7" ht="12" customHeight="1" x14ac:dyDescent="0.15">
      <c r="A49" s="23"/>
      <c r="B49" s="202" t="s">
        <v>55</v>
      </c>
      <c r="C49" s="202"/>
      <c r="D49" s="36"/>
      <c r="E49" s="28">
        <f>SUM(E11,E19,E20,E26:E28,E40:E47)</f>
        <v>72354824310</v>
      </c>
      <c r="F49" s="28">
        <f>SUM(F11,F19,F20,F26:F28,F40:F47)</f>
        <v>5082673259</v>
      </c>
      <c r="G49" s="28">
        <f>SUM(E49:F49)</f>
        <v>77437497569</v>
      </c>
    </row>
    <row r="50" spans="1:7" ht="6" customHeight="1" x14ac:dyDescent="0.15">
      <c r="A50" s="38"/>
      <c r="B50" s="38"/>
      <c r="C50" s="39"/>
      <c r="D50" s="40"/>
      <c r="E50" s="41"/>
      <c r="F50" s="42"/>
      <c r="G50" s="42"/>
    </row>
    <row r="51" spans="1:7" ht="10.5" customHeight="1" x14ac:dyDescent="0.15">
      <c r="A51" s="195" t="s">
        <v>148</v>
      </c>
      <c r="B51" s="195"/>
      <c r="C51" s="195"/>
      <c r="D51" s="195"/>
      <c r="E51" s="195"/>
      <c r="F51" s="195"/>
      <c r="G51" s="195"/>
    </row>
    <row r="52" spans="1:7" ht="10.5" customHeight="1" x14ac:dyDescent="0.15">
      <c r="A52" s="196"/>
      <c r="B52" s="196"/>
      <c r="C52" s="196"/>
      <c r="D52" s="196"/>
      <c r="E52" s="196"/>
      <c r="F52" s="196"/>
      <c r="G52" s="196"/>
    </row>
  </sheetData>
  <mergeCells count="23">
    <mergeCell ref="B42:C42"/>
    <mergeCell ref="B47:C47"/>
    <mergeCell ref="B49:C49"/>
    <mergeCell ref="B43:C43"/>
    <mergeCell ref="B44:C44"/>
    <mergeCell ref="B45:C45"/>
    <mergeCell ref="B46:C46"/>
    <mergeCell ref="A51:G52"/>
    <mergeCell ref="A2:G2"/>
    <mergeCell ref="A3:D3"/>
    <mergeCell ref="B5:C5"/>
    <mergeCell ref="B11:C11"/>
    <mergeCell ref="B12:C12"/>
    <mergeCell ref="B19:C19"/>
    <mergeCell ref="B20:C20"/>
    <mergeCell ref="B21:C21"/>
    <mergeCell ref="B26:C26"/>
    <mergeCell ref="B27:C27"/>
    <mergeCell ref="B28:C28"/>
    <mergeCell ref="B29:C29"/>
    <mergeCell ref="B38:C38"/>
    <mergeCell ref="B40:C40"/>
    <mergeCell ref="B41:C41"/>
  </mergeCells>
  <phoneticPr fontId="7"/>
  <pageMargins left="0.78740157480314965" right="0.78740157480314965" top="0.86614173228346458" bottom="0.86614173228346458" header="0.62992125984251968" footer="0.39370078740157483"/>
  <pageSetup paperSize="9" scale="115" firstPageNumber="250"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2003a16f501d260feb3b79296b4bb93d">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e448403ec8230bd5b796a50e91ea9ed3"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ECD9B3-77F3-415E-A3FB-C352AB8284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967F87-2357-407B-AAFD-AA4FDEB1F2D8}">
  <ds:schemaRefs>
    <ds:schemaRef ds:uri="http://schemas.openxmlformats.org/package/2006/metadata/core-properties"/>
    <ds:schemaRef ds:uri="http://schemas.microsoft.com/office/2006/documentManagement/types"/>
    <ds:schemaRef ds:uri="http://schemas.microsoft.com/office/infopath/2007/PartnerControls"/>
    <ds:schemaRef ds:uri="e92fb91d-b17f-4fa0-b3cc-984e87826429"/>
    <ds:schemaRef ds:uri="ff5f434e-1fa2-4441-bb4a-ba9b2802a25a"/>
    <ds:schemaRef ds:uri="http://purl.org/dc/terms/"/>
    <ds:schemaRef ds:uri="http://purl.org/dc/elements/1.1/"/>
    <ds:schemaRef ds:uri="http://www.w3.org/XML/1998/namespace"/>
    <ds:schemaRef ds:uri="b5471033-25ca-41e4-b4f9-0c69817a7d90"/>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1FAE7F0E-7876-4D08-B3B1-6B622680941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41</vt:i4>
      </vt:variant>
      <vt:variant>
        <vt:lpstr>名前付き一覧</vt:lpstr>
      </vt:variant>
      <vt:variant>
        <vt:i4>63</vt:i4>
      </vt:variant>
    </vt:vector>
  </HeadingPairs>
  <TitlesOfParts>
    <vt:vector size="104" baseType="lpstr">
      <vt:lpstr>Ｓ60</vt:lpstr>
      <vt:lpstr>Ｓ61</vt:lpstr>
      <vt:lpstr>Ｓ62</vt:lpstr>
      <vt:lpstr>Ｓ63</vt:lpstr>
      <vt:lpstr>Ｈ元</vt:lpstr>
      <vt:lpstr>Ｈ2</vt:lpstr>
      <vt:lpstr>Ｈ3</vt:lpstr>
      <vt:lpstr>Ｈ4</vt:lpstr>
      <vt:lpstr>Ｈ5</vt:lpstr>
      <vt:lpstr>Ｈ6</vt:lpstr>
      <vt:lpstr>Ｈ7</vt:lpstr>
      <vt:lpstr>Ｈ8</vt:lpstr>
      <vt:lpstr>Ｈ9</vt:lpstr>
      <vt:lpstr>Ｈ10</vt:lpstr>
      <vt:lpstr>Ｈ11</vt:lpstr>
      <vt:lpstr>Ｈ12</vt:lpstr>
      <vt:lpstr>Ｈ13</vt:lpstr>
      <vt:lpstr>Ｈ14</vt:lpstr>
      <vt:lpstr>Ｈ15</vt:lpstr>
      <vt:lpstr>Ｈ16</vt:lpstr>
      <vt:lpstr>Ｈ17</vt:lpstr>
      <vt:lpstr>Ｈ18</vt:lpstr>
      <vt:lpstr>Ｈ19</vt:lpstr>
      <vt:lpstr>Ｈ20</vt:lpstr>
      <vt:lpstr>Ｈ21</vt:lpstr>
      <vt:lpstr>Ｈ22</vt:lpstr>
      <vt:lpstr>Ｈ23</vt:lpstr>
      <vt:lpstr>Ｈ24</vt:lpstr>
      <vt:lpstr>Ｈ25</vt:lpstr>
      <vt:lpstr>Ｈ26</vt:lpstr>
      <vt:lpstr>Ｈ27</vt:lpstr>
      <vt:lpstr>H28</vt:lpstr>
      <vt:lpstr>H29</vt:lpstr>
      <vt:lpstr>H30</vt:lpstr>
      <vt:lpstr>R元</vt:lpstr>
      <vt:lpstr>R2</vt:lpstr>
      <vt:lpstr>R3</vt:lpstr>
      <vt:lpstr>R4</vt:lpstr>
      <vt:lpstr>R5</vt:lpstr>
      <vt:lpstr>R6</vt:lpstr>
      <vt:lpstr>R7</vt:lpstr>
      <vt:lpstr>'Ｈ10'!Print_Area</vt:lpstr>
      <vt:lpstr>'Ｈ11'!Print_Area</vt:lpstr>
      <vt:lpstr>'Ｈ12'!Print_Area</vt:lpstr>
      <vt:lpstr>'Ｈ13'!Print_Area</vt:lpstr>
      <vt:lpstr>'Ｈ14'!Print_Area</vt:lpstr>
      <vt:lpstr>'Ｈ15'!Print_Area</vt:lpstr>
      <vt:lpstr>'Ｈ16'!Print_Area</vt:lpstr>
      <vt:lpstr>'Ｈ17'!Print_Area</vt:lpstr>
      <vt:lpstr>'Ｈ18'!Print_Area</vt:lpstr>
      <vt:lpstr>'Ｈ19'!Print_Area</vt:lpstr>
      <vt:lpstr>'Ｈ2'!Print_Area</vt:lpstr>
      <vt:lpstr>'Ｈ20'!Print_Area</vt:lpstr>
      <vt:lpstr>'Ｈ21'!Print_Area</vt:lpstr>
      <vt:lpstr>'Ｈ22'!Print_Area</vt:lpstr>
      <vt:lpstr>'Ｈ23'!Print_Area</vt:lpstr>
      <vt:lpstr>'Ｈ24'!Print_Area</vt:lpstr>
      <vt:lpstr>'Ｈ25'!Print_Area</vt:lpstr>
      <vt:lpstr>'Ｈ26'!Print_Area</vt:lpstr>
      <vt:lpstr>'Ｈ27'!Print_Area</vt:lpstr>
      <vt:lpstr>'H28'!Print_Area</vt:lpstr>
      <vt:lpstr>'H29'!Print_Area</vt:lpstr>
      <vt:lpstr>'Ｈ3'!Print_Area</vt:lpstr>
      <vt:lpstr>'H30'!Print_Area</vt:lpstr>
      <vt:lpstr>'Ｈ4'!Print_Area</vt:lpstr>
      <vt:lpstr>'Ｈ5'!Print_Area</vt:lpstr>
      <vt:lpstr>'Ｈ6'!Print_Area</vt:lpstr>
      <vt:lpstr>'Ｈ7'!Print_Area</vt:lpstr>
      <vt:lpstr>'Ｈ8'!Print_Area</vt:lpstr>
      <vt:lpstr>'Ｈ9'!Print_Area</vt:lpstr>
      <vt:lpstr>Ｈ元!Print_Area</vt:lpstr>
      <vt:lpstr>'R2'!Print_Area</vt:lpstr>
      <vt:lpstr>'R3'!Print_Area</vt:lpstr>
      <vt:lpstr>'R4'!Print_Area</vt:lpstr>
      <vt:lpstr>'R5'!Print_Area</vt:lpstr>
      <vt:lpstr>'R6'!Print_Area</vt:lpstr>
      <vt:lpstr>'R7'!Print_Area</vt:lpstr>
      <vt:lpstr>R元!Print_Area</vt:lpstr>
      <vt:lpstr>'Ｓ60'!Print_Area</vt:lpstr>
      <vt:lpstr>'Ｓ61'!Print_Area</vt:lpstr>
      <vt:lpstr>'Ｓ62'!Print_Area</vt:lpstr>
      <vt:lpstr>'Ｓ63'!Print_Area</vt:lpstr>
      <vt:lpstr>'Ｈ10'!Print_Titles</vt:lpstr>
      <vt:lpstr>'Ｈ11'!Print_Titles</vt:lpstr>
      <vt:lpstr>'Ｈ12'!Print_Titles</vt:lpstr>
      <vt:lpstr>'Ｈ13'!Print_Titles</vt:lpstr>
      <vt:lpstr>'Ｈ14'!Print_Titles</vt:lpstr>
      <vt:lpstr>'Ｈ15'!Print_Titles</vt:lpstr>
      <vt:lpstr>'Ｈ16'!Print_Titles</vt:lpstr>
      <vt:lpstr>'Ｈ17'!Print_Titles</vt:lpstr>
      <vt:lpstr>'Ｈ18'!Print_Titles</vt:lpstr>
      <vt:lpstr>'Ｈ2'!Print_Titles</vt:lpstr>
      <vt:lpstr>'Ｈ3'!Print_Titles</vt:lpstr>
      <vt:lpstr>'Ｈ4'!Print_Titles</vt:lpstr>
      <vt:lpstr>'Ｈ5'!Print_Titles</vt:lpstr>
      <vt:lpstr>'Ｈ6'!Print_Titles</vt:lpstr>
      <vt:lpstr>'Ｈ7'!Print_Titles</vt:lpstr>
      <vt:lpstr>'Ｈ8'!Print_Titles</vt:lpstr>
      <vt:lpstr>'Ｈ9'!Print_Titles</vt:lpstr>
      <vt:lpstr>Ｈ元!Print_Titles</vt:lpstr>
      <vt:lpstr>'Ｓ60'!Print_Titles</vt:lpstr>
      <vt:lpstr>'Ｓ61'!Print_Titles</vt:lpstr>
      <vt:lpstr>'Ｓ62'!Print_Titles</vt:lpstr>
      <vt:lpstr>'Ｓ63'!Print_Titles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2024-05-22T04:58:37Z</dcterms:created>
  <dcterms:modified xsi:type="dcterms:W3CDTF">2025-06-19T09:03:11Z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0x0101005DE5EDAB85434040A7A383BD4A3E46D7</vt:lpwstr>
  </property>
</Properties>
</file>