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39" documentId="8_{2580138F-998D-4A3D-80B7-5F79650D3BC2}" xr6:coauthVersionLast="47" xr6:coauthVersionMax="47" xr10:uidLastSave="{81D24921-737C-4796-B923-643D36A49B1F}"/>
  <bookViews>
    <workbookView xWindow="28680" yWindow="-2430" windowWidth="19440" windowHeight="15000" tabRatio="433" xr2:uid="{00000000-000D-0000-FFFF-FFFF00000000}"/>
  </bookViews>
  <sheets>
    <sheet name="16表" sheetId="1" r:id="rId1"/>
  </sheets>
  <definedNames>
    <definedName name="_xlnm.Print_Area" localSheetId="0">'16表'!$A$1:$AQ$30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 i="1" l="1"/>
  <c r="W23" i="1" s="1"/>
  <c r="W26" i="1" s="1"/>
  <c r="V21" i="1"/>
  <c r="V23" i="1" s="1"/>
  <c r="V26" i="1" s="1"/>
  <c r="U21" i="1"/>
  <c r="U23" i="1" s="1"/>
  <c r="U26" i="1" s="1"/>
  <c r="T21" i="1"/>
  <c r="T23" i="1" s="1"/>
  <c r="T26" i="1" s="1"/>
  <c r="S21" i="1"/>
  <c r="S23" i="1" s="1"/>
  <c r="S26" i="1" s="1"/>
  <c r="R21" i="1"/>
  <c r="R23" i="1"/>
  <c r="R26" i="1" s="1"/>
  <c r="Q21" i="1"/>
  <c r="Q23" i="1" s="1"/>
  <c r="Q26" i="1" s="1"/>
  <c r="P21" i="1"/>
  <c r="P23" i="1" s="1"/>
  <c r="P26" i="1" s="1"/>
  <c r="O21" i="1"/>
  <c r="O23" i="1"/>
  <c r="O26" i="1" s="1"/>
  <c r="N21" i="1"/>
  <c r="N23" i="1"/>
  <c r="N26" i="1"/>
  <c r="M21" i="1"/>
  <c r="M23" i="1"/>
  <c r="M26" i="1" s="1"/>
  <c r="L21" i="1"/>
  <c r="L23" i="1" s="1"/>
  <c r="L26" i="1" s="1"/>
  <c r="K21" i="1"/>
  <c r="K23" i="1"/>
  <c r="K26" i="1" s="1"/>
  <c r="J21" i="1"/>
  <c r="J23" i="1" s="1"/>
  <c r="J26" i="1" s="1"/>
  <c r="I21" i="1"/>
  <c r="I23" i="1"/>
  <c r="I26" i="1"/>
  <c r="H21" i="1"/>
  <c r="H23" i="1" s="1"/>
  <c r="H26" i="1" s="1"/>
  <c r="G21" i="1"/>
  <c r="G23" i="1"/>
  <c r="G26" i="1" s="1"/>
  <c r="F21" i="1"/>
  <c r="F23" i="1"/>
  <c r="F26" i="1"/>
  <c r="E21" i="1"/>
  <c r="E23" i="1"/>
  <c r="E26" i="1" s="1"/>
  <c r="W10" i="1"/>
  <c r="W15" i="1"/>
  <c r="V10" i="1"/>
  <c r="V12" i="1"/>
  <c r="V15" i="1"/>
  <c r="U10" i="1"/>
  <c r="U12" i="1"/>
  <c r="U15" i="1" s="1"/>
  <c r="T10" i="1"/>
  <c r="T12" i="1" s="1"/>
  <c r="T15" i="1" s="1"/>
  <c r="S10" i="1"/>
  <c r="S12" i="1"/>
  <c r="S15" i="1" s="1"/>
  <c r="R10" i="1"/>
  <c r="R12" i="1" s="1"/>
  <c r="R15" i="1" s="1"/>
  <c r="Q10" i="1"/>
  <c r="Q12" i="1"/>
  <c r="Q15" i="1"/>
  <c r="P10" i="1"/>
  <c r="P12" i="1" s="1"/>
  <c r="P15" i="1" s="1"/>
  <c r="O10" i="1"/>
  <c r="O12" i="1"/>
  <c r="O15" i="1" s="1"/>
  <c r="N10" i="1"/>
  <c r="N12" i="1"/>
  <c r="N15" i="1"/>
  <c r="M10" i="1"/>
  <c r="M12" i="1"/>
  <c r="M15" i="1" s="1"/>
  <c r="L10" i="1"/>
  <c r="L12" i="1" s="1"/>
  <c r="L15" i="1" s="1"/>
  <c r="K10" i="1"/>
  <c r="K12" i="1"/>
  <c r="K15" i="1" s="1"/>
  <c r="J10" i="1"/>
  <c r="J12" i="1" s="1"/>
  <c r="J15" i="1" s="1"/>
  <c r="I10" i="1"/>
  <c r="I12" i="1"/>
  <c r="I15" i="1"/>
  <c r="H10" i="1"/>
  <c r="H12" i="1" s="1"/>
  <c r="H15" i="1" s="1"/>
  <c r="G10" i="1"/>
  <c r="G12" i="1"/>
  <c r="G15" i="1" s="1"/>
  <c r="F10" i="1"/>
  <c r="F12" i="1"/>
  <c r="F15" i="1"/>
  <c r="E10" i="1"/>
  <c r="E12" i="1"/>
  <c r="E15" i="1" s="1"/>
</calcChain>
</file>

<file path=xl/sharedStrings.xml><?xml version="1.0" encoding="utf-8"?>
<sst xmlns="http://schemas.openxmlformats.org/spreadsheetml/2006/main" count="66" uniqueCount="60">
  <si>
    <t>第16表　昭和62年度以降一般会計及び特別会計決算純計</t>
    <rPh sb="0" eb="27">
      <t>ダイヒョウショウワネンドイコウイッパンカイケイオヨトクベツカイケイケッサンジュンケイ</t>
    </rPh>
    <phoneticPr fontId="5"/>
  </si>
  <si>
    <t>事　　　項</t>
    <rPh sb="0" eb="5">
      <t>コトコウ</t>
    </rPh>
    <phoneticPr fontId="5"/>
  </si>
  <si>
    <t>昭和62年度</t>
  </si>
  <si>
    <t>63</t>
  </si>
  <si>
    <t>平成元年度</t>
  </si>
  <si>
    <t>2</t>
  </si>
  <si>
    <t>3</t>
  </si>
  <si>
    <t>4</t>
  </si>
  <si>
    <t>5</t>
  </si>
  <si>
    <t>6</t>
  </si>
  <si>
    <t>7</t>
  </si>
  <si>
    <t>8</t>
  </si>
  <si>
    <t>9</t>
  </si>
  <si>
    <t>10</t>
  </si>
  <si>
    <t>11</t>
  </si>
  <si>
    <t>12</t>
  </si>
  <si>
    <t>13</t>
  </si>
  <si>
    <t>14</t>
  </si>
  <si>
    <t>15</t>
  </si>
  <si>
    <t>16</t>
  </si>
  <si>
    <t>17</t>
  </si>
  <si>
    <t>（歳　　　入）</t>
    <rPh sb="0" eb="7">
      <t>トシイ</t>
    </rPh>
    <phoneticPr fontId="5"/>
  </si>
  <si>
    <t>一般会計歳入総額</t>
    <rPh sb="0" eb="8">
      <t>イッパンカイケイサイニュウソウガク</t>
    </rPh>
    <phoneticPr fontId="5"/>
  </si>
  <si>
    <t>特別会計歳入総額</t>
    <rPh sb="0" eb="8">
      <t>トクベツカイケイサイニュウソウガク</t>
    </rPh>
    <phoneticPr fontId="5"/>
  </si>
  <si>
    <t>（特別会計数）</t>
  </si>
  <si>
    <t>合計</t>
    <rPh sb="0" eb="2">
      <t>ゴウケイ</t>
    </rPh>
    <phoneticPr fontId="5"/>
  </si>
  <si>
    <t>うち重複額</t>
    <rPh sb="0" eb="5">
      <t>ジュウフクガク</t>
    </rPh>
    <phoneticPr fontId="5"/>
  </si>
  <si>
    <t>差引額</t>
    <rPh sb="0" eb="3">
      <t>サシヒキガク</t>
    </rPh>
    <phoneticPr fontId="5"/>
  </si>
  <si>
    <t>うち控除額</t>
    <rPh sb="0" eb="5">
      <t>コウジョガク</t>
    </rPh>
    <phoneticPr fontId="5"/>
  </si>
  <si>
    <t>国債整理基金特別会計における借換えのための公債金収入額</t>
    <rPh sb="0" eb="27">
      <t>コクサイセイリキキントクカリカエコウサイキンシュウニュウガク</t>
    </rPh>
    <phoneticPr fontId="5"/>
  </si>
  <si>
    <t>再差引純計額</t>
    <rPh sb="0" eb="6">
      <t>サイサシヒキジュンケイガク</t>
    </rPh>
    <phoneticPr fontId="5"/>
  </si>
  <si>
    <t>（歳　　　出）</t>
    <rPh sb="0" eb="7">
      <t>トシデ</t>
    </rPh>
    <phoneticPr fontId="5"/>
  </si>
  <si>
    <t>一般会計歳出総額</t>
    <rPh sb="0" eb="8">
      <t>イッパンカイケイサイシュツソウガク</t>
    </rPh>
    <phoneticPr fontId="5"/>
  </si>
  <si>
    <t>特別会計歳出総額</t>
    <rPh sb="0" eb="8">
      <t>トクベツカイケイサイシュツソウガク</t>
    </rPh>
    <phoneticPr fontId="5"/>
  </si>
  <si>
    <t>国債整理基金特別会計における借換償還額</t>
    <rPh sb="0" eb="19">
      <t>コクサイセイリキキントクカリカエショウカンガク</t>
    </rPh>
    <phoneticPr fontId="5"/>
  </si>
  <si>
    <t>　　　３．計数はそれぞれ四捨五入によっているので、端数において合計とは一致しないものがある。</t>
    <rPh sb="0" eb="46">
      <t>ケイスウシシャゴニュウハスウゴウケイイッチ</t>
    </rPh>
    <phoneticPr fontId="5"/>
  </si>
  <si>
    <t>18</t>
    <phoneticPr fontId="5"/>
  </si>
  <si>
    <t>19</t>
  </si>
  <si>
    <t>20</t>
    <phoneticPr fontId="5"/>
  </si>
  <si>
    <t>21</t>
  </si>
  <si>
    <t>　　　２．重複額は、一般会計、特別会計間の繰入関係、特別会計相互間の繰入関係、特別会計勘定間の繰入関係のほか財政融資資金の運用による利子の支払、受取等である。</t>
    <rPh sb="0" eb="53">
      <t>ジュウフクガクイッパンカイケイトクベツカイケイアイダクリイレカンケイトクベツカイケイソウゴアイダクリイレカンケイトクベツカイケイカンジョウアイダクリイレカンケイ</t>
    </rPh>
    <phoneticPr fontId="5"/>
  </si>
  <si>
    <t>22</t>
    <phoneticPr fontId="5"/>
  </si>
  <si>
    <t>23</t>
    <phoneticPr fontId="5"/>
  </si>
  <si>
    <t>24</t>
  </si>
  <si>
    <t>25</t>
    <phoneticPr fontId="2"/>
  </si>
  <si>
    <t>26</t>
    <phoneticPr fontId="5"/>
  </si>
  <si>
    <t>　(3) 純　計</t>
    <rPh sb="0" eb="8">
      <t>ジュンケイ</t>
    </rPh>
    <phoneticPr fontId="5"/>
  </si>
  <si>
    <t>27</t>
    <phoneticPr fontId="5"/>
  </si>
  <si>
    <t>28</t>
    <phoneticPr fontId="5"/>
  </si>
  <si>
    <t>29</t>
    <phoneticPr fontId="5"/>
  </si>
  <si>
    <t>30</t>
    <phoneticPr fontId="5"/>
  </si>
  <si>
    <t>令和元年度</t>
    <rPh sb="0" eb="2">
      <t>レイワ</t>
    </rPh>
    <rPh sb="2" eb="4">
      <t>ガンネン</t>
    </rPh>
    <rPh sb="4" eb="5">
      <t>ド</t>
    </rPh>
    <phoneticPr fontId="5"/>
  </si>
  <si>
    <t>2</t>
    <phoneticPr fontId="5"/>
  </si>
  <si>
    <t>（単位：百万円）</t>
  </si>
  <si>
    <t>3</t>
    <phoneticPr fontId="5"/>
  </si>
  <si>
    <t>4</t>
    <phoneticPr fontId="5"/>
  </si>
  <si>
    <t>5</t>
    <phoneticPr fontId="5"/>
  </si>
  <si>
    <t>6
(決算見込み)</t>
    <rPh sb="3" eb="5">
      <t>ケッサン</t>
    </rPh>
    <rPh sb="5" eb="7">
      <t>ミコミ</t>
    </rPh>
    <phoneticPr fontId="5"/>
  </si>
  <si>
    <t>7
(当初予算)</t>
    <rPh sb="3" eb="5">
      <t>トウショ</t>
    </rPh>
    <rPh sb="5" eb="7">
      <t>ヨサン</t>
    </rPh>
    <phoneticPr fontId="5"/>
  </si>
  <si>
    <t>（注）１．令和５年度までは決算額、６年度は令和6年12月末日現在における決算見込額、７年度は当初予算額である。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</si>
</sst>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quot;0&quot;;* &quot;－&quot;"/>
    <numFmt numFmtId="177" formatCode="?,???,??\(* #,##0\)"/>
    <numFmt numFmtId="178" formatCode="\(\ #\ \)"/>
  </numFmts>
  <fonts count="13" x14ac:knownFonts="1">
    <font>
      <sz val="8"/>
      <name val="ＭＳ 明朝"/>
      <family val="1"/>
      <charset val="128"/>
    </font>
    <font>
      <sz val="11"/>
      <name val="ＭＳ Ｐゴシック"/>
      <family val="3"/>
      <charset val="128"/>
    </font>
    <font>
      <sz val="8"/>
      <name val="ＭＳ 明朝"/>
      <family val="1"/>
      <charset val="128"/>
    </font>
    <font>
      <sz val="8"/>
      <name val="ＭＳ ゴシック"/>
      <family val="3"/>
      <charset val="128"/>
    </font>
    <font>
      <sz val="6.5"/>
      <name val="ＭＳ 明朝"/>
      <family val="1"/>
      <charset val="128"/>
    </font>
    <font>
      <sz val="6"/>
      <name val="ＭＳ 明朝"/>
      <family val="1"/>
      <charset val="128"/>
    </font>
    <font>
      <sz val="10"/>
      <name val="ＭＳ ゴシック"/>
      <family val="3"/>
      <charset val="128"/>
    </font>
    <font>
      <sz val="9"/>
      <name val="ＭＳ ゴシック"/>
      <family val="3"/>
      <charset val="128"/>
    </font>
    <font>
      <sz val="7.5"/>
      <name val="ＭＳ 明朝"/>
      <family val="1"/>
      <charset val="128"/>
    </font>
    <font>
      <sz val="7.5"/>
      <name val="ＭＳ ゴシック"/>
      <family val="3"/>
      <charset val="128"/>
    </font>
    <font>
      <sz val="7.5"/>
      <name val="ＭＳ Ｐ明朝"/>
      <family val="1"/>
      <charset val="128"/>
    </font>
    <font>
      <sz val="7.5"/>
      <name val="ＭＳ Ｐゴシック"/>
      <family val="3"/>
      <charset val="128"/>
    </font>
    <font>
      <sz val="7.5"/>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diagonal/>
    </border>
    <border>
      <left/>
      <right/>
      <top style="hair">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3" fillId="2" borderId="0" xfId="0" applyFont="1" applyFill="1" applyAlignment="1">
      <alignment vertical="top"/>
    </xf>
    <xf numFmtId="0" fontId="0" fillId="2" borderId="0" xfId="0" applyFont="1" applyFill="1">
      <alignment vertical="center"/>
    </xf>
    <xf numFmtId="0" fontId="4" fillId="2" borderId="0" xfId="0" applyFont="1" applyFill="1">
      <alignment vertical="center"/>
    </xf>
    <xf numFmtId="0" fontId="6" fillId="2" borderId="0" xfId="0" applyFont="1" applyFill="1" applyAlignment="1">
      <alignment vertical="top"/>
    </xf>
    <xf numFmtId="0" fontId="3" fillId="2" borderId="0" xfId="0" applyFont="1" applyFill="1" applyBorder="1" applyAlignment="1">
      <alignment horizontal="center" vertical="top"/>
    </xf>
    <xf numFmtId="0" fontId="0" fillId="2" borderId="0" xfId="0" applyFont="1" applyFill="1" applyAlignment="1">
      <alignment vertical="top"/>
    </xf>
    <xf numFmtId="0" fontId="0" fillId="2" borderId="0" xfId="0" applyFont="1" applyFill="1" applyBorder="1" applyAlignment="1">
      <alignment horizontal="center" vertical="top"/>
    </xf>
    <xf numFmtId="0" fontId="7" fillId="2" borderId="0" xfId="0" applyFont="1" applyFill="1" applyAlignment="1">
      <alignment horizontal="centerContinuous" vertical="top"/>
    </xf>
    <xf numFmtId="0" fontId="7" fillId="2" borderId="0" xfId="0" applyFont="1" applyFill="1" applyBorder="1" applyAlignment="1">
      <alignment horizontal="centerContinuous" vertical="top"/>
    </xf>
    <xf numFmtId="0" fontId="7" fillId="2" borderId="0" xfId="0" applyFont="1" applyFill="1" applyBorder="1" applyAlignment="1">
      <alignment horizontal="right" vertical="top"/>
    </xf>
    <xf numFmtId="0" fontId="8" fillId="2" borderId="0" xfId="0" applyFont="1" applyFill="1" applyAlignment="1">
      <alignment horizontal="right" vertical="center"/>
    </xf>
    <xf numFmtId="0" fontId="8" fillId="2" borderId="1" xfId="0" applyFont="1" applyFill="1" applyBorder="1">
      <alignment vertical="center"/>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8" fillId="2" borderId="0" xfId="0" applyFont="1" applyFill="1" applyBorder="1">
      <alignment vertical="center"/>
    </xf>
    <xf numFmtId="176" fontId="10" fillId="2" borderId="4" xfId="0" applyNumberFormat="1" applyFont="1" applyFill="1" applyBorder="1">
      <alignment vertical="center"/>
    </xf>
    <xf numFmtId="176" fontId="10" fillId="2" borderId="0" xfId="0" applyNumberFormat="1" applyFont="1" applyFill="1" applyBorder="1">
      <alignment vertical="center"/>
    </xf>
    <xf numFmtId="176" fontId="10" fillId="2" borderId="5" xfId="0" applyNumberFormat="1" applyFont="1" applyFill="1" applyBorder="1">
      <alignment vertical="center"/>
    </xf>
    <xf numFmtId="0" fontId="8" fillId="2" borderId="0" xfId="0" applyFont="1" applyFill="1" applyBorder="1" applyAlignment="1">
      <alignment vertical="center"/>
    </xf>
    <xf numFmtId="177" fontId="10" fillId="2" borderId="4" xfId="0" applyNumberFormat="1" applyFont="1" applyFill="1" applyBorder="1">
      <alignment vertical="center"/>
    </xf>
    <xf numFmtId="177" fontId="10" fillId="2" borderId="0" xfId="0" applyNumberFormat="1" applyFont="1" applyFill="1" applyBorder="1">
      <alignment vertical="center"/>
    </xf>
    <xf numFmtId="178" fontId="10" fillId="2" borderId="0" xfId="0" applyNumberFormat="1" applyFont="1" applyFill="1" applyBorder="1">
      <alignment vertical="center"/>
    </xf>
    <xf numFmtId="0" fontId="8" fillId="2" borderId="0" xfId="0" applyFont="1" applyFill="1" applyBorder="1" applyAlignment="1">
      <alignment vertical="center" wrapText="1"/>
    </xf>
    <xf numFmtId="176" fontId="11" fillId="2" borderId="4" xfId="0" applyNumberFormat="1" applyFont="1" applyFill="1" applyBorder="1">
      <alignment vertical="center"/>
    </xf>
    <xf numFmtId="176" fontId="11" fillId="2" borderId="0" xfId="0" applyNumberFormat="1" applyFont="1" applyFill="1" applyBorder="1">
      <alignment vertical="center"/>
    </xf>
    <xf numFmtId="0" fontId="8" fillId="2" borderId="6" xfId="0" applyFont="1" applyFill="1" applyBorder="1">
      <alignment vertical="center"/>
    </xf>
    <xf numFmtId="176" fontId="11" fillId="2" borderId="7" xfId="0" applyNumberFormat="1" applyFont="1" applyFill="1" applyBorder="1">
      <alignment vertical="center"/>
    </xf>
    <xf numFmtId="176" fontId="11" fillId="2" borderId="6" xfId="0" applyNumberFormat="1" applyFont="1" applyFill="1" applyBorder="1">
      <alignment vertical="center"/>
    </xf>
    <xf numFmtId="176" fontId="8" fillId="2" borderId="0" xfId="0" applyNumberFormat="1" applyFont="1" applyFill="1" applyBorder="1" applyAlignment="1">
      <alignment vertical="center"/>
    </xf>
    <xf numFmtId="0" fontId="4" fillId="2" borderId="0" xfId="0" applyFont="1" applyFill="1" applyAlignment="1"/>
    <xf numFmtId="176" fontId="0" fillId="2" borderId="0" xfId="0" applyNumberFormat="1" applyFont="1" applyFill="1">
      <alignment vertical="center"/>
    </xf>
    <xf numFmtId="38" fontId="10" fillId="2" borderId="0" xfId="1" applyFont="1" applyFill="1">
      <alignment vertical="center"/>
    </xf>
    <xf numFmtId="49" fontId="9" fillId="2" borderId="3"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shrinkToFit="1"/>
    </xf>
    <xf numFmtId="38" fontId="12" fillId="2" borderId="0" xfId="1" applyFont="1" applyFill="1">
      <alignment vertical="center"/>
    </xf>
    <xf numFmtId="38" fontId="12" fillId="2" borderId="6" xfId="1" applyFont="1" applyFill="1" applyBorder="1">
      <alignment vertical="center"/>
    </xf>
    <xf numFmtId="178" fontId="10" fillId="2" borderId="0" xfId="0" applyNumberFormat="1" applyFont="1" applyFill="1">
      <alignment vertical="center"/>
    </xf>
    <xf numFmtId="0" fontId="0" fillId="2" borderId="9" xfId="0" applyFont="1" applyFill="1" applyBorder="1">
      <alignment vertical="center"/>
    </xf>
    <xf numFmtId="0" fontId="3" fillId="2" borderId="0" xfId="0" applyFont="1" applyFill="1" applyAlignment="1">
      <alignment horizontal="right" vertical="top"/>
    </xf>
    <xf numFmtId="0" fontId="7" fillId="2" borderId="0" xfId="0" applyFont="1" applyFill="1" applyAlignment="1">
      <alignment horizontal="left" vertical="top"/>
    </xf>
    <xf numFmtId="0" fontId="8" fillId="2" borderId="0" xfId="0" applyFont="1" applyFill="1" applyBorder="1" applyAlignment="1">
      <alignment horizontal="distributed" vertical="center"/>
    </xf>
    <xf numFmtId="0" fontId="9" fillId="2" borderId="6" xfId="0" applyFont="1" applyFill="1" applyBorder="1" applyAlignment="1">
      <alignment horizontal="distributed" vertical="center"/>
    </xf>
    <xf numFmtId="0" fontId="8" fillId="2" borderId="1" xfId="0" applyFont="1" applyFill="1" applyBorder="1" applyAlignment="1">
      <alignment horizontal="center" vertical="center"/>
    </xf>
    <xf numFmtId="0" fontId="9" fillId="2" borderId="5" xfId="0" applyFont="1" applyFill="1" applyBorder="1" applyAlignment="1">
      <alignment horizontal="distributed" vertical="center"/>
    </xf>
    <xf numFmtId="0" fontId="9" fillId="2" borderId="0" xfId="0" applyFont="1" applyFill="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33"/>
  <sheetViews>
    <sheetView tabSelected="1" view="pageBreakPreview" zoomScale="115" zoomScaleNormal="100" zoomScaleSheetLayoutView="115" workbookViewId="0">
      <pane xSplit="4" ySplit="5" topLeftCell="E12" activePane="bottomRight" state="frozen"/>
      <selection pane="topRight" activeCell="E1" sqref="E1"/>
      <selection pane="bottomLeft" activeCell="A6" sqref="A6"/>
      <selection pane="bottomRight"/>
    </sheetView>
  </sheetViews>
  <sheetFormatPr defaultColWidth="9.42578125" defaultRowHeight="10.5" customHeight="1" x14ac:dyDescent="0.15"/>
  <cols>
    <col min="1" max="2" width="1.85546875" style="2" customWidth="1"/>
    <col min="3" max="3" width="13.42578125" style="2" customWidth="1"/>
    <col min="4" max="4" width="0.85546875" style="2" customWidth="1"/>
    <col min="5" max="18" width="11.140625" style="2" customWidth="1"/>
    <col min="19" max="29" width="11" style="2" customWidth="1"/>
    <col min="30" max="38" width="11.140625" style="2" customWidth="1"/>
    <col min="39" max="39" width="12.85546875" style="2" customWidth="1"/>
    <col min="40" max="43" width="14.42578125" style="2" customWidth="1"/>
    <col min="44" max="16384" width="9.42578125" style="2"/>
  </cols>
  <sheetData>
    <row r="1" spans="1:43" s="1" customFormat="1" ht="14.55" customHeight="1" x14ac:dyDescent="0.15">
      <c r="A1" s="4" t="s">
        <v>46</v>
      </c>
      <c r="B1" s="4"/>
      <c r="C1" s="4"/>
      <c r="E1" s="5"/>
      <c r="F1" s="5"/>
      <c r="G1" s="5"/>
      <c r="H1" s="5"/>
      <c r="I1" s="5"/>
      <c r="J1" s="5"/>
      <c r="K1" s="5"/>
    </row>
    <row r="2" spans="1:43" s="1" customFormat="1" ht="5.0999999999999996" customHeight="1" x14ac:dyDescent="0.15">
      <c r="A2" s="6"/>
      <c r="B2" s="6"/>
      <c r="C2" s="6"/>
      <c r="D2" s="6"/>
      <c r="E2" s="7"/>
      <c r="F2" s="7"/>
      <c r="G2" s="7"/>
      <c r="H2" s="7"/>
      <c r="I2" s="7"/>
      <c r="J2" s="7"/>
      <c r="K2" s="7"/>
    </row>
    <row r="3" spans="1:43" s="1" customFormat="1" ht="14.55" customHeight="1" x14ac:dyDescent="0.15">
      <c r="A3" s="43" t="s">
        <v>0</v>
      </c>
      <c r="B3" s="8"/>
      <c r="C3" s="8"/>
      <c r="D3" s="9"/>
      <c r="E3" s="9"/>
      <c r="F3" s="9"/>
      <c r="G3" s="9"/>
      <c r="H3" s="9"/>
      <c r="I3" s="9"/>
      <c r="J3" s="9"/>
      <c r="K3" s="9"/>
    </row>
    <row r="4" spans="1:43" s="1" customFormat="1" ht="14.55" customHeight="1" x14ac:dyDescent="0.15">
      <c r="D4" s="10"/>
      <c r="J4" s="11"/>
      <c r="K4" s="11"/>
      <c r="R4" s="11"/>
      <c r="Y4" s="11"/>
      <c r="Z4" s="11"/>
      <c r="AA4" s="11"/>
      <c r="AB4" s="11"/>
      <c r="AF4" s="11"/>
      <c r="AG4" s="11"/>
      <c r="AH4" s="11"/>
      <c r="AI4" s="11"/>
      <c r="AJ4" s="11"/>
      <c r="AK4" s="11"/>
      <c r="AL4" s="11"/>
      <c r="AM4" s="11"/>
      <c r="AQ4" s="42" t="s">
        <v>53</v>
      </c>
    </row>
    <row r="5" spans="1:43" ht="25.05" customHeight="1" x14ac:dyDescent="0.15">
      <c r="A5" s="46" t="s">
        <v>1</v>
      </c>
      <c r="B5" s="46"/>
      <c r="C5" s="46"/>
      <c r="D5" s="12"/>
      <c r="E5" s="33" t="s">
        <v>2</v>
      </c>
      <c r="F5" s="33" t="s">
        <v>3</v>
      </c>
      <c r="G5" s="33" t="s">
        <v>4</v>
      </c>
      <c r="H5" s="33" t="s">
        <v>5</v>
      </c>
      <c r="I5" s="33" t="s">
        <v>6</v>
      </c>
      <c r="J5" s="34" t="s">
        <v>7</v>
      </c>
      <c r="K5" s="34" t="s">
        <v>8</v>
      </c>
      <c r="L5" s="34" t="s">
        <v>9</v>
      </c>
      <c r="M5" s="33" t="s">
        <v>10</v>
      </c>
      <c r="N5" s="33" t="s">
        <v>11</v>
      </c>
      <c r="O5" s="33" t="s">
        <v>12</v>
      </c>
      <c r="P5" s="33" t="s">
        <v>13</v>
      </c>
      <c r="Q5" s="34" t="s">
        <v>14</v>
      </c>
      <c r="R5" s="34" t="s">
        <v>15</v>
      </c>
      <c r="S5" s="34" t="s">
        <v>16</v>
      </c>
      <c r="T5" s="33" t="s">
        <v>17</v>
      </c>
      <c r="U5" s="35" t="s">
        <v>18</v>
      </c>
      <c r="V5" s="35" t="s">
        <v>19</v>
      </c>
      <c r="W5" s="36" t="s">
        <v>20</v>
      </c>
      <c r="X5" s="14" t="s">
        <v>36</v>
      </c>
      <c r="Y5" s="36" t="s">
        <v>37</v>
      </c>
      <c r="Z5" s="13" t="s">
        <v>38</v>
      </c>
      <c r="AA5" s="13" t="s">
        <v>39</v>
      </c>
      <c r="AB5" s="13" t="s">
        <v>41</v>
      </c>
      <c r="AC5" s="37" t="s">
        <v>42</v>
      </c>
      <c r="AD5" s="13" t="s">
        <v>43</v>
      </c>
      <c r="AE5" s="13" t="s">
        <v>44</v>
      </c>
      <c r="AF5" s="14" t="s">
        <v>45</v>
      </c>
      <c r="AG5" s="14" t="s">
        <v>47</v>
      </c>
      <c r="AH5" s="14" t="s">
        <v>48</v>
      </c>
      <c r="AI5" s="14" t="s">
        <v>49</v>
      </c>
      <c r="AJ5" s="14" t="s">
        <v>50</v>
      </c>
      <c r="AK5" s="37" t="s">
        <v>51</v>
      </c>
      <c r="AL5" s="13" t="s">
        <v>52</v>
      </c>
      <c r="AM5" s="13" t="s">
        <v>54</v>
      </c>
      <c r="AN5" s="13" t="s">
        <v>55</v>
      </c>
      <c r="AO5" s="13" t="s">
        <v>56</v>
      </c>
      <c r="AP5" s="13" t="s">
        <v>57</v>
      </c>
      <c r="AQ5" s="13" t="s">
        <v>58</v>
      </c>
    </row>
    <row r="6" spans="1:43" ht="24" customHeight="1" x14ac:dyDescent="0.15">
      <c r="A6" s="47" t="s">
        <v>21</v>
      </c>
      <c r="B6" s="47"/>
      <c r="C6" s="47"/>
      <c r="D6" s="15"/>
      <c r="E6" s="16"/>
      <c r="F6" s="17"/>
      <c r="G6" s="17"/>
      <c r="H6" s="17"/>
      <c r="I6" s="17"/>
      <c r="J6" s="17"/>
      <c r="K6" s="17"/>
      <c r="L6" s="18"/>
      <c r="M6" s="18"/>
      <c r="N6" s="18"/>
      <c r="O6" s="18"/>
      <c r="P6" s="18"/>
      <c r="Q6" s="18"/>
      <c r="R6" s="18"/>
      <c r="S6" s="17"/>
      <c r="T6" s="17"/>
      <c r="U6" s="17"/>
      <c r="V6" s="17"/>
      <c r="W6" s="17"/>
      <c r="X6" s="17"/>
      <c r="Y6" s="17"/>
      <c r="Z6" s="17"/>
      <c r="AA6" s="17"/>
      <c r="AB6" s="17"/>
      <c r="AC6" s="17"/>
      <c r="AD6" s="17"/>
      <c r="AE6" s="17"/>
      <c r="AF6" s="17"/>
      <c r="AN6" s="32"/>
      <c r="AO6" s="32"/>
      <c r="AP6" s="32"/>
      <c r="AQ6" s="32"/>
    </row>
    <row r="7" spans="1:43" ht="24" customHeight="1" x14ac:dyDescent="0.15">
      <c r="A7" s="44" t="s">
        <v>22</v>
      </c>
      <c r="B7" s="44"/>
      <c r="C7" s="44"/>
      <c r="D7" s="15"/>
      <c r="E7" s="16">
        <v>61388769</v>
      </c>
      <c r="F7" s="17">
        <v>64607381</v>
      </c>
      <c r="G7" s="17">
        <v>67247823</v>
      </c>
      <c r="H7" s="17">
        <v>71703468</v>
      </c>
      <c r="I7" s="17">
        <v>72990559</v>
      </c>
      <c r="J7" s="17">
        <v>71465997</v>
      </c>
      <c r="K7" s="17">
        <v>77731174</v>
      </c>
      <c r="L7" s="17">
        <v>76339007</v>
      </c>
      <c r="M7" s="17">
        <v>80557216</v>
      </c>
      <c r="N7" s="17">
        <v>81809039</v>
      </c>
      <c r="O7" s="17">
        <v>80170473</v>
      </c>
      <c r="P7" s="17">
        <v>89782694</v>
      </c>
      <c r="Q7" s="17">
        <v>94376336</v>
      </c>
      <c r="R7" s="17">
        <v>93361027</v>
      </c>
      <c r="S7" s="17">
        <v>86903039</v>
      </c>
      <c r="T7" s="17">
        <v>87289022</v>
      </c>
      <c r="U7" s="17">
        <v>85622807.291999996</v>
      </c>
      <c r="V7" s="17">
        <v>88897515</v>
      </c>
      <c r="W7" s="17">
        <v>89000271</v>
      </c>
      <c r="X7" s="17">
        <v>84412714</v>
      </c>
      <c r="Y7" s="17">
        <v>84553479</v>
      </c>
      <c r="Z7" s="17">
        <v>89208230</v>
      </c>
      <c r="AA7" s="17">
        <v>107114243</v>
      </c>
      <c r="AB7" s="17">
        <v>100534563</v>
      </c>
      <c r="AC7" s="17">
        <v>109979528</v>
      </c>
      <c r="AD7" s="17">
        <v>107762033</v>
      </c>
      <c r="AE7" s="17">
        <v>106044664</v>
      </c>
      <c r="AF7" s="17">
        <v>104679122</v>
      </c>
      <c r="AG7" s="17">
        <v>102175307</v>
      </c>
      <c r="AH7" s="17">
        <v>102774027</v>
      </c>
      <c r="AI7" s="17">
        <v>103644050</v>
      </c>
      <c r="AJ7" s="17">
        <v>105697418</v>
      </c>
      <c r="AK7" s="32">
        <v>109162376</v>
      </c>
      <c r="AL7" s="32">
        <v>184578838</v>
      </c>
      <c r="AM7" s="32">
        <v>169403102</v>
      </c>
      <c r="AN7" s="32">
        <v>153729463</v>
      </c>
      <c r="AO7" s="32">
        <v>140201616</v>
      </c>
      <c r="AP7" s="32">
        <v>137584827</v>
      </c>
      <c r="AQ7" s="32">
        <v>115197845</v>
      </c>
    </row>
    <row r="8" spans="1:43" ht="24" customHeight="1" x14ac:dyDescent="0.15">
      <c r="A8" s="44" t="s">
        <v>23</v>
      </c>
      <c r="B8" s="44"/>
      <c r="C8" s="44"/>
      <c r="D8" s="15"/>
      <c r="E8" s="16">
        <v>167667863</v>
      </c>
      <c r="F8" s="17">
        <v>172501532</v>
      </c>
      <c r="G8" s="17">
        <v>175330999</v>
      </c>
      <c r="H8" s="17">
        <v>194543446</v>
      </c>
      <c r="I8" s="17">
        <v>207766454</v>
      </c>
      <c r="J8" s="17">
        <v>220793017</v>
      </c>
      <c r="K8" s="17">
        <v>236206705</v>
      </c>
      <c r="L8" s="17">
        <v>247147912</v>
      </c>
      <c r="M8" s="17">
        <v>267813630</v>
      </c>
      <c r="N8" s="17">
        <v>280714499</v>
      </c>
      <c r="O8" s="17">
        <v>283499311</v>
      </c>
      <c r="P8" s="17">
        <v>306416946</v>
      </c>
      <c r="Q8" s="17">
        <v>310175592</v>
      </c>
      <c r="R8" s="17">
        <v>341146379</v>
      </c>
      <c r="S8" s="17">
        <v>396223502</v>
      </c>
      <c r="T8" s="17">
        <v>399745636</v>
      </c>
      <c r="U8" s="17">
        <v>385754803.73100001</v>
      </c>
      <c r="V8" s="17">
        <v>419300415</v>
      </c>
      <c r="W8" s="17">
        <v>452141039</v>
      </c>
      <c r="X8" s="17">
        <v>501536310</v>
      </c>
      <c r="Y8" s="17">
        <v>395920306</v>
      </c>
      <c r="Z8" s="17">
        <v>387739530</v>
      </c>
      <c r="AA8" s="17">
        <v>377893116</v>
      </c>
      <c r="AB8" s="17">
        <v>386984918</v>
      </c>
      <c r="AC8" s="17">
        <v>409923670</v>
      </c>
      <c r="AD8" s="17">
        <v>412533483</v>
      </c>
      <c r="AE8" s="17">
        <v>422850542</v>
      </c>
      <c r="AF8" s="17">
        <v>406736395</v>
      </c>
      <c r="AG8" s="17">
        <v>402884167</v>
      </c>
      <c r="AH8" s="17">
        <v>410161733</v>
      </c>
      <c r="AI8" s="17">
        <v>386486941</v>
      </c>
      <c r="AJ8" s="17">
        <v>381177148</v>
      </c>
      <c r="AK8" s="32">
        <v>386551985</v>
      </c>
      <c r="AL8" s="32">
        <v>417561187</v>
      </c>
      <c r="AM8" s="32">
        <v>455554467</v>
      </c>
      <c r="AN8" s="32">
        <v>447892149</v>
      </c>
      <c r="AO8" s="32">
        <v>428265415</v>
      </c>
      <c r="AP8" s="32">
        <v>441844325</v>
      </c>
      <c r="AQ8" s="32">
        <v>434373911</v>
      </c>
    </row>
    <row r="9" spans="1:43" ht="24" customHeight="1" x14ac:dyDescent="0.15">
      <c r="A9" s="19"/>
      <c r="B9" s="44" t="s">
        <v>24</v>
      </c>
      <c r="C9" s="44"/>
      <c r="D9" s="15"/>
      <c r="E9" s="20">
        <v>38</v>
      </c>
      <c r="F9" s="21">
        <v>38</v>
      </c>
      <c r="G9" s="21">
        <v>38</v>
      </c>
      <c r="H9" s="21">
        <v>38</v>
      </c>
      <c r="I9" s="21">
        <v>38</v>
      </c>
      <c r="J9" s="21">
        <v>38</v>
      </c>
      <c r="K9" s="21">
        <v>38</v>
      </c>
      <c r="L9" s="21">
        <v>38</v>
      </c>
      <c r="M9" s="21">
        <v>38</v>
      </c>
      <c r="N9" s="21">
        <v>38</v>
      </c>
      <c r="O9" s="21">
        <v>38</v>
      </c>
      <c r="P9" s="21">
        <v>38</v>
      </c>
      <c r="Q9" s="21">
        <v>38</v>
      </c>
      <c r="R9" s="21">
        <v>38</v>
      </c>
      <c r="S9" s="21">
        <v>37</v>
      </c>
      <c r="T9" s="21">
        <v>37</v>
      </c>
      <c r="U9" s="21">
        <v>32</v>
      </c>
      <c r="V9" s="21">
        <v>31</v>
      </c>
      <c r="W9" s="21">
        <v>31</v>
      </c>
      <c r="X9" s="21">
        <v>31</v>
      </c>
      <c r="Y9" s="21">
        <v>28</v>
      </c>
      <c r="Z9" s="21">
        <v>21</v>
      </c>
      <c r="AA9" s="21">
        <v>21</v>
      </c>
      <c r="AB9" s="21">
        <v>18</v>
      </c>
      <c r="AC9" s="21">
        <v>17</v>
      </c>
      <c r="AD9" s="22">
        <v>18</v>
      </c>
      <c r="AE9" s="22">
        <v>18</v>
      </c>
      <c r="AF9" s="22">
        <v>15</v>
      </c>
      <c r="AG9" s="22">
        <v>14</v>
      </c>
      <c r="AH9" s="22">
        <v>14</v>
      </c>
      <c r="AI9" s="22">
        <v>13</v>
      </c>
      <c r="AJ9" s="22">
        <v>13</v>
      </c>
      <c r="AK9" s="22">
        <v>13</v>
      </c>
      <c r="AL9" s="22">
        <v>13</v>
      </c>
      <c r="AM9" s="40">
        <v>13</v>
      </c>
      <c r="AN9" s="40">
        <v>13</v>
      </c>
      <c r="AO9" s="40">
        <v>13</v>
      </c>
      <c r="AP9" s="40">
        <v>13</v>
      </c>
      <c r="AQ9" s="40">
        <v>14</v>
      </c>
    </row>
    <row r="10" spans="1:43" ht="24" customHeight="1" x14ac:dyDescent="0.15">
      <c r="A10" s="19"/>
      <c r="B10" s="44" t="s">
        <v>25</v>
      </c>
      <c r="C10" s="44"/>
      <c r="D10" s="15"/>
      <c r="E10" s="16">
        <f>SUM(E7:E8)</f>
        <v>229056632</v>
      </c>
      <c r="F10" s="17">
        <f>SUM(F7:F8)-1</f>
        <v>237108912</v>
      </c>
      <c r="G10" s="17">
        <f t="shared" ref="G10:L10" si="0">SUM(G7:G8)</f>
        <v>242578822</v>
      </c>
      <c r="H10" s="17">
        <f t="shared" si="0"/>
        <v>266246914</v>
      </c>
      <c r="I10" s="17">
        <f t="shared" si="0"/>
        <v>280757013</v>
      </c>
      <c r="J10" s="17">
        <f t="shared" si="0"/>
        <v>292259014</v>
      </c>
      <c r="K10" s="17">
        <f t="shared" si="0"/>
        <v>313937879</v>
      </c>
      <c r="L10" s="17">
        <f t="shared" si="0"/>
        <v>323486919</v>
      </c>
      <c r="M10" s="17">
        <f>SUM(M7:M8)-1</f>
        <v>348370845</v>
      </c>
      <c r="N10" s="17">
        <f>SUM(N7:N8)</f>
        <v>362523538</v>
      </c>
      <c r="O10" s="17">
        <f>SUM(O7:O8)</f>
        <v>363669784</v>
      </c>
      <c r="P10" s="17">
        <f>SUM(P7:P8)</f>
        <v>396199640</v>
      </c>
      <c r="Q10" s="17">
        <f>SUM(Q7:Q8)+1</f>
        <v>404551929</v>
      </c>
      <c r="R10" s="17">
        <f>SUM(R7:R8)</f>
        <v>434507406</v>
      </c>
      <c r="S10" s="17">
        <f>SUM(S7:S8)-1</f>
        <v>483126540</v>
      </c>
      <c r="T10" s="17">
        <f>SUM(T7:T8)</f>
        <v>487034658</v>
      </c>
      <c r="U10" s="17">
        <f>SUM(U7:U8)</f>
        <v>471377611.023</v>
      </c>
      <c r="V10" s="17">
        <f>SUM(V7:V8)</f>
        <v>508197930</v>
      </c>
      <c r="W10" s="17">
        <f>SUM(W7:W8)+1</f>
        <v>541141311</v>
      </c>
      <c r="X10" s="17">
        <v>585949024</v>
      </c>
      <c r="Y10" s="17">
        <v>480473785</v>
      </c>
      <c r="Z10" s="17">
        <v>476947759</v>
      </c>
      <c r="AA10" s="17">
        <v>485007359</v>
      </c>
      <c r="AB10" s="17">
        <v>487519480</v>
      </c>
      <c r="AC10" s="17">
        <v>519903198</v>
      </c>
      <c r="AD10" s="17">
        <v>520295516</v>
      </c>
      <c r="AE10" s="17">
        <v>528895206</v>
      </c>
      <c r="AF10" s="17">
        <v>511415517</v>
      </c>
      <c r="AG10" s="17">
        <v>505059474</v>
      </c>
      <c r="AH10" s="17">
        <v>512935760</v>
      </c>
      <c r="AI10" s="17">
        <v>490130991</v>
      </c>
      <c r="AJ10" s="17">
        <v>486874566</v>
      </c>
      <c r="AK10" s="32">
        <v>495714361</v>
      </c>
      <c r="AL10" s="32">
        <v>602140025</v>
      </c>
      <c r="AM10" s="32">
        <v>624957569</v>
      </c>
      <c r="AN10" s="32">
        <v>601621613</v>
      </c>
      <c r="AO10" s="32">
        <v>568467031</v>
      </c>
      <c r="AP10" s="32">
        <v>579429152</v>
      </c>
      <c r="AQ10" s="32">
        <v>549571756</v>
      </c>
    </row>
    <row r="11" spans="1:43" ht="24" customHeight="1" x14ac:dyDescent="0.15">
      <c r="A11" s="19"/>
      <c r="B11" s="44" t="s">
        <v>26</v>
      </c>
      <c r="C11" s="44"/>
      <c r="D11" s="15"/>
      <c r="E11" s="16">
        <v>84980298</v>
      </c>
      <c r="F11" s="17">
        <v>89638947</v>
      </c>
      <c r="G11" s="17">
        <v>90136384</v>
      </c>
      <c r="H11" s="17">
        <v>102364874</v>
      </c>
      <c r="I11" s="17">
        <v>109129952</v>
      </c>
      <c r="J11" s="17">
        <v>108426874</v>
      </c>
      <c r="K11" s="17">
        <v>117961525</v>
      </c>
      <c r="L11" s="17">
        <v>120783656</v>
      </c>
      <c r="M11" s="17">
        <v>128412029</v>
      </c>
      <c r="N11" s="17">
        <v>136073913</v>
      </c>
      <c r="O11" s="17">
        <v>125042022</v>
      </c>
      <c r="P11" s="17">
        <v>129425912</v>
      </c>
      <c r="Q11" s="17">
        <v>133999930</v>
      </c>
      <c r="R11" s="17">
        <v>144926023</v>
      </c>
      <c r="S11" s="17">
        <v>147148841</v>
      </c>
      <c r="T11" s="17">
        <v>150950742.19999999</v>
      </c>
      <c r="U11" s="17">
        <v>142600887.66299999</v>
      </c>
      <c r="V11" s="17">
        <v>144577265</v>
      </c>
      <c r="W11" s="17">
        <v>152419867</v>
      </c>
      <c r="X11" s="17">
        <v>174647362</v>
      </c>
      <c r="Y11" s="17">
        <v>134054363</v>
      </c>
      <c r="Z11" s="17">
        <v>147067416</v>
      </c>
      <c r="AA11" s="17">
        <v>148247189</v>
      </c>
      <c r="AB11" s="17">
        <v>140979691</v>
      </c>
      <c r="AC11" s="17">
        <v>147267038</v>
      </c>
      <c r="AD11" s="17">
        <v>143312172</v>
      </c>
      <c r="AE11" s="17">
        <v>147028017</v>
      </c>
      <c r="AF11" s="17">
        <v>144578426</v>
      </c>
      <c r="AG11" s="17">
        <v>142911830</v>
      </c>
      <c r="AH11" s="17">
        <v>144042467</v>
      </c>
      <c r="AI11" s="17">
        <v>139020067</v>
      </c>
      <c r="AJ11" s="17">
        <v>139721710</v>
      </c>
      <c r="AK11" s="32">
        <v>140184260</v>
      </c>
      <c r="AL11" s="32">
        <v>140358772</v>
      </c>
      <c r="AM11" s="32">
        <v>159456119</v>
      </c>
      <c r="AN11" s="32">
        <v>148622025</v>
      </c>
      <c r="AO11" s="32">
        <v>140209145</v>
      </c>
      <c r="AP11" s="32">
        <v>154482233</v>
      </c>
      <c r="AQ11" s="32">
        <v>156734731</v>
      </c>
    </row>
    <row r="12" spans="1:43" ht="24" customHeight="1" x14ac:dyDescent="0.15">
      <c r="A12" s="19"/>
      <c r="B12" s="44" t="s">
        <v>27</v>
      </c>
      <c r="C12" s="44"/>
      <c r="D12" s="15"/>
      <c r="E12" s="16">
        <f t="shared" ref="E12:N12" si="1">E10-E11</f>
        <v>144076334</v>
      </c>
      <c r="F12" s="17">
        <f t="shared" si="1"/>
        <v>147469965</v>
      </c>
      <c r="G12" s="17">
        <f t="shared" si="1"/>
        <v>152442438</v>
      </c>
      <c r="H12" s="17">
        <f t="shared" si="1"/>
        <v>163882040</v>
      </c>
      <c r="I12" s="17">
        <f t="shared" si="1"/>
        <v>171627061</v>
      </c>
      <c r="J12" s="17">
        <f t="shared" si="1"/>
        <v>183832140</v>
      </c>
      <c r="K12" s="17">
        <f t="shared" si="1"/>
        <v>195976354</v>
      </c>
      <c r="L12" s="17">
        <f t="shared" si="1"/>
        <v>202703263</v>
      </c>
      <c r="M12" s="17">
        <f t="shared" si="1"/>
        <v>219958816</v>
      </c>
      <c r="N12" s="17">
        <f t="shared" si="1"/>
        <v>226449625</v>
      </c>
      <c r="O12" s="17">
        <f>O10-O11-1</f>
        <v>238627761</v>
      </c>
      <c r="P12" s="17">
        <f t="shared" ref="P12:V12" si="2">P10-P11</f>
        <v>266773728</v>
      </c>
      <c r="Q12" s="17">
        <f t="shared" si="2"/>
        <v>270551999</v>
      </c>
      <c r="R12" s="17">
        <f t="shared" si="2"/>
        <v>289581383</v>
      </c>
      <c r="S12" s="17">
        <f t="shared" si="2"/>
        <v>335977699</v>
      </c>
      <c r="T12" s="17">
        <f t="shared" si="2"/>
        <v>336083915.80000001</v>
      </c>
      <c r="U12" s="17">
        <f t="shared" si="2"/>
        <v>328776723.36000001</v>
      </c>
      <c r="V12" s="17">
        <f t="shared" si="2"/>
        <v>363620665</v>
      </c>
      <c r="W12" s="17">
        <v>388721444</v>
      </c>
      <c r="X12" s="17">
        <v>411301662</v>
      </c>
      <c r="Y12" s="17">
        <v>346419422</v>
      </c>
      <c r="Z12" s="17">
        <v>329880344</v>
      </c>
      <c r="AA12" s="17">
        <v>336760170</v>
      </c>
      <c r="AB12" s="17">
        <v>346539789</v>
      </c>
      <c r="AC12" s="17">
        <v>372636160</v>
      </c>
      <c r="AD12" s="17">
        <v>376983344</v>
      </c>
      <c r="AE12" s="17">
        <v>381867188</v>
      </c>
      <c r="AF12" s="17">
        <v>366837091</v>
      </c>
      <c r="AG12" s="17">
        <v>362147644</v>
      </c>
      <c r="AH12" s="17">
        <v>368893292</v>
      </c>
      <c r="AI12" s="17">
        <v>351110924</v>
      </c>
      <c r="AJ12" s="17">
        <v>347152856</v>
      </c>
      <c r="AK12" s="32">
        <v>355530101</v>
      </c>
      <c r="AL12" s="32">
        <v>461781252</v>
      </c>
      <c r="AM12" s="32">
        <v>465501451</v>
      </c>
      <c r="AN12" s="32">
        <v>452999588</v>
      </c>
      <c r="AO12" s="32">
        <v>428257886</v>
      </c>
      <c r="AP12" s="32">
        <v>424946919</v>
      </c>
      <c r="AQ12" s="32">
        <v>392837025</v>
      </c>
    </row>
    <row r="13" spans="1:43" ht="24" customHeight="1" x14ac:dyDescent="0.15">
      <c r="A13" s="15"/>
      <c r="B13" s="44" t="s">
        <v>28</v>
      </c>
      <c r="C13" s="44"/>
      <c r="D13" s="15"/>
      <c r="E13" s="16"/>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32"/>
      <c r="AL13" s="32"/>
      <c r="AM13" s="32"/>
      <c r="AN13" s="32"/>
      <c r="AO13" s="32"/>
      <c r="AP13" s="32"/>
      <c r="AQ13" s="32"/>
    </row>
    <row r="14" spans="1:43" ht="55.05" customHeight="1" x14ac:dyDescent="0.15">
      <c r="A14" s="15"/>
      <c r="B14" s="15"/>
      <c r="C14" s="23" t="s">
        <v>29</v>
      </c>
      <c r="D14" s="15"/>
      <c r="E14" s="16">
        <v>14729046</v>
      </c>
      <c r="F14" s="17">
        <v>13742840</v>
      </c>
      <c r="G14" s="17">
        <v>14983868</v>
      </c>
      <c r="H14" s="17">
        <v>19392727</v>
      </c>
      <c r="I14" s="17">
        <v>19551661</v>
      </c>
      <c r="J14" s="17">
        <v>21851993</v>
      </c>
      <c r="K14" s="17">
        <v>22363925</v>
      </c>
      <c r="L14" s="17">
        <v>23457579</v>
      </c>
      <c r="M14" s="17">
        <v>26101223</v>
      </c>
      <c r="N14" s="17">
        <v>26787024</v>
      </c>
      <c r="O14" s="17">
        <v>30612075</v>
      </c>
      <c r="P14" s="17">
        <v>41429770</v>
      </c>
      <c r="Q14" s="17">
        <v>36762950</v>
      </c>
      <c r="R14" s="17">
        <v>54911629</v>
      </c>
      <c r="S14" s="17">
        <v>60250730</v>
      </c>
      <c r="T14" s="17">
        <v>69007282.781000003</v>
      </c>
      <c r="U14" s="17">
        <v>77075035.976999998</v>
      </c>
      <c r="V14" s="17">
        <v>84450517</v>
      </c>
      <c r="W14" s="17">
        <v>105519472</v>
      </c>
      <c r="X14" s="17">
        <v>108120634</v>
      </c>
      <c r="Y14" s="17">
        <v>99189372</v>
      </c>
      <c r="Z14" s="17">
        <v>93909536</v>
      </c>
      <c r="AA14" s="17">
        <v>90480299</v>
      </c>
      <c r="AB14" s="17">
        <v>100835519</v>
      </c>
      <c r="AC14" s="17">
        <v>109019963</v>
      </c>
      <c r="AD14" s="17">
        <v>110957852</v>
      </c>
      <c r="AE14" s="17">
        <v>110156904</v>
      </c>
      <c r="AF14" s="17">
        <v>119372832</v>
      </c>
      <c r="AG14" s="17">
        <v>114230845</v>
      </c>
      <c r="AH14" s="17">
        <v>109479840</v>
      </c>
      <c r="AI14" s="17">
        <v>106382011</v>
      </c>
      <c r="AJ14" s="17">
        <v>103285348</v>
      </c>
      <c r="AK14" s="32">
        <v>104238260</v>
      </c>
      <c r="AL14" s="32">
        <v>108503860</v>
      </c>
      <c r="AM14" s="32">
        <v>142850159</v>
      </c>
      <c r="AN14" s="32">
        <v>147733485</v>
      </c>
      <c r="AO14" s="32">
        <v>153921150</v>
      </c>
      <c r="AP14" s="32">
        <v>134181435</v>
      </c>
      <c r="AQ14" s="32">
        <v>136223053</v>
      </c>
    </row>
    <row r="15" spans="1:43" ht="24" customHeight="1" x14ac:dyDescent="0.15">
      <c r="A15" s="15"/>
      <c r="B15" s="48" t="s">
        <v>30</v>
      </c>
      <c r="C15" s="48"/>
      <c r="D15" s="15"/>
      <c r="E15" s="24">
        <f>E12-E14</f>
        <v>129347288</v>
      </c>
      <c r="F15" s="25">
        <f>F12-F14+1</f>
        <v>133727126</v>
      </c>
      <c r="G15" s="25">
        <f>G12-G14+1</f>
        <v>137458571</v>
      </c>
      <c r="H15" s="25">
        <f>H12-H14+1</f>
        <v>144489314</v>
      </c>
      <c r="I15" s="25">
        <f>I12-I14</f>
        <v>152075400</v>
      </c>
      <c r="J15" s="25">
        <f>J12-J14+1</f>
        <v>161980148</v>
      </c>
      <c r="K15" s="25">
        <f>K12-K14-1</f>
        <v>173612428</v>
      </c>
      <c r="L15" s="25">
        <f>L12-L14+1</f>
        <v>179245685</v>
      </c>
      <c r="M15" s="25">
        <f>M12-M14+1</f>
        <v>193857594</v>
      </c>
      <c r="N15" s="25">
        <f>N12-N14-1</f>
        <v>199662600</v>
      </c>
      <c r="O15" s="25">
        <f>O12-O14</f>
        <v>208015686</v>
      </c>
      <c r="P15" s="25">
        <f>P12-P14+1</f>
        <v>225343959</v>
      </c>
      <c r="Q15" s="25">
        <f>Q12-Q14-1</f>
        <v>233789048</v>
      </c>
      <c r="R15" s="25">
        <f t="shared" ref="R15:W15" si="3">R12-R14</f>
        <v>234669754</v>
      </c>
      <c r="S15" s="25">
        <f t="shared" si="3"/>
        <v>275726969</v>
      </c>
      <c r="T15" s="25">
        <f t="shared" si="3"/>
        <v>267076633.01899999</v>
      </c>
      <c r="U15" s="25">
        <f t="shared" si="3"/>
        <v>251701687.38300002</v>
      </c>
      <c r="V15" s="25">
        <f t="shared" si="3"/>
        <v>279170148</v>
      </c>
      <c r="W15" s="25">
        <f t="shared" si="3"/>
        <v>283201972</v>
      </c>
      <c r="X15" s="25">
        <v>303181028</v>
      </c>
      <c r="Y15" s="25">
        <v>247230050</v>
      </c>
      <c r="Z15" s="25">
        <v>235970808</v>
      </c>
      <c r="AA15" s="25">
        <v>246279870</v>
      </c>
      <c r="AB15" s="25">
        <v>245704270</v>
      </c>
      <c r="AC15" s="25">
        <v>263616197</v>
      </c>
      <c r="AD15" s="25">
        <v>266025492</v>
      </c>
      <c r="AE15" s="25">
        <v>271710284</v>
      </c>
      <c r="AF15" s="25">
        <v>247464259</v>
      </c>
      <c r="AG15" s="25">
        <v>247916798</v>
      </c>
      <c r="AH15" s="25">
        <v>259413452</v>
      </c>
      <c r="AI15" s="25">
        <v>244728913</v>
      </c>
      <c r="AJ15" s="25">
        <v>243867509</v>
      </c>
      <c r="AK15" s="38">
        <v>251291841</v>
      </c>
      <c r="AL15" s="38">
        <v>353277393</v>
      </c>
      <c r="AM15" s="38">
        <v>322651292</v>
      </c>
      <c r="AN15" s="38">
        <v>305266102</v>
      </c>
      <c r="AO15" s="38">
        <v>274336736</v>
      </c>
      <c r="AP15" s="38">
        <v>290765484</v>
      </c>
      <c r="AQ15" s="38">
        <v>256613972</v>
      </c>
    </row>
    <row r="16" spans="1:43" ht="24" customHeight="1" x14ac:dyDescent="0.15">
      <c r="A16" s="15"/>
      <c r="B16" s="15"/>
      <c r="C16" s="15"/>
      <c r="D16" s="15"/>
      <c r="E16" s="16"/>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32"/>
      <c r="AL16" s="32"/>
      <c r="AM16" s="32"/>
      <c r="AN16" s="32"/>
      <c r="AO16" s="32"/>
      <c r="AP16" s="32"/>
      <c r="AQ16" s="32"/>
    </row>
    <row r="17" spans="1:43" ht="24" customHeight="1" x14ac:dyDescent="0.15">
      <c r="A17" s="48" t="s">
        <v>31</v>
      </c>
      <c r="B17" s="48"/>
      <c r="C17" s="48"/>
      <c r="D17" s="15"/>
      <c r="E17" s="16"/>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32"/>
      <c r="AL17" s="32"/>
      <c r="AM17" s="32"/>
      <c r="AN17" s="32"/>
      <c r="AO17" s="32"/>
      <c r="AP17" s="32"/>
      <c r="AQ17" s="32"/>
    </row>
    <row r="18" spans="1:43" ht="24" customHeight="1" x14ac:dyDescent="0.15">
      <c r="A18" s="44" t="s">
        <v>32</v>
      </c>
      <c r="B18" s="44"/>
      <c r="C18" s="44"/>
      <c r="D18" s="15"/>
      <c r="E18" s="16">
        <v>57731141</v>
      </c>
      <c r="F18" s="17">
        <v>61471062</v>
      </c>
      <c r="G18" s="17">
        <v>65858939</v>
      </c>
      <c r="H18" s="17">
        <v>69268676</v>
      </c>
      <c r="I18" s="17">
        <v>70547185</v>
      </c>
      <c r="J18" s="17">
        <v>70497432</v>
      </c>
      <c r="K18" s="17">
        <v>75102488</v>
      </c>
      <c r="L18" s="17">
        <v>73613605</v>
      </c>
      <c r="M18" s="17">
        <v>75938516</v>
      </c>
      <c r="N18" s="17">
        <v>78847867</v>
      </c>
      <c r="O18" s="17">
        <v>78470310</v>
      </c>
      <c r="P18" s="17">
        <v>84391798</v>
      </c>
      <c r="Q18" s="17">
        <v>89037431</v>
      </c>
      <c r="R18" s="17">
        <v>89321050</v>
      </c>
      <c r="S18" s="17">
        <v>84811128</v>
      </c>
      <c r="T18" s="17">
        <v>83674289.923999995</v>
      </c>
      <c r="U18" s="17">
        <v>82415970.662</v>
      </c>
      <c r="V18" s="17">
        <v>84896776</v>
      </c>
      <c r="W18" s="17">
        <v>85519592</v>
      </c>
      <c r="X18" s="17">
        <v>81445481</v>
      </c>
      <c r="Y18" s="17">
        <v>81842570</v>
      </c>
      <c r="Z18" s="17">
        <v>84697395</v>
      </c>
      <c r="AA18" s="17">
        <v>100973424</v>
      </c>
      <c r="AB18" s="17">
        <v>95312342</v>
      </c>
      <c r="AC18" s="17">
        <v>100715409</v>
      </c>
      <c r="AD18" s="17">
        <v>97087177</v>
      </c>
      <c r="AE18" s="17">
        <v>100188879</v>
      </c>
      <c r="AF18" s="17">
        <v>98813467</v>
      </c>
      <c r="AG18" s="17">
        <v>98230324</v>
      </c>
      <c r="AH18" s="17">
        <v>97541765</v>
      </c>
      <c r="AI18" s="17">
        <v>98115605</v>
      </c>
      <c r="AJ18" s="17">
        <v>98974697</v>
      </c>
      <c r="AK18" s="32">
        <v>101366467</v>
      </c>
      <c r="AL18" s="32">
        <v>147597359</v>
      </c>
      <c r="AM18" s="32">
        <v>144649514</v>
      </c>
      <c r="AN18" s="32">
        <v>132385549</v>
      </c>
      <c r="AO18" s="32">
        <v>127578849</v>
      </c>
      <c r="AP18" s="32">
        <v>136914297</v>
      </c>
      <c r="AQ18" s="32">
        <v>115197845</v>
      </c>
    </row>
    <row r="19" spans="1:43" ht="24" customHeight="1" x14ac:dyDescent="0.15">
      <c r="A19" s="44" t="s">
        <v>33</v>
      </c>
      <c r="B19" s="44"/>
      <c r="C19" s="44"/>
      <c r="D19" s="15"/>
      <c r="E19" s="16">
        <v>145204789</v>
      </c>
      <c r="F19" s="17">
        <v>147492228</v>
      </c>
      <c r="G19" s="17">
        <v>152801642</v>
      </c>
      <c r="H19" s="17">
        <v>168583842</v>
      </c>
      <c r="I19" s="17">
        <v>177879329</v>
      </c>
      <c r="J19" s="17">
        <v>188798219</v>
      </c>
      <c r="K19" s="17">
        <v>202241118</v>
      </c>
      <c r="L19" s="17">
        <v>214245102</v>
      </c>
      <c r="M19" s="17">
        <v>232465893</v>
      </c>
      <c r="N19" s="17">
        <v>245210471</v>
      </c>
      <c r="O19" s="17">
        <v>247035977</v>
      </c>
      <c r="P19" s="17">
        <v>272579001</v>
      </c>
      <c r="Q19" s="17">
        <v>279368933</v>
      </c>
      <c r="R19" s="17">
        <v>305775944</v>
      </c>
      <c r="S19" s="17">
        <v>363336765</v>
      </c>
      <c r="T19" s="17">
        <v>373897723.71700001</v>
      </c>
      <c r="U19" s="17">
        <v>357691356.53799999</v>
      </c>
      <c r="V19" s="17">
        <v>376032929</v>
      </c>
      <c r="W19" s="17">
        <v>401183566</v>
      </c>
      <c r="X19" s="17">
        <v>450579547</v>
      </c>
      <c r="Y19" s="17">
        <v>353283178</v>
      </c>
      <c r="Z19" s="17">
        <v>359198224</v>
      </c>
      <c r="AA19" s="17">
        <v>348060035</v>
      </c>
      <c r="AB19" s="17">
        <v>345074005</v>
      </c>
      <c r="AC19" s="17">
        <v>376463171</v>
      </c>
      <c r="AD19" s="17">
        <v>377011772</v>
      </c>
      <c r="AE19" s="17">
        <v>382716983</v>
      </c>
      <c r="AF19" s="17">
        <v>390201940</v>
      </c>
      <c r="AG19" s="17">
        <v>386214325</v>
      </c>
      <c r="AH19" s="17">
        <v>395360767</v>
      </c>
      <c r="AI19" s="17">
        <v>374150210</v>
      </c>
      <c r="AJ19" s="17">
        <v>368936013</v>
      </c>
      <c r="AK19" s="32">
        <v>374169677</v>
      </c>
      <c r="AL19" s="32">
        <v>404518884</v>
      </c>
      <c r="AM19" s="32">
        <v>441081427</v>
      </c>
      <c r="AN19" s="32">
        <v>432353933</v>
      </c>
      <c r="AO19" s="32">
        <v>412534462</v>
      </c>
      <c r="AP19" s="32">
        <v>431531592</v>
      </c>
      <c r="AQ19" s="32">
        <v>429481229</v>
      </c>
    </row>
    <row r="20" spans="1:43" ht="24" customHeight="1" x14ac:dyDescent="0.15">
      <c r="A20" s="19"/>
      <c r="B20" s="44" t="s">
        <v>24</v>
      </c>
      <c r="C20" s="44"/>
      <c r="D20" s="15"/>
      <c r="E20" s="20">
        <v>38</v>
      </c>
      <c r="F20" s="21">
        <v>38</v>
      </c>
      <c r="G20" s="21">
        <v>38</v>
      </c>
      <c r="H20" s="21">
        <v>38</v>
      </c>
      <c r="I20" s="21">
        <v>38</v>
      </c>
      <c r="J20" s="21">
        <v>38</v>
      </c>
      <c r="K20" s="21">
        <v>38</v>
      </c>
      <c r="L20" s="21">
        <v>38</v>
      </c>
      <c r="M20" s="21">
        <v>38</v>
      </c>
      <c r="N20" s="21">
        <v>38</v>
      </c>
      <c r="O20" s="21">
        <v>38</v>
      </c>
      <c r="P20" s="21">
        <v>38</v>
      </c>
      <c r="Q20" s="21">
        <v>38</v>
      </c>
      <c r="R20" s="21">
        <v>38</v>
      </c>
      <c r="S20" s="21">
        <v>37</v>
      </c>
      <c r="T20" s="21">
        <v>37</v>
      </c>
      <c r="U20" s="21">
        <v>32</v>
      </c>
      <c r="V20" s="21">
        <v>31</v>
      </c>
      <c r="W20" s="21">
        <v>31</v>
      </c>
      <c r="X20" s="21">
        <v>31</v>
      </c>
      <c r="Y20" s="21">
        <v>28</v>
      </c>
      <c r="Z20" s="21">
        <v>21</v>
      </c>
      <c r="AA20" s="21">
        <v>21</v>
      </c>
      <c r="AB20" s="21">
        <v>18</v>
      </c>
      <c r="AC20" s="21">
        <v>17</v>
      </c>
      <c r="AD20" s="22">
        <v>18</v>
      </c>
      <c r="AE20" s="22">
        <v>18</v>
      </c>
      <c r="AF20" s="22">
        <v>15</v>
      </c>
      <c r="AG20" s="22">
        <v>14</v>
      </c>
      <c r="AH20" s="22">
        <v>14</v>
      </c>
      <c r="AI20" s="22">
        <v>13</v>
      </c>
      <c r="AJ20" s="22">
        <v>13</v>
      </c>
      <c r="AK20" s="22">
        <v>13</v>
      </c>
      <c r="AL20" s="22">
        <v>13</v>
      </c>
      <c r="AM20" s="40">
        <v>13</v>
      </c>
      <c r="AN20" s="40">
        <v>13</v>
      </c>
      <c r="AO20" s="40">
        <v>13</v>
      </c>
      <c r="AP20" s="40">
        <v>13</v>
      </c>
      <c r="AQ20" s="40">
        <v>14</v>
      </c>
    </row>
    <row r="21" spans="1:43" ht="24" customHeight="1" x14ac:dyDescent="0.15">
      <c r="A21" s="19"/>
      <c r="B21" s="44" t="s">
        <v>25</v>
      </c>
      <c r="C21" s="44"/>
      <c r="D21" s="15"/>
      <c r="E21" s="16">
        <f t="shared" ref="E21:J21" si="4">SUM(E18:E19)</f>
        <v>202935930</v>
      </c>
      <c r="F21" s="17">
        <f t="shared" si="4"/>
        <v>208963290</v>
      </c>
      <c r="G21" s="17">
        <f t="shared" si="4"/>
        <v>218660581</v>
      </c>
      <c r="H21" s="17">
        <f t="shared" si="4"/>
        <v>237852518</v>
      </c>
      <c r="I21" s="17">
        <f t="shared" si="4"/>
        <v>248426514</v>
      </c>
      <c r="J21" s="17">
        <f t="shared" si="4"/>
        <v>259295651</v>
      </c>
      <c r="K21" s="17">
        <f>SUM(K18:K19)+1</f>
        <v>277343607</v>
      </c>
      <c r="L21" s="17">
        <f>SUM(L18:L19)+1</f>
        <v>287858708</v>
      </c>
      <c r="M21" s="17">
        <f>SUM(M18:M19)+1</f>
        <v>308404410</v>
      </c>
      <c r="N21" s="17">
        <f>SUM(N18:N19)</f>
        <v>324058338</v>
      </c>
      <c r="O21" s="17">
        <f>SUM(O18:O19)</f>
        <v>325506287</v>
      </c>
      <c r="P21" s="17">
        <f>SUM(P18:P19)</f>
        <v>356970799</v>
      </c>
      <c r="Q21" s="17">
        <f>SUM(Q18:Q19)+1</f>
        <v>368406365</v>
      </c>
      <c r="R21" s="17">
        <f>SUM(R18:R19)</f>
        <v>395096994</v>
      </c>
      <c r="S21" s="17">
        <f>SUM(S18:S19)+1</f>
        <v>448147894</v>
      </c>
      <c r="T21" s="17">
        <f>SUM(T18:T19)</f>
        <v>457572013.64100003</v>
      </c>
      <c r="U21" s="17">
        <f>SUM(U18:U19)</f>
        <v>440107327.19999999</v>
      </c>
      <c r="V21" s="17">
        <f>SUM(V18:V19)</f>
        <v>460929705</v>
      </c>
      <c r="W21" s="17">
        <f>SUM(W18:W19)</f>
        <v>486703158</v>
      </c>
      <c r="X21" s="17">
        <v>532025028</v>
      </c>
      <c r="Y21" s="17">
        <v>435125748</v>
      </c>
      <c r="Z21" s="17">
        <v>443895619</v>
      </c>
      <c r="AA21" s="17">
        <v>449033459</v>
      </c>
      <c r="AB21" s="17">
        <v>440386347</v>
      </c>
      <c r="AC21" s="17">
        <v>477178580</v>
      </c>
      <c r="AD21" s="17">
        <v>474098949</v>
      </c>
      <c r="AE21" s="17">
        <v>482905861</v>
      </c>
      <c r="AF21" s="17">
        <v>489015408</v>
      </c>
      <c r="AG21" s="17">
        <v>484444649</v>
      </c>
      <c r="AH21" s="17">
        <v>492902532</v>
      </c>
      <c r="AI21" s="17">
        <v>472265815</v>
      </c>
      <c r="AJ21" s="17">
        <v>467910709</v>
      </c>
      <c r="AK21" s="32">
        <v>475536144</v>
      </c>
      <c r="AL21" s="32">
        <v>552116243</v>
      </c>
      <c r="AM21" s="32">
        <v>585730941</v>
      </c>
      <c r="AN21" s="32">
        <v>564739482</v>
      </c>
      <c r="AO21" s="32">
        <v>540113312</v>
      </c>
      <c r="AP21" s="32">
        <v>568445890</v>
      </c>
      <c r="AQ21" s="32">
        <v>544679074</v>
      </c>
    </row>
    <row r="22" spans="1:43" ht="24" customHeight="1" x14ac:dyDescent="0.15">
      <c r="A22" s="19"/>
      <c r="B22" s="44" t="s">
        <v>26</v>
      </c>
      <c r="C22" s="44"/>
      <c r="D22" s="15"/>
      <c r="E22" s="16">
        <v>84620237</v>
      </c>
      <c r="F22" s="17">
        <v>89394020</v>
      </c>
      <c r="G22" s="17">
        <v>90189334</v>
      </c>
      <c r="H22" s="17">
        <v>102283027</v>
      </c>
      <c r="I22" s="17">
        <v>108928849</v>
      </c>
      <c r="J22" s="17">
        <v>108236224</v>
      </c>
      <c r="K22" s="17">
        <v>117619089</v>
      </c>
      <c r="L22" s="17">
        <v>119898806</v>
      </c>
      <c r="M22" s="17">
        <v>127702533</v>
      </c>
      <c r="N22" s="17">
        <v>135544468</v>
      </c>
      <c r="O22" s="17">
        <v>124135730</v>
      </c>
      <c r="P22" s="17">
        <v>127989838</v>
      </c>
      <c r="Q22" s="17">
        <v>132454380</v>
      </c>
      <c r="R22" s="17">
        <v>143466671</v>
      </c>
      <c r="S22" s="17">
        <v>145797431</v>
      </c>
      <c r="T22" s="17">
        <v>149447629.713</v>
      </c>
      <c r="U22" s="17">
        <v>141100888.53200001</v>
      </c>
      <c r="V22" s="17">
        <v>143158258</v>
      </c>
      <c r="W22" s="17">
        <v>151000867</v>
      </c>
      <c r="X22" s="17">
        <v>172981858</v>
      </c>
      <c r="Y22" s="17">
        <v>132421502</v>
      </c>
      <c r="Z22" s="17">
        <v>145205518</v>
      </c>
      <c r="AA22" s="17">
        <v>145843077</v>
      </c>
      <c r="AB22" s="17">
        <v>138322473</v>
      </c>
      <c r="AC22" s="17">
        <v>144543624</v>
      </c>
      <c r="AD22" s="17">
        <v>141288326</v>
      </c>
      <c r="AE22" s="17">
        <v>145064503</v>
      </c>
      <c r="AF22" s="17">
        <v>142886182</v>
      </c>
      <c r="AG22" s="17">
        <v>141464491</v>
      </c>
      <c r="AH22" s="17">
        <v>142362115</v>
      </c>
      <c r="AI22" s="17">
        <v>136495157</v>
      </c>
      <c r="AJ22" s="17">
        <v>137964024</v>
      </c>
      <c r="AK22" s="32">
        <v>138392648</v>
      </c>
      <c r="AL22" s="32">
        <v>137766034</v>
      </c>
      <c r="AM22" s="32">
        <v>157532775</v>
      </c>
      <c r="AN22" s="32">
        <v>147195609</v>
      </c>
      <c r="AO22" s="32">
        <v>137372202</v>
      </c>
      <c r="AP22" s="32">
        <v>152466964</v>
      </c>
      <c r="AQ22" s="32">
        <v>153532082</v>
      </c>
    </row>
    <row r="23" spans="1:43" ht="24" customHeight="1" x14ac:dyDescent="0.15">
      <c r="A23" s="19"/>
      <c r="B23" s="44" t="s">
        <v>27</v>
      </c>
      <c r="C23" s="44"/>
      <c r="D23" s="15"/>
      <c r="E23" s="16">
        <f>E21-E22</f>
        <v>118315693</v>
      </c>
      <c r="F23" s="17">
        <f>F21-F22</f>
        <v>119569270</v>
      </c>
      <c r="G23" s="17">
        <f>G21-G22</f>
        <v>128471247</v>
      </c>
      <c r="H23" s="17">
        <f>H21-H22</f>
        <v>135569491</v>
      </c>
      <c r="I23" s="17">
        <f>I21-I22</f>
        <v>139497665</v>
      </c>
      <c r="J23" s="17">
        <f>J21-J22-1</f>
        <v>151059426</v>
      </c>
      <c r="K23" s="17">
        <f>K21-K22</f>
        <v>159724518</v>
      </c>
      <c r="L23" s="17">
        <f>L21-L22-1</f>
        <v>167959901</v>
      </c>
      <c r="M23" s="17">
        <f t="shared" ref="M23:W23" si="5">M21-M22</f>
        <v>180701877</v>
      </c>
      <c r="N23" s="17">
        <f t="shared" si="5"/>
        <v>188513870</v>
      </c>
      <c r="O23" s="17">
        <f t="shared" si="5"/>
        <v>201370557</v>
      </c>
      <c r="P23" s="17">
        <f>P21-P22</f>
        <v>228980961</v>
      </c>
      <c r="Q23" s="17">
        <f t="shared" si="5"/>
        <v>235951985</v>
      </c>
      <c r="R23" s="17">
        <f t="shared" si="5"/>
        <v>251630323</v>
      </c>
      <c r="S23" s="17">
        <f t="shared" si="5"/>
        <v>302350463</v>
      </c>
      <c r="T23" s="17">
        <f t="shared" si="5"/>
        <v>308124383.92800003</v>
      </c>
      <c r="U23" s="17">
        <f t="shared" si="5"/>
        <v>299006438.66799998</v>
      </c>
      <c r="V23" s="17">
        <f t="shared" si="5"/>
        <v>317771447</v>
      </c>
      <c r="W23" s="17">
        <f t="shared" si="5"/>
        <v>335702291</v>
      </c>
      <c r="X23" s="17">
        <v>359043170</v>
      </c>
      <c r="Y23" s="17">
        <v>302704246</v>
      </c>
      <c r="Z23" s="17">
        <v>298690101</v>
      </c>
      <c r="AA23" s="17">
        <v>303190382</v>
      </c>
      <c r="AB23" s="17">
        <v>302063874</v>
      </c>
      <c r="AC23" s="17">
        <v>332634957</v>
      </c>
      <c r="AD23" s="17">
        <v>332810622</v>
      </c>
      <c r="AE23" s="17">
        <v>337841359</v>
      </c>
      <c r="AF23" s="17">
        <v>346129225</v>
      </c>
      <c r="AG23" s="17">
        <v>342980158</v>
      </c>
      <c r="AH23" s="17">
        <v>350540417</v>
      </c>
      <c r="AI23" s="17">
        <v>335770659</v>
      </c>
      <c r="AJ23" s="17">
        <v>329946685</v>
      </c>
      <c r="AK23" s="32">
        <v>337143496</v>
      </c>
      <c r="AL23" s="32">
        <v>414350209</v>
      </c>
      <c r="AM23" s="32">
        <v>428198166</v>
      </c>
      <c r="AN23" s="32">
        <v>417543873</v>
      </c>
      <c r="AO23" s="32">
        <v>402741110</v>
      </c>
      <c r="AP23" s="32">
        <v>415978926</v>
      </c>
      <c r="AQ23" s="32">
        <v>391146992</v>
      </c>
    </row>
    <row r="24" spans="1:43" ht="24" customHeight="1" x14ac:dyDescent="0.15">
      <c r="A24" s="15"/>
      <c r="B24" s="44" t="s">
        <v>28</v>
      </c>
      <c r="C24" s="44"/>
      <c r="D24" s="15"/>
      <c r="E24" s="16"/>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32"/>
      <c r="AL24" s="32"/>
      <c r="AM24" s="32"/>
      <c r="AN24" s="32"/>
      <c r="AO24" s="32"/>
      <c r="AP24" s="32"/>
      <c r="AQ24" s="32"/>
    </row>
    <row r="25" spans="1:43" ht="44.1" customHeight="1" x14ac:dyDescent="0.15">
      <c r="A25" s="15"/>
      <c r="B25" s="15"/>
      <c r="C25" s="23" t="s">
        <v>34</v>
      </c>
      <c r="D25" s="15"/>
      <c r="E25" s="16">
        <v>15449046</v>
      </c>
      <c r="F25" s="17">
        <v>13946138</v>
      </c>
      <c r="G25" s="17">
        <v>15079794</v>
      </c>
      <c r="H25" s="17">
        <v>18711217</v>
      </c>
      <c r="I25" s="17">
        <v>18875693</v>
      </c>
      <c r="J25" s="17">
        <v>21496913</v>
      </c>
      <c r="K25" s="17">
        <v>21812859</v>
      </c>
      <c r="L25" s="17">
        <v>22881739</v>
      </c>
      <c r="M25" s="17">
        <v>25376726</v>
      </c>
      <c r="N25" s="17">
        <v>26552432</v>
      </c>
      <c r="O25" s="17">
        <v>31431979</v>
      </c>
      <c r="P25" s="17">
        <v>42431025</v>
      </c>
      <c r="Q25" s="17">
        <v>37188898</v>
      </c>
      <c r="R25" s="17">
        <v>52163884</v>
      </c>
      <c r="S25" s="17">
        <v>54007050</v>
      </c>
      <c r="T25" s="17">
        <v>62748029.468000002</v>
      </c>
      <c r="U25" s="17">
        <v>68152682.731000006</v>
      </c>
      <c r="V25" s="17">
        <v>84450517</v>
      </c>
      <c r="W25" s="17">
        <v>105519472</v>
      </c>
      <c r="X25" s="17">
        <v>108120634</v>
      </c>
      <c r="Y25" s="17">
        <v>99189372</v>
      </c>
      <c r="Z25" s="17">
        <v>93909536</v>
      </c>
      <c r="AA25" s="17">
        <v>90480299</v>
      </c>
      <c r="AB25" s="17">
        <v>100835519</v>
      </c>
      <c r="AC25" s="17">
        <v>109019963</v>
      </c>
      <c r="AD25" s="17">
        <v>110957852</v>
      </c>
      <c r="AE25" s="17">
        <v>110156904</v>
      </c>
      <c r="AF25" s="17">
        <v>119372832</v>
      </c>
      <c r="AG25" s="17">
        <v>114230845</v>
      </c>
      <c r="AH25" s="17">
        <v>109479840</v>
      </c>
      <c r="AI25" s="17">
        <v>106382011</v>
      </c>
      <c r="AJ25" s="17">
        <v>103285348</v>
      </c>
      <c r="AK25" s="32">
        <v>104238260</v>
      </c>
      <c r="AL25" s="32">
        <v>108503860</v>
      </c>
      <c r="AM25" s="32">
        <v>142850159</v>
      </c>
      <c r="AN25" s="32">
        <v>147733485</v>
      </c>
      <c r="AO25" s="32">
        <v>153921150</v>
      </c>
      <c r="AP25" s="32">
        <v>134181435</v>
      </c>
      <c r="AQ25" s="32">
        <v>136223053</v>
      </c>
    </row>
    <row r="26" spans="1:43" ht="24" customHeight="1" x14ac:dyDescent="0.15">
      <c r="A26" s="26"/>
      <c r="B26" s="45" t="s">
        <v>30</v>
      </c>
      <c r="C26" s="45"/>
      <c r="D26" s="26"/>
      <c r="E26" s="27">
        <f>E23-E25</f>
        <v>102866647</v>
      </c>
      <c r="F26" s="28">
        <f>F23-F25+1</f>
        <v>105623133</v>
      </c>
      <c r="G26" s="28">
        <f t="shared" ref="G26:L26" si="6">G23-G25</f>
        <v>113391453</v>
      </c>
      <c r="H26" s="28">
        <f t="shared" si="6"/>
        <v>116858274</v>
      </c>
      <c r="I26" s="28">
        <f t="shared" si="6"/>
        <v>120621972</v>
      </c>
      <c r="J26" s="28">
        <f t="shared" si="6"/>
        <v>129562513</v>
      </c>
      <c r="K26" s="28">
        <f t="shared" si="6"/>
        <v>137911659</v>
      </c>
      <c r="L26" s="28">
        <f t="shared" si="6"/>
        <v>145078162</v>
      </c>
      <c r="M26" s="28">
        <f>M23-M25-1</f>
        <v>155325150</v>
      </c>
      <c r="N26" s="28">
        <f>N23-N25+1</f>
        <v>161961439</v>
      </c>
      <c r="O26" s="28">
        <f>O23-O25</f>
        <v>169938578</v>
      </c>
      <c r="P26" s="28">
        <f>P23-P25</f>
        <v>186549936</v>
      </c>
      <c r="Q26" s="28">
        <f>Q23-Q25-1</f>
        <v>198763086</v>
      </c>
      <c r="R26" s="28">
        <f t="shared" ref="R26:W26" si="7">R23-R25</f>
        <v>199466439</v>
      </c>
      <c r="S26" s="28">
        <f t="shared" si="7"/>
        <v>248343413</v>
      </c>
      <c r="T26" s="28">
        <f t="shared" si="7"/>
        <v>245376354.46000004</v>
      </c>
      <c r="U26" s="28">
        <f t="shared" si="7"/>
        <v>230853755.93699998</v>
      </c>
      <c r="V26" s="28">
        <f t="shared" si="7"/>
        <v>233320930</v>
      </c>
      <c r="W26" s="28">
        <f t="shared" si="7"/>
        <v>230182819</v>
      </c>
      <c r="X26" s="28">
        <v>250922536</v>
      </c>
      <c r="Y26" s="28">
        <v>203514874</v>
      </c>
      <c r="Z26" s="28">
        <v>204780565</v>
      </c>
      <c r="AA26" s="28">
        <v>212710083</v>
      </c>
      <c r="AB26" s="28">
        <v>201228355</v>
      </c>
      <c r="AC26" s="28">
        <v>223614993</v>
      </c>
      <c r="AD26" s="28">
        <v>221852771</v>
      </c>
      <c r="AE26" s="28">
        <v>227684454</v>
      </c>
      <c r="AF26" s="28">
        <v>226756394</v>
      </c>
      <c r="AG26" s="28">
        <v>228749312</v>
      </c>
      <c r="AH26" s="28">
        <v>241060577</v>
      </c>
      <c r="AI26" s="28">
        <v>229388647</v>
      </c>
      <c r="AJ26" s="28">
        <v>226661337</v>
      </c>
      <c r="AK26" s="39">
        <v>232905237</v>
      </c>
      <c r="AL26" s="39">
        <v>305846349</v>
      </c>
      <c r="AM26" s="39">
        <v>285348008</v>
      </c>
      <c r="AN26" s="38">
        <v>269810388</v>
      </c>
      <c r="AO26" s="38">
        <v>248819960</v>
      </c>
      <c r="AP26" s="38">
        <v>281797491</v>
      </c>
      <c r="AQ26" s="38">
        <v>254923939</v>
      </c>
    </row>
    <row r="27" spans="1:43" ht="5.0999999999999996" customHeight="1" x14ac:dyDescent="0.15">
      <c r="A27" s="19"/>
      <c r="B27" s="19"/>
      <c r="C27" s="19"/>
      <c r="D27" s="19"/>
      <c r="E27" s="29"/>
      <c r="F27" s="29"/>
      <c r="G27" s="29"/>
      <c r="H27" s="29"/>
      <c r="I27" s="29"/>
      <c r="J27" s="29"/>
      <c r="K27" s="29"/>
      <c r="AN27" s="41"/>
      <c r="AO27" s="41"/>
      <c r="AP27" s="41"/>
      <c r="AQ27" s="41"/>
    </row>
    <row r="28" spans="1:43" s="3" customFormat="1" ht="10.050000000000001" customHeight="1" x14ac:dyDescent="0.15">
      <c r="A28" s="30" t="s">
        <v>59</v>
      </c>
      <c r="B28" s="30"/>
      <c r="C28" s="30"/>
      <c r="D28" s="30"/>
      <c r="E28" s="30"/>
      <c r="F28" s="30"/>
      <c r="G28" s="30"/>
      <c r="H28" s="30"/>
      <c r="I28" s="30"/>
      <c r="J28" s="30"/>
      <c r="K28" s="30"/>
      <c r="L28" s="2"/>
      <c r="M28" s="2"/>
      <c r="N28" s="2"/>
      <c r="O28" s="2"/>
      <c r="P28" s="2"/>
      <c r="Q28" s="2"/>
      <c r="R28" s="2"/>
      <c r="S28" s="2"/>
      <c r="T28" s="2"/>
      <c r="U28" s="2"/>
      <c r="V28" s="2"/>
      <c r="W28" s="2"/>
      <c r="X28" s="2"/>
      <c r="Y28" s="2"/>
      <c r="Z28" s="2"/>
      <c r="AA28" s="2"/>
      <c r="AB28" s="2"/>
    </row>
    <row r="29" spans="1:43" s="3" customFormat="1" ht="10.050000000000001" customHeight="1" x14ac:dyDescent="0.15">
      <c r="A29" s="30" t="s">
        <v>40</v>
      </c>
      <c r="B29" s="30"/>
      <c r="C29" s="30"/>
      <c r="D29" s="30"/>
      <c r="E29" s="30"/>
      <c r="F29" s="30"/>
      <c r="G29" s="30"/>
      <c r="H29" s="30"/>
      <c r="I29" s="30"/>
      <c r="J29" s="30"/>
      <c r="K29" s="30"/>
      <c r="L29" s="2"/>
      <c r="M29" s="2"/>
      <c r="N29" s="2"/>
      <c r="O29" s="2"/>
      <c r="P29" s="2"/>
      <c r="Q29" s="2"/>
      <c r="R29" s="2"/>
      <c r="S29" s="2"/>
      <c r="T29" s="2"/>
      <c r="U29" s="2"/>
      <c r="V29" s="2"/>
      <c r="W29" s="2"/>
      <c r="X29" s="2"/>
      <c r="Y29" s="2"/>
      <c r="Z29" s="2"/>
      <c r="AA29" s="2"/>
      <c r="AB29" s="2"/>
    </row>
    <row r="30" spans="1:43" s="3" customFormat="1" ht="10.050000000000001" customHeight="1" x14ac:dyDescent="0.15">
      <c r="A30" s="30" t="s">
        <v>35</v>
      </c>
      <c r="B30" s="30"/>
      <c r="C30" s="30"/>
      <c r="D30" s="30"/>
      <c r="E30" s="30"/>
      <c r="F30" s="30"/>
      <c r="G30" s="30"/>
      <c r="H30" s="30"/>
      <c r="I30" s="30"/>
      <c r="J30" s="30"/>
      <c r="K30" s="30"/>
      <c r="L30" s="2"/>
      <c r="M30" s="2"/>
      <c r="N30" s="2"/>
      <c r="O30" s="2"/>
      <c r="P30" s="2"/>
      <c r="Q30" s="2"/>
      <c r="R30" s="2"/>
      <c r="S30" s="2"/>
      <c r="T30" s="2"/>
      <c r="U30" s="2"/>
      <c r="V30" s="2"/>
      <c r="W30" s="2"/>
      <c r="X30" s="2"/>
      <c r="Y30" s="2"/>
      <c r="Z30" s="2"/>
      <c r="AA30" s="2"/>
      <c r="AB30" s="2"/>
    </row>
    <row r="31" spans="1:43" ht="10.5" customHeight="1" x14ac:dyDescent="0.15">
      <c r="AC31" s="31"/>
      <c r="AD31" s="31"/>
      <c r="AE31" s="31"/>
      <c r="AF31" s="31"/>
      <c r="AG31" s="31"/>
      <c r="AH31" s="31"/>
      <c r="AI31" s="31"/>
      <c r="AJ31" s="31"/>
      <c r="AK31" s="31"/>
      <c r="AL31" s="31"/>
      <c r="AM31" s="31"/>
    </row>
    <row r="33" spans="29:39" ht="10.5" customHeight="1" x14ac:dyDescent="0.15">
      <c r="AC33" s="31"/>
      <c r="AD33" s="31"/>
      <c r="AE33" s="31"/>
      <c r="AF33" s="31"/>
      <c r="AG33" s="31"/>
      <c r="AH33" s="31"/>
      <c r="AI33" s="31"/>
      <c r="AJ33" s="31"/>
      <c r="AK33" s="31"/>
      <c r="AL33" s="31"/>
      <c r="AM33" s="31"/>
    </row>
  </sheetData>
  <mergeCells count="19">
    <mergeCell ref="A18:C18"/>
    <mergeCell ref="A5:C5"/>
    <mergeCell ref="A6:C6"/>
    <mergeCell ref="A7:C7"/>
    <mergeCell ref="A8:C8"/>
    <mergeCell ref="B9:C9"/>
    <mergeCell ref="B10:C10"/>
    <mergeCell ref="B11:C11"/>
    <mergeCell ref="B12:C12"/>
    <mergeCell ref="B13:C13"/>
    <mergeCell ref="B15:C15"/>
    <mergeCell ref="A17:C17"/>
    <mergeCell ref="B23:C23"/>
    <mergeCell ref="B24:C24"/>
    <mergeCell ref="B26:C26"/>
    <mergeCell ref="A19:C19"/>
    <mergeCell ref="B20:C20"/>
    <mergeCell ref="B21:C21"/>
    <mergeCell ref="B22:C22"/>
  </mergeCells>
  <phoneticPr fontId="5"/>
  <printOptions horizontalCentered="1"/>
  <pageMargins left="0" right="0" top="0.78740157480314965" bottom="0" header="0" footer="0"/>
  <pageSetup paperSize="9" scale="30" firstPageNumber="221"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C8768-87E0-46A5-8348-8025C2E2D599}">
  <ds:schemaRefs>
    <ds:schemaRef ds:uri="http://schemas.microsoft.com/sharepoint/v3/contenttype/forms"/>
  </ds:schemaRefs>
</ds:datastoreItem>
</file>

<file path=customXml/itemProps2.xml><?xml version="1.0" encoding="utf-8"?>
<ds:datastoreItem xmlns:ds="http://schemas.openxmlformats.org/officeDocument/2006/customXml" ds:itemID="{648545C4-BD17-434D-858D-D568CBC237F9}">
  <ds:schemaRefs>
    <ds:schemaRef ds:uri="http://purl.org/dc/dcmitype/"/>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elements/1.1/"/>
    <ds:schemaRef ds:uri="b5471033-25ca-41e4-b4f9-0c69817a7d90"/>
    <ds:schemaRef ds:uri="e92fb91d-b17f-4fa0-b3cc-984e87826429"/>
    <ds:schemaRef ds:uri="ff5f434e-1fa2-4441-bb4a-ba9b2802a25a"/>
    <ds:schemaRef ds:uri="http://purl.org/dc/terms/"/>
  </ds:schemaRefs>
</ds:datastoreItem>
</file>

<file path=customXml/itemProps3.xml><?xml version="1.0" encoding="utf-8"?>
<ds:datastoreItem xmlns:ds="http://schemas.openxmlformats.org/officeDocument/2006/customXml" ds:itemID="{28454979-03CF-4661-AA5B-96B6A9557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16表</vt:lpstr>
      <vt:lpstr>'16表'!Print_Area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2024-05-22T04:56:04Z</dcterms:created>
  <dcterms:modified xsi:type="dcterms:W3CDTF">2025-06-19T08:55:19Z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