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473" documentId="8_{A3A54758-BF8E-4888-B65F-3B7CF147936E}" xr6:coauthVersionLast="47" xr6:coauthVersionMax="47" xr10:uidLastSave="{E1D4DE09-D427-49FC-8C7B-B1A2D09BD5EB}"/>
  <bookViews>
    <workbookView xWindow="28680" yWindow="-2430" windowWidth="19440" windowHeight="15000" tabRatio="462" xr2:uid="{00000000-000D-0000-FFFF-FFFF00000000}"/>
  </bookViews>
  <sheets>
    <sheet name="第11表" sheetId="1" r:id="rId1"/>
    <sheet name="続き1" sheetId="5" r:id="rId2"/>
    <sheet name="続き2" sheetId="2" r:id="rId3"/>
    <sheet name="続き3" sheetId="6" r:id="rId4"/>
  </sheets>
  <definedNames>
    <definedName name="_xlnm.Print_Area" localSheetId="1">続き1!$A$1:$AA$120</definedName>
    <definedName name="_xlnm.Print_Area" localSheetId="2">続き2!$A$1:$AA$92</definedName>
    <definedName name="_xlnm.Print_Area" localSheetId="3">続き3!$A$1:$AA$106</definedName>
    <definedName name="_xlnm.Print_Area" localSheetId="0">第11表!$A$1:$AA$104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7" i="1" l="1"/>
  <c r="F105" i="6"/>
  <c r="E105" i="6"/>
  <c r="F102" i="6"/>
  <c r="E102" i="6"/>
  <c r="H80" i="6"/>
  <c r="H77" i="6"/>
  <c r="G77" i="6"/>
  <c r="F77" i="6"/>
  <c r="E77" i="6"/>
  <c r="I88" i="2"/>
  <c r="H88" i="2"/>
  <c r="G88" i="2"/>
  <c r="F88" i="2"/>
  <c r="E88" i="2"/>
  <c r="Q103" i="1"/>
  <c r="P103" i="1"/>
  <c r="O103" i="1"/>
  <c r="N103" i="1"/>
  <c r="M103" i="1"/>
  <c r="Q100" i="1"/>
  <c r="P100" i="1"/>
  <c r="O100" i="1"/>
  <c r="N100" i="1"/>
  <c r="M100" i="1"/>
  <c r="K100" i="1"/>
  <c r="J100" i="1"/>
  <c r="P94" i="1"/>
  <c r="O94" i="1"/>
  <c r="N94" i="1"/>
  <c r="M94" i="1"/>
  <c r="Q85" i="1"/>
  <c r="P85" i="1"/>
  <c r="O85" i="1"/>
  <c r="N85" i="1"/>
  <c r="M85" i="1"/>
  <c r="Q82" i="1"/>
  <c r="P82" i="1"/>
  <c r="O82" i="1"/>
  <c r="N82" i="1"/>
  <c r="M82" i="1"/>
  <c r="K82" i="1"/>
  <c r="J82" i="1"/>
  <c r="P76" i="1"/>
  <c r="O76" i="1"/>
  <c r="N76" i="1"/>
  <c r="M76" i="1"/>
  <c r="Q65" i="1"/>
  <c r="P65" i="1"/>
  <c r="O65" i="1"/>
  <c r="N65" i="1"/>
  <c r="M65" i="1"/>
  <c r="S63" i="1"/>
  <c r="Q63" i="1"/>
  <c r="P63" i="1"/>
  <c r="O63" i="1"/>
  <c r="N63" i="1"/>
  <c r="M63" i="1"/>
  <c r="K63" i="1"/>
  <c r="J63" i="1"/>
  <c r="O57" i="1"/>
  <c r="N57" i="1"/>
  <c r="M57" i="1"/>
  <c r="Q90" i="5"/>
  <c r="P10" i="2"/>
  <c r="P90" i="5"/>
  <c r="P88" i="5"/>
  <c r="P82" i="5"/>
  <c r="P31" i="5"/>
  <c r="P22" i="5"/>
  <c r="P12" i="5"/>
  <c r="P40" i="1"/>
  <c r="P17" i="1"/>
  <c r="P18" i="2"/>
  <c r="P16" i="2"/>
  <c r="Q88" i="5"/>
  <c r="Q41" i="5"/>
  <c r="Q38" i="5"/>
  <c r="Q18" i="5"/>
  <c r="Q48" i="1"/>
  <c r="Q46" i="1"/>
  <c r="Q26" i="1"/>
  <c r="Q24" i="1"/>
  <c r="O24" i="1"/>
  <c r="O26" i="1"/>
  <c r="O90" i="5"/>
  <c r="O82" i="5"/>
  <c r="O10" i="2"/>
  <c r="O31" i="5"/>
  <c r="O22" i="5"/>
  <c r="O12" i="5"/>
  <c r="O40" i="1"/>
  <c r="O17" i="1"/>
  <c r="Q18" i="2"/>
  <c r="O18" i="2"/>
  <c r="N18" i="2"/>
  <c r="Q16" i="2"/>
  <c r="O16" i="2"/>
  <c r="N16" i="2"/>
  <c r="N10" i="2"/>
  <c r="N119" i="5"/>
  <c r="N117" i="5"/>
  <c r="N111" i="5"/>
  <c r="N105" i="5"/>
  <c r="N103" i="5"/>
  <c r="N97" i="5"/>
  <c r="O88" i="5"/>
  <c r="P41" i="5"/>
  <c r="O41" i="5"/>
  <c r="N41" i="5"/>
  <c r="P38" i="5"/>
  <c r="O38" i="5"/>
  <c r="N38" i="5"/>
  <c r="N31" i="5"/>
  <c r="N22" i="5"/>
  <c r="P18" i="5"/>
  <c r="O18" i="5"/>
  <c r="N18" i="5"/>
  <c r="N12" i="5"/>
  <c r="P48" i="1"/>
  <c r="O48" i="1"/>
  <c r="N48" i="1"/>
  <c r="P46" i="1"/>
  <c r="O46" i="1"/>
  <c r="N46" i="1"/>
  <c r="N40" i="1"/>
  <c r="P26" i="1"/>
  <c r="P24" i="1"/>
  <c r="N26" i="1"/>
  <c r="N24" i="1"/>
  <c r="N17" i="1"/>
  <c r="M48" i="1"/>
  <c r="M46" i="1"/>
  <c r="K46" i="1"/>
  <c r="J46" i="1"/>
  <c r="M40" i="1"/>
  <c r="H56" i="6"/>
  <c r="G56" i="6"/>
  <c r="F56" i="6"/>
  <c r="E56" i="6"/>
  <c r="J54" i="6"/>
  <c r="I54" i="6"/>
  <c r="H54" i="6"/>
  <c r="G54" i="6"/>
  <c r="F54" i="6"/>
  <c r="E54" i="6"/>
  <c r="M18" i="2"/>
  <c r="M16" i="2"/>
  <c r="M10" i="2"/>
  <c r="M41" i="5"/>
  <c r="M38" i="5"/>
  <c r="M31" i="5"/>
  <c r="M22" i="5"/>
  <c r="M18" i="5"/>
  <c r="M12" i="5"/>
  <c r="M70" i="5"/>
  <c r="M68" i="5"/>
  <c r="M62" i="5"/>
  <c r="M56" i="5"/>
  <c r="M54" i="5"/>
  <c r="M48" i="5"/>
  <c r="M24" i="1"/>
  <c r="M17" i="1"/>
  <c r="L17" i="1"/>
  <c r="L24" i="1"/>
  <c r="J34" i="6"/>
  <c r="F34" i="6"/>
  <c r="G34" i="6"/>
  <c r="H34" i="6"/>
  <c r="I34" i="6"/>
  <c r="E34" i="6"/>
  <c r="J54" i="5"/>
  <c r="H24" i="1"/>
  <c r="F24" i="1"/>
  <c r="E24" i="1"/>
  <c r="K16" i="2"/>
  <c r="J16" i="2"/>
  <c r="J18" i="5"/>
  <c r="K18" i="5"/>
  <c r="K54" i="5"/>
  <c r="I24" i="1"/>
  <c r="J24" i="1"/>
  <c r="K24" i="1"/>
  <c r="G24" i="1"/>
  <c r="M26" i="1"/>
  <c r="L26" i="1"/>
  <c r="H36" i="6"/>
  <c r="G36" i="6"/>
  <c r="F36" i="6"/>
  <c r="E36" i="6"/>
  <c r="H26" i="1"/>
  <c r="G26" i="1"/>
  <c r="F26" i="1"/>
  <c r="E26" i="1"/>
</calcChain>
</file>

<file path=xl/sharedStrings.xml><?xml version="1.0" encoding="utf-8"?>
<sst xmlns="http://schemas.openxmlformats.org/spreadsheetml/2006/main" count="4465" uniqueCount="152">
  <si>
    <t>第11表　平成15年度以降政府関係機関項別収入支出決算、予算</t>
    <rPh sb="0" eb="30">
      <t>セイフカンケイキカンコウベツシュウニュウシシュツケッサンヨサン</t>
    </rPh>
    <phoneticPr fontId="7"/>
  </si>
  <si>
    <t>本表は各政府関係機関について項別に掲げてあるが、主要な項については目まで掲げた。</t>
    <rPh sb="0" eb="40">
      <t>ホンヒョウカクセイフカンケイキカンコウベツカカシュヨウコウメカカ</t>
    </rPh>
    <phoneticPr fontId="7"/>
  </si>
  <si>
    <t>国　民　生　活　金　融　公　庫</t>
    <rPh sb="0" eb="15">
      <t>クニタミショウカツカネトオルオオヤケコ</t>
    </rPh>
    <phoneticPr fontId="7"/>
  </si>
  <si>
    <t>（単位：千円）</t>
    <rPh sb="0" eb="7">
      <t>タンイセンエン</t>
    </rPh>
    <phoneticPr fontId="7"/>
  </si>
  <si>
    <t>　　　　　　　　　年　　　度
　項　　　目</t>
    <rPh sb="0" eb="21">
      <t>トシタビコウメ</t>
    </rPh>
    <phoneticPr fontId="7"/>
  </si>
  <si>
    <t>平成15年度</t>
    <rPh sb="0" eb="6">
      <t>ヘイセイネンド</t>
    </rPh>
    <phoneticPr fontId="7"/>
  </si>
  <si>
    <t>収　　入</t>
    <rPh sb="0" eb="4">
      <t>オサムイ</t>
    </rPh>
    <phoneticPr fontId="7"/>
  </si>
  <si>
    <t>事 業 益 金（貸付金利息等）</t>
    <rPh sb="0" eb="15">
      <t>トウ</t>
    </rPh>
    <phoneticPr fontId="7"/>
  </si>
  <si>
    <t>雑収入</t>
  </si>
  <si>
    <t>一般会計より受入</t>
  </si>
  <si>
    <t>-</t>
  </si>
  <si>
    <t>運用収入</t>
  </si>
  <si>
    <t>合　　　　　　　　　　計</t>
  </si>
  <si>
    <t>支　　出</t>
    <rPh sb="0" eb="4">
      <t>ササデ</t>
    </rPh>
    <phoneticPr fontId="7"/>
  </si>
  <si>
    <t>事業損金</t>
    <rPh sb="0" eb="4">
      <t>ジギョウソンキン</t>
    </rPh>
    <phoneticPr fontId="7"/>
  </si>
  <si>
    <t>職員基本給</t>
    <rPh sb="0" eb="5">
      <t>ショクインキホンキュウ</t>
    </rPh>
    <phoneticPr fontId="7"/>
  </si>
  <si>
    <t>業務諸費</t>
    <rPh sb="0" eb="4">
      <t>ギョウムショヒ</t>
    </rPh>
    <phoneticPr fontId="7"/>
  </si>
  <si>
    <t>業務委託費</t>
    <rPh sb="0" eb="5">
      <t>ギョウムイタクヒ</t>
    </rPh>
    <phoneticPr fontId="7"/>
  </si>
  <si>
    <t>支払利息</t>
    <rPh sb="0" eb="4">
      <t>シハラリソク</t>
    </rPh>
    <phoneticPr fontId="7"/>
  </si>
  <si>
    <t>その他計</t>
    <rPh sb="0" eb="4">
      <t>タケイ</t>
    </rPh>
    <phoneticPr fontId="7"/>
  </si>
  <si>
    <t>予備費</t>
    <rPh sb="0" eb="3">
      <t>ヨビヒ</t>
    </rPh>
    <phoneticPr fontId="7"/>
  </si>
  <si>
    <t>住　　宅　　金　　融　　公　　庫</t>
    <rPh sb="0" eb="16">
      <t>ジュウオオヤケコ</t>
    </rPh>
    <phoneticPr fontId="7"/>
  </si>
  <si>
    <t>住宅融資保険料収入</t>
  </si>
  <si>
    <t>貸付手数料等収入</t>
  </si>
  <si>
    <t>保険金</t>
    <rPh sb="0" eb="3">
      <t>ホケンキン</t>
    </rPh>
    <phoneticPr fontId="7"/>
  </si>
  <si>
    <t>農　林　漁　業　金　融　公　庫</t>
    <rPh sb="0" eb="15">
      <t>ノウハヤシリョウギョウカネトオルオオヤケコ</t>
    </rPh>
    <phoneticPr fontId="7"/>
  </si>
  <si>
    <t>事 業 益 金（貸付金利息）</t>
  </si>
  <si>
    <t>基金収入（預託基金利息収入）</t>
  </si>
  <si>
    <t>予備費</t>
  </si>
  <si>
    <t>中　小　企　業　金　融　公　庫</t>
    <rPh sb="0" eb="15">
      <t>ナカショウクワダギョウキンオオヤケコ</t>
    </rPh>
    <phoneticPr fontId="7"/>
  </si>
  <si>
    <t>保険料収入</t>
    <rPh sb="0" eb="5">
      <t>ホケンリョウシュウニュウ</t>
    </rPh>
    <phoneticPr fontId="7"/>
  </si>
  <si>
    <t>回収金</t>
    <rPh sb="0" eb="3">
      <t>カイシュウキン</t>
    </rPh>
    <phoneticPr fontId="7"/>
  </si>
  <si>
    <t>基金収入</t>
    <rPh sb="0" eb="4">
      <t>キキンシュウニュウ</t>
    </rPh>
    <phoneticPr fontId="7"/>
  </si>
  <si>
    <t>雑収入</t>
    <rPh sb="0" eb="3">
      <t>ザッシュウニュウ</t>
    </rPh>
    <phoneticPr fontId="7"/>
  </si>
  <si>
    <t>公　営　企　業　金　融　公　庫</t>
    <rPh sb="0" eb="15">
      <t>オオヤケエイクワダギョウキントオルオオヤケコ</t>
    </rPh>
    <phoneticPr fontId="7"/>
  </si>
  <si>
    <t>沖 縄 振 興 開 発 金 融 公 庫</t>
    <rPh sb="0" eb="19">
      <t>オキナワブルイキョウカイパツカネトオルオオヤケコ</t>
    </rPh>
    <phoneticPr fontId="7"/>
  </si>
  <si>
    <t>住宅資金貸付手数料等収入</t>
    <rPh sb="0" eb="12">
      <t>ジュウタクシキンカツテスウリョウトウシュウニュウ</t>
    </rPh>
    <phoneticPr fontId="7"/>
  </si>
  <si>
    <t>中小企業総合事業団信用保険部門</t>
    <rPh sb="0" eb="15">
      <t>チュウショウキギョウソウゴウジギョウダンシンヨウホケンブモン</t>
    </rPh>
    <phoneticPr fontId="7"/>
  </si>
  <si>
    <t>一般会計より受入</t>
    <rPh sb="0" eb="8">
      <t>イッパンカイケイウケイレ</t>
    </rPh>
    <phoneticPr fontId="7"/>
  </si>
  <si>
    <t>他勘定より受入</t>
    <rPh sb="0" eb="7">
      <t>ホカカンジョウウケイレ</t>
    </rPh>
    <phoneticPr fontId="7"/>
  </si>
  <si>
    <t>運用収入</t>
    <rPh sb="0" eb="4">
      <t>ウンヨウシュウニュウ</t>
    </rPh>
    <phoneticPr fontId="7"/>
  </si>
  <si>
    <t>雑収入</t>
    <rPh sb="0" eb="3">
      <t>ザツシュウニュウ</t>
    </rPh>
    <phoneticPr fontId="7"/>
  </si>
  <si>
    <t>49/8*</t>
  </si>
  <si>
    <t>国　　際　　協　　力　　銀　　行</t>
    <rPh sb="0" eb="16">
      <t>コクギンギョウ</t>
    </rPh>
    <phoneticPr fontId="7"/>
  </si>
  <si>
    <t>-</t>
    <phoneticPr fontId="7"/>
  </si>
  <si>
    <t>-</t>
    <phoneticPr fontId="7"/>
  </si>
  <si>
    <t>株　式　会　社　日　本　政　策　金　融　公　庫</t>
    <rPh sb="0" eb="1">
      <t>カブ</t>
    </rPh>
    <rPh sb="2" eb="3">
      <t>シキ</t>
    </rPh>
    <rPh sb="4" eb="5">
      <t>カイ</t>
    </rPh>
    <rPh sb="6" eb="7">
      <t>シャ</t>
    </rPh>
    <rPh sb="8" eb="9">
      <t>ヒ</t>
    </rPh>
    <rPh sb="10" eb="11">
      <t>ホン</t>
    </rPh>
    <rPh sb="12" eb="13">
      <t>セイ</t>
    </rPh>
    <rPh sb="14" eb="15">
      <t>サク</t>
    </rPh>
    <rPh sb="16" eb="17">
      <t>キン</t>
    </rPh>
    <rPh sb="18" eb="19">
      <t>ユウ</t>
    </rPh>
    <rPh sb="20" eb="21">
      <t>コウ</t>
    </rPh>
    <rPh sb="22" eb="23">
      <t>コ</t>
    </rPh>
    <phoneticPr fontId="7"/>
  </si>
  <si>
    <t>事業益金</t>
    <rPh sb="0" eb="2">
      <t>ジギョウ</t>
    </rPh>
    <rPh sb="2" eb="4">
      <t>エキキン</t>
    </rPh>
    <phoneticPr fontId="7"/>
  </si>
  <si>
    <t>株　式　会　社　日　本　政　策　金　融　公　庫（続）</t>
    <rPh sb="0" eb="1">
      <t>カブ</t>
    </rPh>
    <rPh sb="2" eb="3">
      <t>シキ</t>
    </rPh>
    <rPh sb="4" eb="5">
      <t>カイ</t>
    </rPh>
    <rPh sb="6" eb="7">
      <t>シャ</t>
    </rPh>
    <rPh sb="8" eb="9">
      <t>ヒ</t>
    </rPh>
    <rPh sb="10" eb="11">
      <t>ホン</t>
    </rPh>
    <rPh sb="12" eb="13">
      <t>セイ</t>
    </rPh>
    <rPh sb="14" eb="15">
      <t>サク</t>
    </rPh>
    <rPh sb="16" eb="17">
      <t>キン</t>
    </rPh>
    <rPh sb="18" eb="19">
      <t>ユウ</t>
    </rPh>
    <rPh sb="20" eb="21">
      <t>コウ</t>
    </rPh>
    <rPh sb="22" eb="23">
      <t>コ</t>
    </rPh>
    <rPh sb="24" eb="25">
      <t>ツヅ</t>
    </rPh>
    <phoneticPr fontId="7"/>
  </si>
  <si>
    <t>補償料収入</t>
    <rPh sb="0" eb="2">
      <t>ホショウ</t>
    </rPh>
    <rPh sb="2" eb="3">
      <t>リョウ</t>
    </rPh>
    <phoneticPr fontId="7"/>
  </si>
  <si>
    <t>保険料収入</t>
    <rPh sb="0" eb="3">
      <t>ホケンリョウ</t>
    </rPh>
    <phoneticPr fontId="7"/>
  </si>
  <si>
    <t>回収金</t>
    <rPh sb="0" eb="2">
      <t>カイシュウ</t>
    </rPh>
    <rPh sb="2" eb="3">
      <t>キン</t>
    </rPh>
    <phoneticPr fontId="7"/>
  </si>
  <si>
    <t>-</t>
    <phoneticPr fontId="7"/>
  </si>
  <si>
    <t>-</t>
    <phoneticPr fontId="7"/>
  </si>
  <si>
    <t>一般会計より受入</t>
    <phoneticPr fontId="7"/>
  </si>
  <si>
    <t>-</t>
    <phoneticPr fontId="7"/>
  </si>
  <si>
    <t>-</t>
    <phoneticPr fontId="7"/>
  </si>
  <si>
    <t>-</t>
    <phoneticPr fontId="7"/>
  </si>
  <si>
    <t>一般会計より受入</t>
    <phoneticPr fontId="7"/>
  </si>
  <si>
    <t>補償金</t>
    <phoneticPr fontId="7"/>
  </si>
  <si>
    <t>-</t>
    <phoneticPr fontId="7"/>
  </si>
  <si>
    <t>（国際協力銀行業務）</t>
    <phoneticPr fontId="7"/>
  </si>
  <si>
    <t>-</t>
    <phoneticPr fontId="7"/>
  </si>
  <si>
    <t>-</t>
    <phoneticPr fontId="7"/>
  </si>
  <si>
    <t>-</t>
    <phoneticPr fontId="7"/>
  </si>
  <si>
    <t>（駐留軍再編促進金融業務）</t>
    <rPh sb="1" eb="4">
      <t>チュウリュウグン</t>
    </rPh>
    <rPh sb="4" eb="6">
      <t>サイヘン</t>
    </rPh>
    <rPh sb="6" eb="8">
      <t>ソクシン</t>
    </rPh>
    <rPh sb="8" eb="10">
      <t>キンユウ</t>
    </rPh>
    <rPh sb="10" eb="12">
      <t>ギョウム</t>
    </rPh>
    <phoneticPr fontId="7"/>
  </si>
  <si>
    <t>一般会計より受入</t>
    <rPh sb="0" eb="2">
      <t>イッパン</t>
    </rPh>
    <rPh sb="2" eb="4">
      <t>カイケイ</t>
    </rPh>
    <rPh sb="6" eb="8">
      <t>ウケイレ</t>
    </rPh>
    <phoneticPr fontId="7"/>
  </si>
  <si>
    <t>合　　　　　　　　　　計</t>
    <rPh sb="0" eb="1">
      <t>ゴウ</t>
    </rPh>
    <rPh sb="11" eb="12">
      <t>ケイ</t>
    </rPh>
    <phoneticPr fontId="7"/>
  </si>
  <si>
    <t>事業損金</t>
    <rPh sb="0" eb="2">
      <t>ジギョウ</t>
    </rPh>
    <rPh sb="2" eb="3">
      <t>ソン</t>
    </rPh>
    <rPh sb="3" eb="4">
      <t>キン</t>
    </rPh>
    <phoneticPr fontId="7"/>
  </si>
  <si>
    <t>その他計</t>
    <rPh sb="2" eb="3">
      <t>タ</t>
    </rPh>
    <rPh sb="3" eb="4">
      <t>ケイ</t>
    </rPh>
    <phoneticPr fontId="7"/>
  </si>
  <si>
    <t>職員基本給</t>
    <rPh sb="0" eb="2">
      <t>ショクイン</t>
    </rPh>
    <rPh sb="2" eb="4">
      <t>キホン</t>
    </rPh>
    <rPh sb="4" eb="5">
      <t>キュウ</t>
    </rPh>
    <phoneticPr fontId="7"/>
  </si>
  <si>
    <t>業務委託費</t>
    <rPh sb="0" eb="2">
      <t>ギョウム</t>
    </rPh>
    <rPh sb="2" eb="4">
      <t>イタク</t>
    </rPh>
    <rPh sb="4" eb="5">
      <t>ヒ</t>
    </rPh>
    <phoneticPr fontId="7"/>
  </si>
  <si>
    <t>合　　　　　　　　　　計</t>
    <phoneticPr fontId="7"/>
  </si>
  <si>
    <t>収　　入</t>
    <phoneticPr fontId="7"/>
  </si>
  <si>
    <t>雑収入</t>
    <phoneticPr fontId="7"/>
  </si>
  <si>
    <t>-</t>
    <phoneticPr fontId="7"/>
  </si>
  <si>
    <t>雑収入</t>
    <phoneticPr fontId="7"/>
  </si>
  <si>
    <t>-</t>
    <phoneticPr fontId="7"/>
  </si>
  <si>
    <t>支　　出</t>
    <phoneticPr fontId="7"/>
  </si>
  <si>
    <t>予備費</t>
    <phoneticPr fontId="7"/>
  </si>
  <si>
    <t>合　　　　　　　　　　計</t>
    <phoneticPr fontId="7"/>
  </si>
  <si>
    <t>（危機対応円滑化業務）</t>
    <phoneticPr fontId="7"/>
  </si>
  <si>
    <t>利子補給金</t>
    <phoneticPr fontId="7"/>
  </si>
  <si>
    <t>独 立 行 政 法 人 国 際 協 力 機 構 有 償 資 金 協 力 部 門</t>
    <phoneticPr fontId="7"/>
  </si>
  <si>
    <t>-</t>
    <phoneticPr fontId="7"/>
  </si>
  <si>
    <t>-</t>
    <phoneticPr fontId="7"/>
  </si>
  <si>
    <t>事 業 益 金</t>
    <rPh sb="0" eb="1">
      <t>コト</t>
    </rPh>
    <rPh sb="2" eb="3">
      <t>ギョウ</t>
    </rPh>
    <rPh sb="4" eb="5">
      <t>エキ</t>
    </rPh>
    <rPh sb="6" eb="7">
      <t>キン</t>
    </rPh>
    <phoneticPr fontId="7"/>
  </si>
  <si>
    <t>保険費</t>
    <rPh sb="2" eb="3">
      <t>ヒ</t>
    </rPh>
    <phoneticPr fontId="7"/>
  </si>
  <si>
    <t>（注）独立行政法人国際協力機構有償資金協力部門は、平成20年10月1日に国際協力銀行海外経済協力業務を承継した。</t>
    <rPh sb="1" eb="2">
      <t>チュウ</t>
    </rPh>
    <rPh sb="3" eb="5">
      <t>ドクリツ</t>
    </rPh>
    <rPh sb="5" eb="7">
      <t>ギョウセイ</t>
    </rPh>
    <rPh sb="7" eb="9">
      <t>ホウジン</t>
    </rPh>
    <rPh sb="9" eb="11">
      <t>コクサイ</t>
    </rPh>
    <rPh sb="11" eb="13">
      <t>キョウリョク</t>
    </rPh>
    <rPh sb="13" eb="15">
      <t>キコウ</t>
    </rPh>
    <rPh sb="15" eb="17">
      <t>ユウショウ</t>
    </rPh>
    <rPh sb="17" eb="19">
      <t>シキン</t>
    </rPh>
    <rPh sb="19" eb="21">
      <t>キョウリョク</t>
    </rPh>
    <rPh sb="21" eb="23">
      <t>ブモン</t>
    </rPh>
    <rPh sb="25" eb="27">
      <t>ヘイセイ</t>
    </rPh>
    <rPh sb="29" eb="30">
      <t>ネン</t>
    </rPh>
    <rPh sb="32" eb="33">
      <t>ガツ</t>
    </rPh>
    <rPh sb="34" eb="35">
      <t>ニチ</t>
    </rPh>
    <rPh sb="36" eb="38">
      <t>コクサイ</t>
    </rPh>
    <rPh sb="38" eb="40">
      <t>キョウリョク</t>
    </rPh>
    <rPh sb="40" eb="42">
      <t>ギンコウ</t>
    </rPh>
    <rPh sb="42" eb="44">
      <t>カイガイ</t>
    </rPh>
    <rPh sb="44" eb="46">
      <t>ケイザイ</t>
    </rPh>
    <rPh sb="46" eb="48">
      <t>キョウリョク</t>
    </rPh>
    <rPh sb="48" eb="50">
      <t>ギョウム</t>
    </rPh>
    <rPh sb="51" eb="53">
      <t>ショウケイ</t>
    </rPh>
    <phoneticPr fontId="7"/>
  </si>
  <si>
    <t>-</t>
    <phoneticPr fontId="7"/>
  </si>
  <si>
    <t>株　式　会　社　国　際　協　力　銀　行</t>
    <rPh sb="0" eb="1">
      <t>カブ</t>
    </rPh>
    <rPh sb="2" eb="3">
      <t>シキ</t>
    </rPh>
    <rPh sb="4" eb="5">
      <t>カイ</t>
    </rPh>
    <rPh sb="6" eb="7">
      <t>シャ</t>
    </rPh>
    <rPh sb="8" eb="9">
      <t>クニ</t>
    </rPh>
    <rPh sb="10" eb="11">
      <t>サイ</t>
    </rPh>
    <rPh sb="12" eb="13">
      <t>キョウ</t>
    </rPh>
    <rPh sb="14" eb="15">
      <t>チカラ</t>
    </rPh>
    <rPh sb="16" eb="17">
      <t>ギン</t>
    </rPh>
    <rPh sb="18" eb="19">
      <t>ギョウ</t>
    </rPh>
    <phoneticPr fontId="7"/>
  </si>
  <si>
    <t>49/9*</t>
  </si>
  <si>
    <t>（特定事業等促進円滑化業務）</t>
    <rPh sb="1" eb="3">
      <t>トクテイ</t>
    </rPh>
    <rPh sb="3" eb="5">
      <t>ジギョウ</t>
    </rPh>
    <rPh sb="5" eb="6">
      <t>トウ</t>
    </rPh>
    <rPh sb="6" eb="8">
      <t>ソクシン</t>
    </rPh>
    <rPh sb="8" eb="10">
      <t>エンカツ</t>
    </rPh>
    <rPh sb="10" eb="11">
      <t>カ</t>
    </rPh>
    <rPh sb="11" eb="13">
      <t>ギョウム</t>
    </rPh>
    <phoneticPr fontId="7"/>
  </si>
  <si>
    <t>（単位：千円）</t>
    <rPh sb="1" eb="3">
      <t>タンイ</t>
    </rPh>
    <rPh sb="4" eb="5">
      <t>セン</t>
    </rPh>
    <rPh sb="5" eb="6">
      <t>エン</t>
    </rPh>
    <phoneticPr fontId="7"/>
  </si>
  <si>
    <t>-</t>
    <phoneticPr fontId="7"/>
  </si>
  <si>
    <t>-</t>
    <phoneticPr fontId="7"/>
  </si>
  <si>
    <t>労働保険特別会計より受入</t>
    <rPh sb="0" eb="2">
      <t>ロウドウ</t>
    </rPh>
    <rPh sb="2" eb="4">
      <t>ホケン</t>
    </rPh>
    <rPh sb="4" eb="6">
      <t>トクベツ</t>
    </rPh>
    <rPh sb="6" eb="8">
      <t>カイケイ</t>
    </rPh>
    <rPh sb="10" eb="12">
      <t>ウケイレ</t>
    </rPh>
    <phoneticPr fontId="7"/>
  </si>
  <si>
    <t>-</t>
    <phoneticPr fontId="7"/>
  </si>
  <si>
    <t>-</t>
    <phoneticPr fontId="7"/>
  </si>
  <si>
    <t>-</t>
    <phoneticPr fontId="7"/>
  </si>
  <si>
    <t>(注)株式会社日本政策金融公庫は、平成20年10月1日に国民生活金融公庫、農林漁業金融公庫、中小企業金融公庫及び国際協力銀行国際金融等業務を統合して設立されたものである。</t>
    <phoneticPr fontId="7"/>
  </si>
  <si>
    <t>(注)国民生活金融公庫は、平成20年10月1日に株式会社日本政策金融公庫に統合された。</t>
    <rPh sb="3" eb="5">
      <t>コクミン</t>
    </rPh>
    <rPh sb="5" eb="7">
      <t>セイカツ</t>
    </rPh>
    <rPh sb="7" eb="9">
      <t>キンユウ</t>
    </rPh>
    <rPh sb="9" eb="11">
      <t>コウコ</t>
    </rPh>
    <rPh sb="24" eb="28">
      <t>カブシキガイシャ</t>
    </rPh>
    <rPh sb="28" eb="30">
      <t>ニホン</t>
    </rPh>
    <rPh sb="30" eb="32">
      <t>セイサク</t>
    </rPh>
    <rPh sb="32" eb="34">
      <t>キンユウ</t>
    </rPh>
    <rPh sb="34" eb="36">
      <t>コウコ</t>
    </rPh>
    <phoneticPr fontId="7"/>
  </si>
  <si>
    <t>(注)農林漁業金融公庫は、平成20年10月1日に株式会社日本政策金融公庫に統合された。</t>
    <rPh sb="3" eb="5">
      <t>ノウリン</t>
    </rPh>
    <rPh sb="5" eb="7">
      <t>ギョギョウ</t>
    </rPh>
    <rPh sb="7" eb="9">
      <t>キンユウ</t>
    </rPh>
    <rPh sb="9" eb="11">
      <t>コウコ</t>
    </rPh>
    <rPh sb="24" eb="28">
      <t>カブシキガイシャ</t>
    </rPh>
    <rPh sb="28" eb="30">
      <t>ニホン</t>
    </rPh>
    <rPh sb="30" eb="32">
      <t>セイサク</t>
    </rPh>
    <rPh sb="32" eb="34">
      <t>キンユウ</t>
    </rPh>
    <rPh sb="34" eb="36">
      <t>コウコ</t>
    </rPh>
    <phoneticPr fontId="7"/>
  </si>
  <si>
    <t>(注)日本政策投資銀行は、平成20年10月1日に株式会社日本政策投資銀行となり、その後完全民営化することとなった。</t>
    <phoneticPr fontId="7"/>
  </si>
  <si>
    <t xml:space="preserve">(注)平成20年10月1日に設立された地方公営企業等金融機構の業務開始に伴い、公営企業金融公庫は廃止された。
</t>
    <rPh sb="3" eb="5">
      <t>ヘイセイ</t>
    </rPh>
    <rPh sb="7" eb="8">
      <t>ネン</t>
    </rPh>
    <phoneticPr fontId="7"/>
  </si>
  <si>
    <t xml:space="preserve">(注)国際協力銀行は、平成20年10月1日に国際金融部門が株式会社日本政策金融公庫に、海外経済協力部門は独立行政法人国際協力機構にそれぞれ統合された。
</t>
    <rPh sb="11" eb="13">
      <t>ヘイセイ</t>
    </rPh>
    <rPh sb="15" eb="16">
      <t>ネン</t>
    </rPh>
    <rPh sb="18" eb="19">
      <t>ガツ</t>
    </rPh>
    <rPh sb="20" eb="21">
      <t>ニチ</t>
    </rPh>
    <phoneticPr fontId="7"/>
  </si>
  <si>
    <t>49/10*</t>
  </si>
  <si>
    <t xml:space="preserve">(注)中小企業総合事業団信用保険部門は、平成16年7月1日に中小企業金融公庫に統合された。
</t>
    <rPh sb="20" eb="22">
      <t>ヘイセイ</t>
    </rPh>
    <rPh sb="24" eb="25">
      <t>ネン</t>
    </rPh>
    <rPh sb="26" eb="27">
      <t>ガツ</t>
    </rPh>
    <rPh sb="28" eb="29">
      <t>ニチ</t>
    </rPh>
    <rPh sb="30" eb="32">
      <t>チュウショウ</t>
    </rPh>
    <rPh sb="32" eb="34">
      <t>キギョウ</t>
    </rPh>
    <rPh sb="34" eb="36">
      <t>キンユウ</t>
    </rPh>
    <rPh sb="36" eb="38">
      <t>コウコ</t>
    </rPh>
    <phoneticPr fontId="7"/>
  </si>
  <si>
    <t>(注)1.中小企業金融公庫は、平成16年7月1日に中小企業総合事業団信用保険部門を承継した。
　　2.中小企業金融公庫は、平成20年10月1日に株式会社日本政策金融公庫に統合された。</t>
    <rPh sb="5" eb="7">
      <t>チュウショウ</t>
    </rPh>
    <rPh sb="7" eb="9">
      <t>キギョウ</t>
    </rPh>
    <rPh sb="9" eb="11">
      <t>キンユウ</t>
    </rPh>
    <rPh sb="11" eb="13">
      <t>コウコ</t>
    </rPh>
    <rPh sb="15" eb="17">
      <t>ヘイセイ</t>
    </rPh>
    <rPh sb="19" eb="20">
      <t>ネン</t>
    </rPh>
    <rPh sb="21" eb="22">
      <t>ガツ</t>
    </rPh>
    <rPh sb="23" eb="24">
      <t>ニチ</t>
    </rPh>
    <rPh sb="41" eb="43">
      <t>ショウケイ</t>
    </rPh>
    <rPh sb="51" eb="53">
      <t>チュウショウ</t>
    </rPh>
    <rPh sb="53" eb="55">
      <t>キギョウ</t>
    </rPh>
    <rPh sb="55" eb="57">
      <t>キンユウ</t>
    </rPh>
    <rPh sb="57" eb="59">
      <t>コウコ</t>
    </rPh>
    <rPh sb="72" eb="76">
      <t>カブシキガイシャ</t>
    </rPh>
    <rPh sb="76" eb="78">
      <t>ニホン</t>
    </rPh>
    <rPh sb="78" eb="80">
      <t>セイサク</t>
    </rPh>
    <rPh sb="80" eb="82">
      <t>キンユウ</t>
    </rPh>
    <rPh sb="82" eb="84">
      <t>コウコ</t>
    </rPh>
    <phoneticPr fontId="7"/>
  </si>
  <si>
    <t xml:space="preserve">(注)平成19年4月1日に設立された独立行政法人住宅金融支援機構の業務開始に伴い、住宅金融公庫は廃止された。
</t>
    <rPh sb="3" eb="5">
      <t>ヘイセイ</t>
    </rPh>
    <rPh sb="7" eb="8">
      <t>ネン</t>
    </rPh>
    <rPh sb="9" eb="10">
      <t>ガツ</t>
    </rPh>
    <rPh sb="11" eb="12">
      <t>ニチ</t>
    </rPh>
    <rPh sb="13" eb="15">
      <t>セツリツ</t>
    </rPh>
    <rPh sb="18" eb="20">
      <t>ドクリツ</t>
    </rPh>
    <rPh sb="20" eb="22">
      <t>ギョウセイ</t>
    </rPh>
    <rPh sb="22" eb="24">
      <t>ホウジン</t>
    </rPh>
    <rPh sb="24" eb="26">
      <t>ジュウタク</t>
    </rPh>
    <rPh sb="26" eb="28">
      <t>キンユウ</t>
    </rPh>
    <rPh sb="28" eb="30">
      <t>シエン</t>
    </rPh>
    <rPh sb="30" eb="32">
      <t>キコウ</t>
    </rPh>
    <rPh sb="33" eb="35">
      <t>ギョウム</t>
    </rPh>
    <rPh sb="35" eb="37">
      <t>カイシ</t>
    </rPh>
    <rPh sb="38" eb="39">
      <t>トモナ</t>
    </rPh>
    <rPh sb="41" eb="43">
      <t>ジュウタク</t>
    </rPh>
    <rPh sb="43" eb="45">
      <t>キンユウ</t>
    </rPh>
    <rPh sb="45" eb="47">
      <t>コウコ</t>
    </rPh>
    <rPh sb="48" eb="50">
      <t>ハイシ</t>
    </rPh>
    <phoneticPr fontId="7"/>
  </si>
  <si>
    <t xml:space="preserve">(注)株式会社国際協力銀行は、平成24年4月1日に株式会社日本政策金融公庫の「国際協力銀行業務」及び「駐留軍再編促進金融業務」が分離独立して設立されたが、駐留軍再編促進金融業務
　の終了に伴い、駐留軍再編促進金融勘定は平成24年11月30日に廃止され、これにより平成25年度より業務区分が廃止された。
</t>
    <phoneticPr fontId="7"/>
  </si>
  <si>
    <t>-</t>
    <phoneticPr fontId="7"/>
  </si>
  <si>
    <t>-</t>
    <phoneticPr fontId="7"/>
  </si>
  <si>
    <t>49/11*</t>
  </si>
  <si>
    <t>(注)株式会社日本政策金融公庫の「国際協力銀行業務」は、平成24年度4月1日を以て、株式会社日本政策金融公庫から分離独立し、株式会社国際協力銀行が設立された。</t>
    <phoneticPr fontId="7"/>
  </si>
  <si>
    <t>日　本　政　策　投　資　銀　行</t>
    <rPh sb="0" eb="1">
      <t>ヒ</t>
    </rPh>
    <rPh sb="2" eb="3">
      <t>ホン</t>
    </rPh>
    <rPh sb="4" eb="5">
      <t>セイ</t>
    </rPh>
    <rPh sb="6" eb="7">
      <t>サク</t>
    </rPh>
    <rPh sb="8" eb="9">
      <t>トウ</t>
    </rPh>
    <rPh sb="10" eb="11">
      <t>シ</t>
    </rPh>
    <rPh sb="12" eb="13">
      <t>ギン</t>
    </rPh>
    <rPh sb="14" eb="15">
      <t>ギョウ</t>
    </rPh>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</si>
  <si>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</si>
  <si>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</si>
  <si>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</si>
  <si>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</si>
  <si>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</si>
  <si>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</si>
  <si>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</si>
  <si>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</si>
  <si>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</si>
  <si>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</si>
  <si>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phoneticPr fontId="7"/>
  </si>
  <si>
    <t>令和元年度</t>
    <rPh sb="0" eb="2">
      <t>レイワ</t>
    </rPh>
    <rPh sb="2" eb="4">
      <t>ガンネン</t>
    </rPh>
    <rPh sb="4" eb="5">
      <t>ド</t>
    </rPh>
    <phoneticPr fontId="7"/>
  </si>
  <si>
    <t>－</t>
    <phoneticPr fontId="7"/>
  </si>
  <si>
    <t>－</t>
    <phoneticPr fontId="7"/>
  </si>
  <si>
    <t>－</t>
    <phoneticPr fontId="7"/>
  </si>
  <si>
    <t>－</t>
    <phoneticPr fontId="7"/>
  </si>
  <si>
    <t>－</t>
    <phoneticPr fontId="7"/>
  </si>
  <si>
    <t>-</t>
    <phoneticPr fontId="7"/>
  </si>
  <si>
    <t>－</t>
    <phoneticPr fontId="7"/>
  </si>
  <si>
    <t>－</t>
    <phoneticPr fontId="7"/>
  </si>
  <si>
    <t>－</t>
    <phoneticPr fontId="7"/>
  </si>
  <si>
    <t>－</t>
  </si>
  <si>
    <t>=</t>
    <phoneticPr fontId="7"/>
  </si>
  <si>
    <t>（国 民 一 般 向 け 業 務）</t>
    <phoneticPr fontId="7"/>
  </si>
  <si>
    <t>（農林水産業者向け業務）</t>
    <phoneticPr fontId="7"/>
  </si>
  <si>
    <t>（中小企業者向け業務）</t>
    <phoneticPr fontId="7"/>
  </si>
  <si>
    <t>（信 用 保 険 等 業 務）</t>
    <phoneticPr fontId="7"/>
  </si>
  <si>
    <t>ー</t>
    <phoneticPr fontId="7"/>
  </si>
  <si>
    <t>平成15～令和5年度は決算額。</t>
    <rPh sb="0" eb="2">
      <t>ヘイセイ</t>
    </rPh>
    <rPh sb="5" eb="7">
      <t>レイワ</t>
    </rPh>
    <rPh sb="8" eb="10">
      <t>ネンド</t>
    </rPh>
    <rPh sb="11" eb="13">
      <t>ケッサン</t>
    </rPh>
    <rPh sb="13" eb="14">
      <t>ガク</t>
    </rPh>
    <phoneticPr fontId="7"/>
  </si>
  <si>
    <t>エネルギー対策
特別会計より受入</t>
    <rPh sb="5" eb="7">
      <t>タイサク</t>
    </rPh>
    <phoneticPr fontId="7"/>
  </si>
  <si>
    <t>電源開発促進対策
特別会計より受入</t>
    <rPh sb="0" eb="2">
      <t>デンゲン</t>
    </rPh>
    <rPh sb="2" eb="4">
      <t>カイハツ</t>
    </rPh>
    <rPh sb="4" eb="6">
      <t>ソクシン</t>
    </rPh>
    <rPh sb="6" eb="8">
      <t>タイサク</t>
    </rPh>
    <phoneticPr fontId="7"/>
  </si>
  <si>
    <t>東日本大震災
復興特別会計より受入</t>
    <rPh sb="0" eb="1">
      <t>ヒガシ</t>
    </rPh>
    <rPh sb="1" eb="3">
      <t>ニホン</t>
    </rPh>
    <rPh sb="3" eb="6">
      <t>ダイシンサイ</t>
    </rPh>
    <phoneticPr fontId="7"/>
  </si>
  <si>
    <t>エネルギー対策
特別会計より受入</t>
    <phoneticPr fontId="7"/>
  </si>
  <si>
    <t>石油及びエネルギー需給
構造高度化対策
特別会計より受入</t>
    <rPh sb="0" eb="9">
      <t>セキユオヨ</t>
    </rPh>
    <phoneticPr fontId="7"/>
  </si>
  <si>
    <t>石油及びエネルギー
需給構造高度化対策
特別会計より受入</t>
    <rPh sb="0" eb="9">
      <t>セキユオヨ</t>
    </rPh>
    <phoneticPr fontId="7"/>
  </si>
  <si>
    <t>　　　　　　　　　年　　度
　項　　目</t>
    <rPh sb="9" eb="10">
      <t>トシ</t>
    </rPh>
    <rPh sb="12" eb="13">
      <t>ド</t>
    </rPh>
    <rPh sb="15" eb="16">
      <t>コウ</t>
    </rPh>
    <rPh sb="18" eb="19">
      <t>メ</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</si>
</sst>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quot;0&quot;;* &quot;－&quot;"/>
  </numFmts>
  <fonts count="8" x14ac:knownFonts="1">
    <font>
      <sz val="8"/>
      <name val="ＭＳ 明朝"/>
      <family val="1"/>
      <charset val="128"/>
    </font>
    <font>
      <sz val="11"/>
      <name val="ＭＳ Ｐゴシック"/>
      <family val="3"/>
      <charset val="128"/>
    </font>
    <font>
      <sz val="8"/>
      <name val="ＭＳ ゴシック"/>
      <family val="3"/>
      <charset val="128"/>
    </font>
    <font>
      <sz val="9"/>
      <name val="ＭＳ ゴシック"/>
      <family val="3"/>
      <charset val="128"/>
    </font>
    <font>
      <sz val="8"/>
      <name val="ＭＳ Ｐ明朝"/>
      <family val="1"/>
      <charset val="128"/>
    </font>
    <font>
      <sz val="8"/>
      <name val="ＭＳ Ｐゴシック"/>
      <family val="3"/>
      <charset val="128"/>
    </font>
    <font>
      <sz val="7"/>
      <name val="ＭＳ 明朝"/>
      <family val="1"/>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indexed="64"/>
      </left>
      <right/>
      <top/>
      <bottom/>
      <diagonal/>
    </border>
    <border>
      <left/>
      <right/>
      <top/>
      <bottom style="thin">
        <color indexed="64"/>
      </bottom>
      <diagonal/>
    </border>
    <border>
      <left style="hair">
        <color indexed="64"/>
      </left>
      <right/>
      <top/>
      <bottom style="thin">
        <color indexed="64"/>
      </bottom>
      <diagonal/>
    </border>
    <border>
      <left/>
      <right style="hair">
        <color indexed="64"/>
      </right>
      <top/>
      <bottom/>
      <diagonal/>
    </border>
    <border>
      <left/>
      <right/>
      <top style="hair">
        <color indexed="64"/>
      </top>
      <bottom/>
      <diagonal/>
    </border>
    <border>
      <left/>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hair">
        <color indexed="64"/>
      </bottom>
      <diagonal/>
    </border>
    <border diagonalDown="1">
      <left/>
      <right/>
      <top style="thin">
        <color indexed="64"/>
      </top>
      <bottom/>
      <diagonal style="hair">
        <color indexed="64"/>
      </diagonal>
    </border>
    <border diagonalDown="1">
      <left/>
      <right/>
      <top/>
      <bottom style="hair">
        <color indexed="64"/>
      </bottom>
      <diagonal style="hair">
        <color indexed="64"/>
      </diagonal>
    </border>
    <border diagonalDown="1">
      <left/>
      <right style="hair">
        <color indexed="64"/>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108">
    <xf numFmtId="0" fontId="0" fillId="0" borderId="0" xfId="0">
      <alignment vertical="center"/>
    </xf>
    <xf numFmtId="0" fontId="2" fillId="2" borderId="0" xfId="0" applyFont="1" applyFill="1" applyAlignment="1">
      <alignment vertical="top"/>
    </xf>
    <xf numFmtId="0" fontId="2" fillId="2" borderId="0" xfId="0" applyFont="1" applyFill="1" applyBorder="1" applyAlignment="1">
      <alignment vertical="top"/>
    </xf>
    <xf numFmtId="0" fontId="0" fillId="2" borderId="0" xfId="0" applyFont="1" applyFill="1" applyAlignment="1">
      <alignment horizontal="right" vertical="center"/>
    </xf>
    <xf numFmtId="0" fontId="2" fillId="2" borderId="1" xfId="0" applyFont="1" applyFill="1" applyBorder="1" applyAlignment="1">
      <alignment horizontal="center" vertical="center"/>
    </xf>
    <xf numFmtId="0" fontId="2" fillId="2" borderId="0" xfId="0" applyFont="1" applyFill="1" applyBorder="1" applyAlignment="1">
      <alignment horizontal="left" vertical="center"/>
    </xf>
    <xf numFmtId="49" fontId="5" fillId="2" borderId="0" xfId="0" applyNumberFormat="1" applyFont="1" applyFill="1" applyBorder="1" applyAlignment="1">
      <alignment horizontal="right" vertical="center"/>
    </xf>
    <xf numFmtId="176" fontId="5" fillId="2" borderId="1" xfId="0" applyNumberFormat="1" applyFont="1" applyFill="1" applyBorder="1" applyAlignment="1">
      <alignment vertical="center"/>
    </xf>
    <xf numFmtId="176" fontId="5" fillId="2" borderId="0" xfId="0" applyNumberFormat="1" applyFont="1" applyFill="1" applyBorder="1" applyAlignment="1">
      <alignment vertical="center"/>
    </xf>
    <xf numFmtId="0" fontId="5" fillId="2" borderId="0" xfId="0" applyFont="1" applyFill="1">
      <alignment vertical="center"/>
    </xf>
    <xf numFmtId="49" fontId="5" fillId="2" borderId="2" xfId="0" applyNumberFormat="1" applyFont="1" applyFill="1" applyBorder="1" applyAlignment="1">
      <alignment horizontal="right" vertical="center"/>
    </xf>
    <xf numFmtId="176" fontId="5" fillId="2" borderId="3" xfId="0" applyNumberFormat="1" applyFont="1" applyFill="1" applyBorder="1" applyAlignment="1">
      <alignment vertical="center"/>
    </xf>
    <xf numFmtId="176" fontId="5" fillId="2" borderId="2" xfId="0" applyNumberFormat="1" applyFont="1" applyFill="1" applyBorder="1" applyAlignment="1">
      <alignment vertical="center"/>
    </xf>
    <xf numFmtId="49" fontId="2" fillId="2" borderId="0" xfId="0" applyNumberFormat="1" applyFont="1" applyFill="1" applyBorder="1" applyAlignment="1">
      <alignment horizontal="left" vertical="center"/>
    </xf>
    <xf numFmtId="0" fontId="0" fillId="2" borderId="0" xfId="0" applyFont="1" applyFill="1">
      <alignment vertical="center"/>
    </xf>
    <xf numFmtId="0" fontId="0" fillId="2" borderId="0" xfId="0" applyFont="1" applyFill="1" applyAlignment="1">
      <alignment vertical="top"/>
    </xf>
    <xf numFmtId="0" fontId="2" fillId="2" borderId="4" xfId="0" applyFont="1" applyFill="1" applyBorder="1" applyAlignment="1">
      <alignment horizontal="center" vertical="center"/>
    </xf>
    <xf numFmtId="0" fontId="0" fillId="2" borderId="4" xfId="0" applyFont="1" applyFill="1" applyBorder="1" applyAlignment="1">
      <alignment horizontal="center" vertical="center"/>
    </xf>
    <xf numFmtId="49" fontId="0" fillId="2" borderId="4" xfId="0" applyNumberFormat="1" applyFont="1" applyFill="1" applyBorder="1" applyAlignment="1">
      <alignment vertical="center"/>
    </xf>
    <xf numFmtId="49" fontId="0" fillId="2" borderId="4" xfId="0" applyNumberFormat="1" applyFont="1" applyFill="1" applyBorder="1" applyAlignment="1">
      <alignment horizontal="right" vertical="center"/>
    </xf>
    <xf numFmtId="49" fontId="0" fillId="2" borderId="0" xfId="0" applyNumberFormat="1" applyFont="1" applyFill="1" applyBorder="1" applyAlignment="1">
      <alignment horizontal="right" vertical="center"/>
    </xf>
    <xf numFmtId="176" fontId="5" fillId="2" borderId="0" xfId="0" applyNumberFormat="1" applyFont="1" applyFill="1" applyBorder="1" applyAlignment="1">
      <alignment vertical="center" wrapText="1"/>
    </xf>
    <xf numFmtId="176" fontId="0" fillId="2" borderId="0" xfId="0" applyNumberFormat="1" applyFont="1" applyFill="1" applyBorder="1" applyAlignment="1">
      <alignment horizontal="center" vertical="top"/>
    </xf>
    <xf numFmtId="0" fontId="0" fillId="2" borderId="0" xfId="0" applyFont="1" applyFill="1" applyBorder="1" applyAlignment="1">
      <alignment horizontal="center" vertical="top"/>
    </xf>
    <xf numFmtId="49" fontId="0" fillId="2" borderId="0" xfId="0" applyNumberFormat="1" applyFont="1" applyFill="1" applyBorder="1" applyAlignment="1">
      <alignment vertical="center"/>
    </xf>
    <xf numFmtId="49" fontId="0" fillId="2" borderId="0" xfId="0" applyNumberFormat="1" applyFont="1" applyFill="1">
      <alignment vertical="center"/>
    </xf>
    <xf numFmtId="0" fontId="0" fillId="2" borderId="0" xfId="0" applyFont="1" applyFill="1" applyBorder="1" applyAlignment="1">
      <alignment vertical="top"/>
    </xf>
    <xf numFmtId="49" fontId="0" fillId="2" borderId="0" xfId="0" applyNumberFormat="1" applyFont="1" applyFill="1" applyBorder="1">
      <alignment vertical="center"/>
    </xf>
    <xf numFmtId="0" fontId="5" fillId="2" borderId="0" xfId="0" applyFont="1" applyFill="1" applyBorder="1">
      <alignment vertical="center"/>
    </xf>
    <xf numFmtId="176" fontId="4" fillId="2" borderId="5" xfId="0" applyNumberFormat="1" applyFont="1" applyFill="1" applyBorder="1" applyAlignment="1">
      <alignment vertical="center"/>
    </xf>
    <xf numFmtId="49" fontId="0" fillId="2" borderId="2" xfId="0" applyNumberFormat="1" applyFont="1" applyFill="1" applyBorder="1" applyAlignment="1">
      <alignment horizontal="right" vertical="center"/>
    </xf>
    <xf numFmtId="176" fontId="5" fillId="2" borderId="2" xfId="0" applyNumberFormat="1" applyFont="1" applyFill="1" applyBorder="1" applyAlignment="1">
      <alignment vertical="center" wrapText="1"/>
    </xf>
    <xf numFmtId="0" fontId="0" fillId="2" borderId="0" xfId="0" applyFont="1" applyFill="1" applyBorder="1" applyAlignment="1">
      <alignment horizontal="distributed" vertical="center" wrapText="1"/>
    </xf>
    <xf numFmtId="49" fontId="0" fillId="2" borderId="0" xfId="0" applyNumberFormat="1" applyFont="1" applyFill="1" applyBorder="1" applyAlignment="1">
      <alignment horizontal="left" vertical="center"/>
    </xf>
    <xf numFmtId="176" fontId="0" fillId="2" borderId="0" xfId="0" applyNumberFormat="1" applyFont="1" applyFill="1">
      <alignment vertical="center"/>
    </xf>
    <xf numFmtId="0" fontId="0" fillId="2" borderId="1" xfId="0" applyFont="1" applyFill="1" applyBorder="1">
      <alignment vertical="center"/>
    </xf>
    <xf numFmtId="3" fontId="5" fillId="2" borderId="0" xfId="0" applyNumberFormat="1" applyFont="1" applyFill="1">
      <alignment vertical="center"/>
    </xf>
    <xf numFmtId="0" fontId="0" fillId="2" borderId="0" xfId="0" applyFont="1" applyFill="1" applyBorder="1" applyAlignment="1">
      <alignment horizontal="left" vertical="top"/>
    </xf>
    <xf numFmtId="0" fontId="0" fillId="2" borderId="0" xfId="0" applyFont="1" applyFill="1" applyBorder="1" applyAlignment="1">
      <alignment horizontal="center" vertical="center"/>
    </xf>
    <xf numFmtId="0" fontId="0" fillId="2" borderId="0" xfId="0" applyFont="1" applyFill="1" applyAlignment="1">
      <alignment vertical="center"/>
    </xf>
    <xf numFmtId="0" fontId="2" fillId="2" borderId="0" xfId="0" applyFont="1" applyFill="1" applyBorder="1" applyAlignment="1">
      <alignment horizontal="center" vertical="center"/>
    </xf>
    <xf numFmtId="0" fontId="0" fillId="2" borderId="0" xfId="0" applyFont="1" applyFill="1" applyBorder="1" applyAlignment="1">
      <alignment vertical="center" wrapText="1"/>
    </xf>
    <xf numFmtId="49" fontId="0" fillId="2" borderId="0" xfId="0" applyNumberFormat="1" applyFont="1" applyFill="1" applyBorder="1" applyAlignment="1">
      <alignment horizontal="left" vertical="top"/>
    </xf>
    <xf numFmtId="0" fontId="0" fillId="2" borderId="0" xfId="0" applyFont="1" applyFill="1" applyBorder="1" applyAlignment="1">
      <alignment horizontal="left" vertical="top" wrapText="1"/>
    </xf>
    <xf numFmtId="49" fontId="0" fillId="2" borderId="0" xfId="0" applyNumberFormat="1" applyFont="1" applyFill="1" applyBorder="1" applyAlignment="1">
      <alignment horizontal="left" vertical="top" wrapText="1"/>
    </xf>
    <xf numFmtId="176" fontId="5" fillId="2" borderId="0" xfId="0" applyNumberFormat="1" applyFont="1" applyFill="1">
      <alignment vertical="center"/>
    </xf>
    <xf numFmtId="176" fontId="0" fillId="2" borderId="0" xfId="0" applyNumberFormat="1" applyFont="1" applyFill="1" applyAlignment="1">
      <alignment vertical="top"/>
    </xf>
    <xf numFmtId="176" fontId="5" fillId="2" borderId="2" xfId="0" applyNumberFormat="1" applyFont="1" applyFill="1" applyBorder="1">
      <alignment vertical="center"/>
    </xf>
    <xf numFmtId="0" fontId="5" fillId="2" borderId="6" xfId="0" applyFont="1" applyFill="1" applyBorder="1">
      <alignment vertical="center"/>
    </xf>
    <xf numFmtId="0" fontId="0" fillId="2" borderId="6" xfId="0" applyFont="1" applyFill="1" applyBorder="1">
      <alignment vertical="center"/>
    </xf>
    <xf numFmtId="0" fontId="0" fillId="2" borderId="0" xfId="0" applyFont="1" applyFill="1" applyAlignment="1">
      <alignment horizontal="center" vertical="top"/>
    </xf>
    <xf numFmtId="176" fontId="0" fillId="2" borderId="0" xfId="0" applyNumberFormat="1" applyFont="1" applyFill="1" applyAlignment="1">
      <alignment horizontal="center" vertical="top"/>
    </xf>
    <xf numFmtId="0" fontId="0" fillId="2" borderId="0" xfId="0" applyFont="1" applyFill="1" applyAlignment="1">
      <alignment horizontal="left" vertical="center"/>
    </xf>
    <xf numFmtId="0" fontId="3" fillId="2" borderId="0" xfId="0" applyFont="1" applyFill="1" applyAlignment="1">
      <alignment horizontal="center" vertical="top"/>
    </xf>
    <xf numFmtId="176" fontId="4" fillId="2" borderId="0" xfId="0" applyNumberFormat="1" applyFont="1" applyFill="1" applyAlignment="1">
      <alignment horizontal="center" vertical="center"/>
    </xf>
    <xf numFmtId="176" fontId="4" fillId="2" borderId="0" xfId="0" applyNumberFormat="1" applyFont="1" applyFill="1">
      <alignment vertical="center"/>
    </xf>
    <xf numFmtId="176" fontId="4" fillId="2" borderId="0" xfId="0" applyNumberFormat="1" applyFont="1" applyFill="1" applyBorder="1" applyAlignment="1">
      <alignment horizontal="center" vertical="center"/>
    </xf>
    <xf numFmtId="176" fontId="4" fillId="2" borderId="0" xfId="0" applyNumberFormat="1" applyFont="1" applyFill="1" applyBorder="1" applyAlignment="1">
      <alignment vertical="center"/>
    </xf>
    <xf numFmtId="176" fontId="4" fillId="2" borderId="1" xfId="0" applyNumberFormat="1" applyFont="1" applyFill="1" applyBorder="1" applyAlignment="1">
      <alignment vertical="center"/>
    </xf>
    <xf numFmtId="176" fontId="4" fillId="2" borderId="1" xfId="0" applyNumberFormat="1" applyFont="1" applyFill="1" applyBorder="1" applyAlignment="1">
      <alignment horizontal="center" vertical="center"/>
    </xf>
    <xf numFmtId="49" fontId="0" fillId="2" borderId="0" xfId="0" applyNumberFormat="1" applyFont="1" applyFill="1" applyAlignment="1">
      <alignment vertical="center"/>
    </xf>
    <xf numFmtId="176" fontId="4" fillId="2" borderId="0" xfId="0" applyNumberFormat="1" applyFont="1" applyFill="1" applyAlignment="1">
      <alignment vertical="center"/>
    </xf>
    <xf numFmtId="0" fontId="0" fillId="2" borderId="0" xfId="0" applyFont="1" applyFill="1" applyBorder="1" applyAlignment="1"/>
    <xf numFmtId="0" fontId="2" fillId="2" borderId="15" xfId="0" applyFont="1" applyFill="1" applyBorder="1" applyAlignment="1">
      <alignment horizontal="center" vertical="center"/>
    </xf>
    <xf numFmtId="0" fontId="3" fillId="2" borderId="0" xfId="0" applyFont="1" applyFill="1" applyAlignment="1">
      <alignment horizontal="centerContinuous" vertical="top"/>
    </xf>
    <xf numFmtId="0" fontId="0" fillId="2" borderId="0" xfId="0" applyFont="1" applyFill="1" applyAlignment="1">
      <alignment horizontal="centerContinuous" vertical="center"/>
    </xf>
    <xf numFmtId="0" fontId="2" fillId="2" borderId="0" xfId="0" applyFont="1" applyFill="1" applyBorder="1" applyAlignment="1">
      <alignment horizontal="centerContinuous" vertical="top"/>
    </xf>
    <xf numFmtId="0" fontId="2" fillId="2" borderId="0" xfId="0" applyFont="1" applyFill="1" applyAlignment="1">
      <alignment horizontal="centerContinuous" vertical="top"/>
    </xf>
    <xf numFmtId="0" fontId="2" fillId="2" borderId="16" xfId="0" applyFont="1" applyFill="1" applyBorder="1" applyAlignment="1">
      <alignment horizontal="center" vertical="center" wrapText="1"/>
    </xf>
    <xf numFmtId="0" fontId="0" fillId="2" borderId="0" xfId="0" applyFont="1" applyFill="1" applyBorder="1" applyAlignment="1">
      <alignment horizontal="distributed" vertical="center"/>
    </xf>
    <xf numFmtId="49" fontId="0" fillId="2" borderId="0" xfId="0" applyNumberFormat="1" applyFont="1" applyFill="1" applyBorder="1" applyAlignment="1">
      <alignment horizontal="distributed" vertical="center"/>
    </xf>
    <xf numFmtId="49" fontId="5" fillId="2" borderId="2" xfId="0" applyNumberFormat="1" applyFont="1" applyFill="1" applyBorder="1" applyAlignment="1">
      <alignment horizontal="center" vertical="center"/>
    </xf>
    <xf numFmtId="49" fontId="5" fillId="2" borderId="0"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6" fillId="2" borderId="0" xfId="0" applyFont="1" applyFill="1" applyBorder="1" applyAlignment="1">
      <alignment horizontal="left" vertical="center" wrapText="1"/>
    </xf>
    <xf numFmtId="49" fontId="2" fillId="2" borderId="0" xfId="0" applyNumberFormat="1" applyFont="1" applyFill="1" applyBorder="1" applyAlignment="1">
      <alignment horizontal="center" vertical="center"/>
    </xf>
    <xf numFmtId="49" fontId="0" fillId="2" borderId="0" xfId="0" applyNumberFormat="1" applyFont="1" applyFill="1" applyBorder="1" applyAlignment="1">
      <alignment horizontal="center" vertical="center"/>
    </xf>
    <xf numFmtId="0" fontId="0" fillId="2" borderId="0" xfId="0" applyFont="1" applyFill="1" applyBorder="1" applyAlignment="1">
      <alignment horizontal="left" vertical="center" wrapText="1"/>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0" fillId="2" borderId="0" xfId="0" applyFont="1" applyFill="1" applyBorder="1" applyAlignment="1">
      <alignment horizontal="distributed" vertical="center"/>
    </xf>
    <xf numFmtId="49" fontId="0" fillId="2" borderId="0" xfId="0" applyNumberFormat="1" applyFont="1" applyFill="1" applyBorder="1" applyAlignment="1">
      <alignment horizontal="distributed" vertical="center"/>
    </xf>
    <xf numFmtId="0" fontId="0" fillId="2" borderId="14" xfId="0" applyFont="1" applyFill="1" applyBorder="1" applyAlignment="1">
      <alignment horizontal="left" vertical="center" wrapText="1"/>
    </xf>
    <xf numFmtId="0" fontId="0" fillId="2" borderId="13" xfId="0" applyFont="1" applyFill="1" applyBorder="1" applyAlignment="1">
      <alignment horizontal="left" vertical="center" wrapText="1"/>
    </xf>
    <xf numFmtId="49" fontId="2" fillId="2" borderId="0" xfId="0" applyNumberFormat="1" applyFont="1" applyFill="1" applyBorder="1" applyAlignment="1">
      <alignment horizontal="center" vertical="center"/>
    </xf>
    <xf numFmtId="49" fontId="0" fillId="2" borderId="6" xfId="0" applyNumberFormat="1" applyFont="1" applyFill="1" applyBorder="1" applyAlignment="1">
      <alignment horizontal="left" vertical="top"/>
    </xf>
    <xf numFmtId="0" fontId="0" fillId="2" borderId="6" xfId="0" applyFont="1" applyFill="1" applyBorder="1" applyAlignment="1">
      <alignment horizontal="left" vertical="center"/>
    </xf>
    <xf numFmtId="49" fontId="2" fillId="2" borderId="2" xfId="0" applyNumberFormat="1"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0" xfId="0" applyFont="1" applyFill="1" applyBorder="1" applyAlignment="1">
      <alignment horizontal="left" vertical="center" wrapText="1"/>
    </xf>
    <xf numFmtId="49" fontId="5" fillId="2" borderId="0" xfId="0" applyNumberFormat="1" applyFont="1" applyFill="1" applyBorder="1" applyAlignment="1">
      <alignment horizontal="center" vertical="center"/>
    </xf>
    <xf numFmtId="0" fontId="0" fillId="2" borderId="5" xfId="0" applyFont="1" applyFill="1" applyBorder="1" applyAlignment="1">
      <alignment horizontal="center" vertical="center" wrapText="1"/>
    </xf>
    <xf numFmtId="0" fontId="0" fillId="2" borderId="0" xfId="0" applyFont="1" applyFill="1" applyBorder="1" applyAlignment="1">
      <alignment horizontal="center" vertical="center" wrapText="1"/>
    </xf>
    <xf numFmtId="49" fontId="5" fillId="2" borderId="2"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0" fillId="2" borderId="6" xfId="0" applyFont="1" applyFill="1" applyBorder="1" applyAlignment="1">
      <alignment horizontal="left" vertical="top" wrapText="1"/>
    </xf>
    <xf numFmtId="0" fontId="0" fillId="2" borderId="0" xfId="0" applyFont="1" applyFill="1" applyBorder="1" applyAlignment="1">
      <alignment horizontal="left" vertical="center" wrapText="1"/>
    </xf>
    <xf numFmtId="0" fontId="0" fillId="2" borderId="11" xfId="0" applyFont="1" applyFill="1" applyBorder="1" applyAlignment="1">
      <alignment vertical="center" wrapText="1"/>
    </xf>
    <xf numFmtId="0" fontId="0" fillId="2" borderId="12" xfId="0" applyFont="1" applyFill="1" applyBorder="1" applyAlignment="1">
      <alignment vertical="center" wrapText="1"/>
    </xf>
    <xf numFmtId="49" fontId="0" fillId="2" borderId="0" xfId="0" applyNumberFormat="1" applyFont="1" applyFill="1" applyBorder="1" applyAlignment="1">
      <alignment horizontal="center" vertical="center"/>
    </xf>
    <xf numFmtId="0" fontId="0" fillId="2" borderId="6" xfId="0" applyFont="1" applyFill="1" applyBorder="1" applyAlignment="1">
      <alignment vertical="center"/>
    </xf>
    <xf numFmtId="0" fontId="0" fillId="2" borderId="0" xfId="0" applyFont="1" applyFill="1" applyBorder="1" applyAlignment="1">
      <alignment vertical="center"/>
    </xf>
    <xf numFmtId="49" fontId="0" fillId="2" borderId="6" xfId="0" applyNumberFormat="1" applyFont="1" applyFill="1" applyBorder="1" applyAlignment="1">
      <alignment horizontal="left" vertical="top" wrapText="1"/>
    </xf>
    <xf numFmtId="0" fontId="0" fillId="2" borderId="0" xfId="0" applyFont="1" applyFill="1" applyBorder="1" applyAlignment="1">
      <alignment horizontal="left" vertical="center"/>
    </xf>
    <xf numFmtId="0" fontId="0" fillId="2" borderId="6" xfId="0" applyFont="1" applyFill="1" applyBorder="1" applyAlignment="1">
      <alignment horizontal="left" vertical="top"/>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B123"/>
  <sheetViews>
    <sheetView tabSelected="1" view="pageBreakPreview" zoomScaleNormal="100" zoomScaleSheetLayoutView="100" workbookViewId="0">
      <pane xSplit="4" ySplit="6" topLeftCell="E7" activePane="bottomRight" state="frozen"/>
      <selection sqref="A1:IV65536"/>
      <selection pane="topRight" sqref="A1:IV65536"/>
      <selection pane="bottomLeft" sqref="A1:IV65536"/>
      <selection pane="bottomRight"/>
    </sheetView>
  </sheetViews>
  <sheetFormatPr defaultColWidth="9.42578125" defaultRowHeight="14.25" customHeight="1" x14ac:dyDescent="0.15"/>
  <cols>
    <col min="1" max="1" width="1.5703125" style="14" customWidth="1"/>
    <col min="2" max="2" width="1.85546875" style="14" customWidth="1"/>
    <col min="3" max="3" width="28.28515625" style="14" customWidth="1"/>
    <col min="4" max="4" width="0.5703125" style="14" customWidth="1"/>
    <col min="5" max="23" width="13.140625" style="14" customWidth="1"/>
    <col min="24" max="27" width="14.85546875" style="14" customWidth="1"/>
    <col min="28" max="28" width="13.5703125" style="14" bestFit="1" customWidth="1"/>
    <col min="29" max="16384" width="9.42578125" style="14"/>
  </cols>
  <sheetData>
    <row r="1" spans="1:27" ht="15.75" customHeight="1" x14ac:dyDescent="0.15">
      <c r="A1" s="64" t="s">
        <v>0</v>
      </c>
      <c r="B1" s="64"/>
      <c r="C1" s="64"/>
      <c r="D1" s="64"/>
      <c r="E1" s="64"/>
      <c r="F1" s="64"/>
      <c r="G1" s="64"/>
      <c r="H1" s="64"/>
      <c r="I1" s="64"/>
      <c r="J1" s="64"/>
      <c r="K1" s="64"/>
      <c r="L1" s="64"/>
      <c r="M1" s="64"/>
      <c r="N1" s="64"/>
      <c r="O1" s="64"/>
      <c r="P1" s="64"/>
      <c r="Q1" s="64"/>
      <c r="R1" s="64"/>
      <c r="S1" s="64"/>
      <c r="T1" s="64"/>
      <c r="U1" s="64"/>
      <c r="V1" s="64"/>
      <c r="W1" s="65"/>
      <c r="X1" s="65"/>
      <c r="Y1" s="65"/>
      <c r="Z1" s="65"/>
      <c r="AA1" s="65"/>
    </row>
    <row r="2" spans="1:27" ht="14.25" customHeight="1" x14ac:dyDescent="0.15">
      <c r="A2" s="53"/>
      <c r="B2" s="53"/>
      <c r="C2" s="62" t="s">
        <v>1</v>
      </c>
      <c r="D2" s="53"/>
      <c r="F2" s="53"/>
      <c r="G2" s="53"/>
      <c r="H2" s="53"/>
      <c r="I2" s="53"/>
      <c r="J2" s="53"/>
      <c r="K2" s="53"/>
      <c r="L2" s="53"/>
      <c r="M2" s="53"/>
      <c r="N2" s="53"/>
      <c r="O2" s="53"/>
      <c r="P2" s="53"/>
      <c r="Q2" s="53"/>
      <c r="R2" s="53"/>
      <c r="S2" s="53"/>
      <c r="T2" s="53"/>
      <c r="U2" s="53"/>
      <c r="V2" s="53"/>
      <c r="W2" s="53"/>
    </row>
    <row r="3" spans="1:27" ht="14.25" customHeight="1" x14ac:dyDescent="0.15">
      <c r="B3" s="78"/>
      <c r="C3" s="26" t="s">
        <v>144</v>
      </c>
      <c r="D3" s="78"/>
      <c r="F3" s="78"/>
      <c r="G3" s="78"/>
      <c r="H3" s="78"/>
      <c r="I3" s="78"/>
      <c r="J3" s="78"/>
      <c r="K3" s="78"/>
      <c r="L3" s="78"/>
      <c r="M3" s="78"/>
      <c r="N3" s="78"/>
      <c r="O3" s="78"/>
      <c r="P3" s="78"/>
      <c r="Q3" s="78"/>
      <c r="R3" s="78"/>
      <c r="S3" s="78"/>
      <c r="T3" s="78"/>
      <c r="U3" s="78"/>
      <c r="V3" s="78"/>
      <c r="W3" s="78"/>
    </row>
    <row r="4" spans="1:27" s="1" customFormat="1" ht="14.25" customHeight="1" x14ac:dyDescent="0.15">
      <c r="A4" s="66" t="s">
        <v>35</v>
      </c>
      <c r="B4" s="66"/>
      <c r="C4" s="66"/>
      <c r="D4" s="66"/>
      <c r="E4" s="66"/>
      <c r="F4" s="66"/>
      <c r="G4" s="66"/>
      <c r="H4" s="66"/>
      <c r="I4" s="66"/>
      <c r="J4" s="66"/>
      <c r="K4" s="66"/>
      <c r="L4" s="66"/>
      <c r="M4" s="66"/>
      <c r="N4" s="66"/>
      <c r="O4" s="66"/>
      <c r="P4" s="66"/>
      <c r="Q4" s="66"/>
      <c r="R4" s="66"/>
      <c r="S4" s="66"/>
      <c r="T4" s="66"/>
      <c r="U4" s="66"/>
      <c r="V4" s="66"/>
      <c r="W4" s="67"/>
      <c r="X4" s="67"/>
      <c r="Y4" s="67"/>
      <c r="Z4" s="67"/>
      <c r="AA4" s="67"/>
    </row>
    <row r="5" spans="1:27" s="1" customFormat="1" ht="14.25" customHeight="1" x14ac:dyDescent="0.15">
      <c r="A5" s="2"/>
      <c r="B5" s="2"/>
      <c r="C5" s="2"/>
      <c r="D5" s="2"/>
      <c r="E5" s="2"/>
      <c r="F5" s="2"/>
      <c r="G5" s="2"/>
      <c r="H5" s="2"/>
      <c r="I5" s="3"/>
      <c r="J5" s="3"/>
      <c r="K5" s="3"/>
      <c r="L5" s="3"/>
      <c r="M5" s="3"/>
      <c r="P5" s="3"/>
      <c r="Q5" s="3"/>
      <c r="R5" s="3"/>
      <c r="S5" s="3"/>
      <c r="T5" s="3"/>
      <c r="U5" s="3"/>
      <c r="V5" s="3"/>
      <c r="W5" s="3"/>
      <c r="X5" s="3"/>
      <c r="Y5" s="3"/>
      <c r="Z5" s="3"/>
      <c r="AA5" s="3" t="s">
        <v>93</v>
      </c>
    </row>
    <row r="6" spans="1:27" s="1" customFormat="1" ht="23.4" customHeight="1" x14ac:dyDescent="0.15">
      <c r="A6" s="82" t="s">
        <v>151</v>
      </c>
      <c r="B6" s="82"/>
      <c r="C6" s="82"/>
      <c r="D6" s="83"/>
      <c r="E6" s="63" t="s">
        <v>5</v>
      </c>
      <c r="F6" s="63">
        <v>16</v>
      </c>
      <c r="G6" s="63">
        <v>17</v>
      </c>
      <c r="H6" s="63">
        <v>18</v>
      </c>
      <c r="I6" s="63">
        <v>19</v>
      </c>
      <c r="J6" s="63">
        <v>20</v>
      </c>
      <c r="K6" s="63">
        <v>21</v>
      </c>
      <c r="L6" s="63">
        <v>22</v>
      </c>
      <c r="M6" s="63">
        <v>23</v>
      </c>
      <c r="N6" s="63">
        <v>24</v>
      </c>
      <c r="O6" s="63">
        <v>25</v>
      </c>
      <c r="P6" s="63">
        <v>26</v>
      </c>
      <c r="Q6" s="63">
        <v>27</v>
      </c>
      <c r="R6" s="63">
        <v>28</v>
      </c>
      <c r="S6" s="63">
        <v>29</v>
      </c>
      <c r="T6" s="63">
        <v>30</v>
      </c>
      <c r="U6" s="63" t="s">
        <v>127</v>
      </c>
      <c r="V6" s="63">
        <v>2</v>
      </c>
      <c r="W6" s="63">
        <v>3</v>
      </c>
      <c r="X6" s="63">
        <v>4</v>
      </c>
      <c r="Y6" s="63">
        <v>5</v>
      </c>
      <c r="Z6" s="68">
        <v>6</v>
      </c>
      <c r="AA6" s="68">
        <v>7</v>
      </c>
    </row>
    <row r="7" spans="1:27" s="15" customFormat="1" ht="14.25" customHeight="1" x14ac:dyDescent="0.15">
      <c r="A7" s="5" t="s">
        <v>6</v>
      </c>
      <c r="B7" s="5"/>
      <c r="C7" s="5"/>
      <c r="D7" s="40"/>
      <c r="E7" s="58"/>
      <c r="F7" s="57"/>
      <c r="G7" s="57"/>
      <c r="H7" s="57"/>
      <c r="I7" s="57"/>
      <c r="J7" s="57"/>
      <c r="K7" s="57"/>
      <c r="L7" s="57"/>
      <c r="M7" s="57"/>
      <c r="N7" s="57"/>
      <c r="O7" s="57"/>
    </row>
    <row r="8" spans="1:27" s="15" customFormat="1" ht="14.25" customHeight="1" x14ac:dyDescent="0.15">
      <c r="A8" s="79"/>
      <c r="B8" s="80" t="s">
        <v>86</v>
      </c>
      <c r="C8" s="80"/>
      <c r="D8" s="38"/>
      <c r="E8" s="58">
        <v>43670748.622000001</v>
      </c>
      <c r="F8" s="57">
        <v>39127018</v>
      </c>
      <c r="G8" s="57">
        <v>34850999</v>
      </c>
      <c r="H8" s="57">
        <v>30898565</v>
      </c>
      <c r="I8" s="57">
        <v>28714365</v>
      </c>
      <c r="J8" s="57">
        <v>27039867</v>
      </c>
      <c r="K8" s="57">
        <v>25258272</v>
      </c>
      <c r="L8" s="57">
        <v>23955746</v>
      </c>
      <c r="M8" s="57">
        <v>21965848</v>
      </c>
      <c r="N8" s="57">
        <v>20060547</v>
      </c>
      <c r="O8" s="57">
        <v>17884081</v>
      </c>
      <c r="P8" s="57">
        <v>16093287</v>
      </c>
      <c r="Q8" s="57">
        <v>15026135</v>
      </c>
      <c r="R8" s="57">
        <v>13205436</v>
      </c>
      <c r="S8" s="57">
        <v>11515133</v>
      </c>
      <c r="T8" s="57">
        <v>10631594</v>
      </c>
      <c r="U8" s="57">
        <v>9620437</v>
      </c>
      <c r="V8" s="57">
        <v>9058745</v>
      </c>
      <c r="W8" s="57">
        <v>8346328</v>
      </c>
      <c r="X8" s="55">
        <v>7876904</v>
      </c>
      <c r="Y8" s="55">
        <v>8737236</v>
      </c>
      <c r="Z8" s="55">
        <v>12698317</v>
      </c>
      <c r="AA8" s="55">
        <v>12992463</v>
      </c>
    </row>
    <row r="9" spans="1:27" s="25" customFormat="1" ht="14.25" customHeight="1" x14ac:dyDescent="0.15">
      <c r="A9" s="76"/>
      <c r="B9" s="81" t="s">
        <v>8</v>
      </c>
      <c r="C9" s="81"/>
      <c r="D9" s="24"/>
      <c r="E9" s="58"/>
      <c r="F9" s="57"/>
      <c r="G9" s="57"/>
      <c r="H9" s="57"/>
      <c r="I9" s="57"/>
      <c r="J9" s="57"/>
      <c r="K9" s="57"/>
      <c r="L9" s="57"/>
      <c r="M9" s="57"/>
      <c r="N9" s="57"/>
      <c r="O9" s="57"/>
      <c r="P9" s="57"/>
      <c r="Q9" s="57"/>
      <c r="R9" s="57"/>
      <c r="S9" s="57"/>
      <c r="T9" s="57"/>
      <c r="U9" s="57"/>
      <c r="V9" s="57"/>
      <c r="W9" s="57"/>
      <c r="X9" s="55"/>
      <c r="Y9" s="55"/>
      <c r="Z9" s="55"/>
      <c r="AA9" s="55"/>
    </row>
    <row r="10" spans="1:27" s="25" customFormat="1" ht="14.25" customHeight="1" x14ac:dyDescent="0.15">
      <c r="A10" s="76"/>
      <c r="B10" s="69"/>
      <c r="C10" s="69" t="s">
        <v>9</v>
      </c>
      <c r="D10" s="24"/>
      <c r="E10" s="58">
        <v>5180000</v>
      </c>
      <c r="F10" s="57">
        <v>5240000</v>
      </c>
      <c r="G10" s="57">
        <v>5240000</v>
      </c>
      <c r="H10" s="57">
        <v>3487500</v>
      </c>
      <c r="I10" s="57">
        <v>363000</v>
      </c>
      <c r="J10" s="57">
        <v>75000</v>
      </c>
      <c r="K10" s="57">
        <v>54000</v>
      </c>
      <c r="L10" s="57">
        <v>54000</v>
      </c>
      <c r="M10" s="57">
        <v>51060</v>
      </c>
      <c r="N10" s="57">
        <v>53293</v>
      </c>
      <c r="O10" s="57">
        <v>73675</v>
      </c>
      <c r="P10" s="57">
        <v>76845</v>
      </c>
      <c r="Q10" s="57">
        <v>52120</v>
      </c>
      <c r="R10" s="57">
        <v>1241</v>
      </c>
      <c r="S10" s="57">
        <v>1274</v>
      </c>
      <c r="T10" s="57">
        <v>523382</v>
      </c>
      <c r="U10" s="57">
        <v>490435</v>
      </c>
      <c r="V10" s="57">
        <v>691156</v>
      </c>
      <c r="W10" s="57">
        <v>7352302</v>
      </c>
      <c r="X10" s="55">
        <v>6915585</v>
      </c>
      <c r="Y10" s="55">
        <v>4546625</v>
      </c>
      <c r="Z10" s="55">
        <v>955000</v>
      </c>
      <c r="AA10" s="55">
        <v>955000</v>
      </c>
    </row>
    <row r="11" spans="1:27" s="39" customFormat="1" ht="27" customHeight="1" x14ac:dyDescent="0.15">
      <c r="A11" s="79"/>
      <c r="B11" s="78"/>
      <c r="C11" s="32" t="s">
        <v>145</v>
      </c>
      <c r="D11" s="38"/>
      <c r="E11" s="58" t="s">
        <v>10</v>
      </c>
      <c r="F11" s="57" t="s">
        <v>10</v>
      </c>
      <c r="G11" s="57" t="s">
        <v>10</v>
      </c>
      <c r="H11" s="57" t="s">
        <v>10</v>
      </c>
      <c r="I11" s="56">
        <v>12866</v>
      </c>
      <c r="J11" s="56">
        <v>16106</v>
      </c>
      <c r="K11" s="57">
        <v>15185</v>
      </c>
      <c r="L11" s="57">
        <v>14029</v>
      </c>
      <c r="M11" s="57">
        <v>12906</v>
      </c>
      <c r="N11" s="56">
        <v>11676</v>
      </c>
      <c r="O11" s="56">
        <v>10548</v>
      </c>
      <c r="P11" s="56">
        <v>9703</v>
      </c>
      <c r="Q11" s="56">
        <v>8974</v>
      </c>
      <c r="R11" s="56">
        <v>8198</v>
      </c>
      <c r="S11" s="56">
        <v>7446</v>
      </c>
      <c r="T11" s="56">
        <v>6698</v>
      </c>
      <c r="U11" s="56">
        <v>6096</v>
      </c>
      <c r="V11" s="56">
        <v>5528</v>
      </c>
      <c r="W11" s="56">
        <v>4976</v>
      </c>
      <c r="X11" s="54">
        <v>4424</v>
      </c>
      <c r="Y11" s="54">
        <v>3882</v>
      </c>
      <c r="Z11" s="54">
        <v>3321</v>
      </c>
      <c r="AA11" s="54">
        <v>2768</v>
      </c>
    </row>
    <row r="12" spans="1:27" s="39" customFormat="1" ht="27" customHeight="1" x14ac:dyDescent="0.15">
      <c r="A12" s="79"/>
      <c r="B12" s="78"/>
      <c r="C12" s="32" t="s">
        <v>146</v>
      </c>
      <c r="D12" s="38"/>
      <c r="E12" s="58">
        <v>9536.1090000000004</v>
      </c>
      <c r="F12" s="57">
        <v>10865</v>
      </c>
      <c r="G12" s="57">
        <v>10027</v>
      </c>
      <c r="H12" s="57">
        <v>8936</v>
      </c>
      <c r="I12" s="56" t="s">
        <v>10</v>
      </c>
      <c r="J12" s="56" t="s">
        <v>44</v>
      </c>
      <c r="K12" s="57" t="s">
        <v>63</v>
      </c>
      <c r="L12" s="57" t="s">
        <v>85</v>
      </c>
      <c r="M12" s="56" t="s">
        <v>85</v>
      </c>
      <c r="N12" s="56" t="s">
        <v>44</v>
      </c>
      <c r="O12" s="56" t="s">
        <v>44</v>
      </c>
      <c r="P12" s="56" t="s">
        <v>44</v>
      </c>
      <c r="Q12" s="56" t="s">
        <v>44</v>
      </c>
      <c r="R12" s="56" t="s">
        <v>44</v>
      </c>
      <c r="S12" s="56" t="s">
        <v>44</v>
      </c>
      <c r="T12" s="56" t="s">
        <v>44</v>
      </c>
      <c r="U12" s="56" t="s">
        <v>44</v>
      </c>
      <c r="V12" s="56" t="s">
        <v>44</v>
      </c>
      <c r="W12" s="56" t="s">
        <v>44</v>
      </c>
      <c r="X12" s="54" t="s">
        <v>44</v>
      </c>
      <c r="Y12" s="54" t="s">
        <v>118</v>
      </c>
      <c r="Z12" s="54" t="s">
        <v>118</v>
      </c>
      <c r="AA12" s="54" t="s">
        <v>118</v>
      </c>
    </row>
    <row r="13" spans="1:27" s="39" customFormat="1" ht="14.25" customHeight="1" x14ac:dyDescent="0.15">
      <c r="A13" s="79"/>
      <c r="B13" s="78"/>
      <c r="C13" s="32" t="s">
        <v>96</v>
      </c>
      <c r="D13" s="38"/>
      <c r="E13" s="58" t="s">
        <v>10</v>
      </c>
      <c r="F13" s="57" t="s">
        <v>10</v>
      </c>
      <c r="G13" s="57" t="s">
        <v>10</v>
      </c>
      <c r="H13" s="57" t="s">
        <v>10</v>
      </c>
      <c r="I13" s="56" t="s">
        <v>10</v>
      </c>
      <c r="J13" s="56" t="s">
        <v>10</v>
      </c>
      <c r="K13" s="57" t="s">
        <v>10</v>
      </c>
      <c r="L13" s="57" t="s">
        <v>10</v>
      </c>
      <c r="M13" s="56" t="s">
        <v>10</v>
      </c>
      <c r="N13" s="56" t="s">
        <v>10</v>
      </c>
      <c r="O13" s="57" t="s">
        <v>10</v>
      </c>
      <c r="P13" s="57" t="s">
        <v>118</v>
      </c>
      <c r="Q13" s="57" t="s">
        <v>44</v>
      </c>
      <c r="R13" s="57" t="s">
        <v>122</v>
      </c>
      <c r="S13" s="57" t="s">
        <v>118</v>
      </c>
      <c r="T13" s="57" t="s">
        <v>118</v>
      </c>
      <c r="U13" s="57" t="s">
        <v>118</v>
      </c>
      <c r="V13" s="57" t="s">
        <v>118</v>
      </c>
      <c r="W13" s="57" t="s">
        <v>118</v>
      </c>
      <c r="X13" s="55" t="s">
        <v>118</v>
      </c>
      <c r="Y13" s="55" t="s">
        <v>118</v>
      </c>
      <c r="Z13" s="55" t="s">
        <v>118</v>
      </c>
      <c r="AA13" s="55" t="s">
        <v>118</v>
      </c>
    </row>
    <row r="14" spans="1:27" s="15" customFormat="1" ht="14.25" customHeight="1" x14ac:dyDescent="0.15">
      <c r="A14" s="79"/>
      <c r="B14" s="78"/>
      <c r="C14" s="69" t="s">
        <v>36</v>
      </c>
      <c r="D14" s="38"/>
      <c r="E14" s="58">
        <v>103892.466</v>
      </c>
      <c r="F14" s="57">
        <v>95731</v>
      </c>
      <c r="G14" s="57">
        <v>59791</v>
      </c>
      <c r="H14" s="57">
        <v>64769</v>
      </c>
      <c r="I14" s="57">
        <v>39981</v>
      </c>
      <c r="J14" s="57">
        <v>18021</v>
      </c>
      <c r="K14" s="57">
        <v>15109</v>
      </c>
      <c r="L14" s="57">
        <v>12279</v>
      </c>
      <c r="M14" s="57">
        <v>21702</v>
      </c>
      <c r="N14" s="57">
        <v>14229</v>
      </c>
      <c r="O14" s="57">
        <v>9924</v>
      </c>
      <c r="P14" s="57">
        <v>7250</v>
      </c>
      <c r="Q14" s="57">
        <v>15673</v>
      </c>
      <c r="R14" s="57">
        <v>15852</v>
      </c>
      <c r="S14" s="57">
        <v>12495</v>
      </c>
      <c r="T14" s="57">
        <v>10884</v>
      </c>
      <c r="U14" s="57">
        <v>8697</v>
      </c>
      <c r="V14" s="57">
        <v>2930</v>
      </c>
      <c r="W14" s="57">
        <v>3134</v>
      </c>
      <c r="X14" s="55">
        <v>1625</v>
      </c>
      <c r="Y14" s="55">
        <v>381</v>
      </c>
      <c r="Z14" s="55" t="s">
        <v>143</v>
      </c>
      <c r="AA14" s="55" t="s">
        <v>143</v>
      </c>
    </row>
    <row r="15" spans="1:27" s="25" customFormat="1" ht="14.25" customHeight="1" x14ac:dyDescent="0.15">
      <c r="A15" s="76"/>
      <c r="B15" s="69"/>
      <c r="C15" s="69" t="s">
        <v>11</v>
      </c>
      <c r="D15" s="24"/>
      <c r="E15" s="58">
        <v>108.249</v>
      </c>
      <c r="F15" s="57">
        <v>780</v>
      </c>
      <c r="G15" s="57">
        <v>156</v>
      </c>
      <c r="H15" s="57">
        <v>18021</v>
      </c>
      <c r="I15" s="57">
        <v>43165</v>
      </c>
      <c r="J15" s="57">
        <v>41720</v>
      </c>
      <c r="K15" s="57">
        <v>11887</v>
      </c>
      <c r="L15" s="57">
        <v>14517</v>
      </c>
      <c r="M15" s="57">
        <v>9923</v>
      </c>
      <c r="N15" s="57">
        <v>8997</v>
      </c>
      <c r="O15" s="57">
        <v>4926</v>
      </c>
      <c r="P15" s="57">
        <v>1076</v>
      </c>
      <c r="Q15" s="57">
        <v>279</v>
      </c>
      <c r="R15" s="57" t="s">
        <v>44</v>
      </c>
      <c r="S15" s="57" t="s">
        <v>118</v>
      </c>
      <c r="T15" s="57" t="s">
        <v>118</v>
      </c>
      <c r="U15" s="57" t="s">
        <v>118</v>
      </c>
      <c r="V15" s="57" t="s">
        <v>118</v>
      </c>
      <c r="W15" s="57" t="s">
        <v>118</v>
      </c>
      <c r="X15" s="55" t="s">
        <v>118</v>
      </c>
      <c r="Y15" s="55" t="s">
        <v>118</v>
      </c>
      <c r="Z15" s="55" t="s">
        <v>118</v>
      </c>
      <c r="AA15" s="55" t="s">
        <v>118</v>
      </c>
    </row>
    <row r="16" spans="1:27" s="25" customFormat="1" ht="14.25" customHeight="1" x14ac:dyDescent="0.15">
      <c r="A16" s="76"/>
      <c r="B16" s="69"/>
      <c r="C16" s="69" t="s">
        <v>8</v>
      </c>
      <c r="D16" s="24"/>
      <c r="E16" s="58">
        <v>65826.137000000002</v>
      </c>
      <c r="F16" s="57">
        <v>99701</v>
      </c>
      <c r="G16" s="57">
        <v>275614</v>
      </c>
      <c r="H16" s="57">
        <v>399878</v>
      </c>
      <c r="I16" s="57">
        <v>597796</v>
      </c>
      <c r="J16" s="57">
        <v>183841</v>
      </c>
      <c r="K16" s="57">
        <v>177585</v>
      </c>
      <c r="L16" s="57">
        <v>134564</v>
      </c>
      <c r="M16" s="57">
        <v>298694</v>
      </c>
      <c r="N16" s="57">
        <v>113756</v>
      </c>
      <c r="O16" s="57">
        <v>60582</v>
      </c>
      <c r="P16" s="57">
        <v>85125</v>
      </c>
      <c r="Q16" s="57">
        <v>59611</v>
      </c>
      <c r="R16" s="57">
        <v>107879</v>
      </c>
      <c r="S16" s="57">
        <v>172500</v>
      </c>
      <c r="T16" s="57">
        <v>96080</v>
      </c>
      <c r="U16" s="57">
        <v>476947</v>
      </c>
      <c r="V16" s="57">
        <v>55073</v>
      </c>
      <c r="W16" s="57">
        <v>40471</v>
      </c>
      <c r="X16" s="55">
        <v>105439</v>
      </c>
      <c r="Y16" s="55">
        <v>217539</v>
      </c>
      <c r="Z16" s="55">
        <v>22939</v>
      </c>
      <c r="AA16" s="55">
        <v>25804</v>
      </c>
    </row>
    <row r="17" spans="1:28" ht="14.25" customHeight="1" x14ac:dyDescent="0.15">
      <c r="A17" s="75"/>
      <c r="B17" s="84" t="s">
        <v>12</v>
      </c>
      <c r="C17" s="84"/>
      <c r="D17" s="20"/>
      <c r="E17" s="7">
        <v>49030112</v>
      </c>
      <c r="F17" s="8">
        <v>44574096</v>
      </c>
      <c r="G17" s="8">
        <v>40436589</v>
      </c>
      <c r="H17" s="8">
        <v>34877672</v>
      </c>
      <c r="I17" s="8">
        <v>29771175</v>
      </c>
      <c r="J17" s="8">
        <v>27374557</v>
      </c>
      <c r="K17" s="8">
        <v>25532039</v>
      </c>
      <c r="L17" s="8">
        <f>SUM(L8:L16)+2</f>
        <v>24185137</v>
      </c>
      <c r="M17" s="8">
        <f>SUM(M8:M16)+2</f>
        <v>22360135</v>
      </c>
      <c r="N17" s="8">
        <f>SUM(N8:N16)+3</f>
        <v>20262501</v>
      </c>
      <c r="O17" s="8">
        <f>SUM(O8:O16)+2</f>
        <v>18043738</v>
      </c>
      <c r="P17" s="8">
        <f>SUM(P8:P16)+1</f>
        <v>16273287</v>
      </c>
      <c r="Q17" s="8">
        <v>15162794</v>
      </c>
      <c r="R17" s="8">
        <v>13338610</v>
      </c>
      <c r="S17" s="8">
        <v>11708850</v>
      </c>
      <c r="T17" s="8">
        <v>11268639</v>
      </c>
      <c r="U17" s="8">
        <v>10602614</v>
      </c>
      <c r="V17" s="8">
        <v>9813435</v>
      </c>
      <c r="W17" s="8">
        <v>15747213</v>
      </c>
      <c r="X17" s="45">
        <v>14903979</v>
      </c>
      <c r="Y17" s="45">
        <v>13505664</v>
      </c>
      <c r="Z17" s="45">
        <v>13679577</v>
      </c>
      <c r="AA17" s="45">
        <v>13976035</v>
      </c>
    </row>
    <row r="18" spans="1:28" ht="14.25" customHeight="1" x14ac:dyDescent="0.15">
      <c r="A18" s="5" t="s">
        <v>13</v>
      </c>
      <c r="B18" s="5"/>
      <c r="C18" s="70"/>
      <c r="D18" s="20"/>
      <c r="E18" s="58"/>
      <c r="F18" s="57"/>
      <c r="G18" s="57"/>
      <c r="H18" s="57"/>
      <c r="I18" s="57"/>
      <c r="J18" s="57"/>
      <c r="K18" s="57"/>
      <c r="L18" s="57"/>
      <c r="M18" s="57"/>
      <c r="N18" s="57"/>
      <c r="O18" s="57"/>
      <c r="P18" s="57"/>
      <c r="Q18" s="57"/>
      <c r="R18" s="57"/>
      <c r="S18" s="57"/>
      <c r="T18" s="57"/>
      <c r="U18" s="57"/>
      <c r="V18" s="57"/>
      <c r="W18" s="57"/>
      <c r="X18" s="55"/>
      <c r="Y18" s="55"/>
      <c r="Z18" s="55"/>
      <c r="AA18" s="55"/>
    </row>
    <row r="19" spans="1:28" ht="14.25" customHeight="1" x14ac:dyDescent="0.15">
      <c r="A19" s="20"/>
      <c r="B19" s="81" t="s">
        <v>14</v>
      </c>
      <c r="C19" s="81"/>
      <c r="D19" s="20"/>
      <c r="E19" s="58">
        <v>45561256.550999999</v>
      </c>
      <c r="F19" s="57">
        <v>40014304</v>
      </c>
      <c r="G19" s="57">
        <v>34892498</v>
      </c>
      <c r="H19" s="57">
        <v>31140562</v>
      </c>
      <c r="I19" s="57">
        <v>25592530</v>
      </c>
      <c r="J19" s="57">
        <v>23244446</v>
      </c>
      <c r="K19" s="57">
        <v>21263763</v>
      </c>
      <c r="L19" s="57">
        <v>20270056</v>
      </c>
      <c r="M19" s="57">
        <v>18114317</v>
      </c>
      <c r="N19" s="57">
        <v>17085436</v>
      </c>
      <c r="O19" s="57">
        <v>13931343</v>
      </c>
      <c r="P19" s="57">
        <v>13823216</v>
      </c>
      <c r="Q19" s="57">
        <v>11996352</v>
      </c>
      <c r="R19" s="57">
        <v>11345563</v>
      </c>
      <c r="S19" s="57">
        <v>10173258</v>
      </c>
      <c r="T19" s="57">
        <v>9429584</v>
      </c>
      <c r="U19" s="57">
        <v>8634344</v>
      </c>
      <c r="V19" s="57">
        <v>8270897</v>
      </c>
      <c r="W19" s="57">
        <v>7893459</v>
      </c>
      <c r="X19" s="55">
        <v>7617234</v>
      </c>
      <c r="Y19" s="55">
        <v>8640576</v>
      </c>
      <c r="Z19" s="55">
        <v>10938731</v>
      </c>
      <c r="AA19" s="55">
        <v>11786279</v>
      </c>
    </row>
    <row r="20" spans="1:28" ht="14.25" customHeight="1" x14ac:dyDescent="0.15">
      <c r="A20" s="20"/>
      <c r="B20" s="20"/>
      <c r="C20" s="70" t="s">
        <v>15</v>
      </c>
      <c r="D20" s="20"/>
      <c r="E20" s="58">
        <v>1227038.236</v>
      </c>
      <c r="F20" s="57">
        <v>1198883</v>
      </c>
      <c r="G20" s="57">
        <v>1186432</v>
      </c>
      <c r="H20" s="57">
        <v>1165207</v>
      </c>
      <c r="I20" s="57">
        <v>1150084</v>
      </c>
      <c r="J20" s="57">
        <v>1140668</v>
      </c>
      <c r="K20" s="57">
        <v>1136152</v>
      </c>
      <c r="L20" s="57">
        <v>1119195</v>
      </c>
      <c r="M20" s="57">
        <v>1103929</v>
      </c>
      <c r="N20" s="57">
        <v>1041878</v>
      </c>
      <c r="O20" s="57">
        <v>1037251</v>
      </c>
      <c r="P20" s="57">
        <v>1131131</v>
      </c>
      <c r="Q20" s="57">
        <v>1130355</v>
      </c>
      <c r="R20" s="57">
        <v>1091327</v>
      </c>
      <c r="S20" s="57">
        <v>1087132</v>
      </c>
      <c r="T20" s="57">
        <v>1107142</v>
      </c>
      <c r="U20" s="57">
        <v>1137517</v>
      </c>
      <c r="V20" s="57">
        <v>1135158</v>
      </c>
      <c r="W20" s="57">
        <v>1145114</v>
      </c>
      <c r="X20" s="55">
        <v>1149113</v>
      </c>
      <c r="Y20" s="55">
        <v>1170395</v>
      </c>
      <c r="Z20" s="55">
        <v>1213432</v>
      </c>
      <c r="AA20" s="55">
        <v>1260634</v>
      </c>
    </row>
    <row r="21" spans="1:28" ht="14.25" customHeight="1" x14ac:dyDescent="0.15">
      <c r="A21" s="20"/>
      <c r="B21" s="20"/>
      <c r="C21" s="70" t="s">
        <v>16</v>
      </c>
      <c r="D21" s="20"/>
      <c r="E21" s="58">
        <v>1754520.5279999999</v>
      </c>
      <c r="F21" s="57">
        <v>1632382</v>
      </c>
      <c r="G21" s="57">
        <v>1702759</v>
      </c>
      <c r="H21" s="57">
        <v>1679066</v>
      </c>
      <c r="I21" s="57">
        <v>1685987</v>
      </c>
      <c r="J21" s="57">
        <v>1604023</v>
      </c>
      <c r="K21" s="57">
        <v>1710504</v>
      </c>
      <c r="L21" s="57">
        <v>1652308</v>
      </c>
      <c r="M21" s="57">
        <v>1560840</v>
      </c>
      <c r="N21" s="57">
        <v>1657525</v>
      </c>
      <c r="O21" s="57">
        <v>1734028</v>
      </c>
      <c r="P21" s="57">
        <v>1764565</v>
      </c>
      <c r="Q21" s="57">
        <v>1809556</v>
      </c>
      <c r="R21" s="57">
        <v>1783139</v>
      </c>
      <c r="S21" s="57">
        <v>2029667</v>
      </c>
      <c r="T21" s="57">
        <v>1976103</v>
      </c>
      <c r="U21" s="57">
        <v>1888279</v>
      </c>
      <c r="V21" s="57">
        <v>2106134</v>
      </c>
      <c r="W21" s="57">
        <v>2014666</v>
      </c>
      <c r="X21" s="55">
        <v>2086323</v>
      </c>
      <c r="Y21" s="55">
        <v>2307586</v>
      </c>
      <c r="Z21" s="55">
        <v>2665467</v>
      </c>
      <c r="AA21" s="55">
        <v>2898370</v>
      </c>
    </row>
    <row r="22" spans="1:28" ht="14.25" customHeight="1" x14ac:dyDescent="0.15">
      <c r="A22" s="20"/>
      <c r="B22" s="20"/>
      <c r="C22" s="70" t="s">
        <v>17</v>
      </c>
      <c r="D22" s="20"/>
      <c r="E22" s="58">
        <v>437340.97</v>
      </c>
      <c r="F22" s="57">
        <v>516983</v>
      </c>
      <c r="G22" s="57">
        <v>492558</v>
      </c>
      <c r="H22" s="57">
        <v>278656</v>
      </c>
      <c r="I22" s="57">
        <v>217902</v>
      </c>
      <c r="J22" s="57">
        <v>188143</v>
      </c>
      <c r="K22" s="57">
        <v>170566</v>
      </c>
      <c r="L22" s="57">
        <v>160916</v>
      </c>
      <c r="M22" s="57">
        <v>143717</v>
      </c>
      <c r="N22" s="57">
        <v>121684</v>
      </c>
      <c r="O22" s="57">
        <v>108245</v>
      </c>
      <c r="P22" s="57">
        <v>92102</v>
      </c>
      <c r="Q22" s="57">
        <v>88836</v>
      </c>
      <c r="R22" s="57">
        <v>82304</v>
      </c>
      <c r="S22" s="57">
        <v>70515</v>
      </c>
      <c r="T22" s="57">
        <v>58437</v>
      </c>
      <c r="U22" s="57">
        <v>78976</v>
      </c>
      <c r="V22" s="57">
        <v>79464</v>
      </c>
      <c r="W22" s="57">
        <v>97726</v>
      </c>
      <c r="X22" s="55">
        <v>96894</v>
      </c>
      <c r="Y22" s="55">
        <v>92560</v>
      </c>
      <c r="Z22" s="55">
        <v>128430</v>
      </c>
      <c r="AA22" s="55">
        <v>116188</v>
      </c>
    </row>
    <row r="23" spans="1:28" ht="14.25" customHeight="1" x14ac:dyDescent="0.15">
      <c r="A23" s="20"/>
      <c r="B23" s="20"/>
      <c r="C23" s="70" t="s">
        <v>18</v>
      </c>
      <c r="D23" s="20"/>
      <c r="E23" s="58">
        <v>40503407.251999997</v>
      </c>
      <c r="F23" s="57">
        <v>34959519</v>
      </c>
      <c r="G23" s="57">
        <v>29838031</v>
      </c>
      <c r="H23" s="57">
        <v>26389750</v>
      </c>
      <c r="I23" s="57">
        <v>21017787</v>
      </c>
      <c r="J23" s="57">
        <v>18805914</v>
      </c>
      <c r="K23" s="57">
        <v>16601096</v>
      </c>
      <c r="L23" s="57">
        <v>15910952</v>
      </c>
      <c r="M23" s="57">
        <v>14010305</v>
      </c>
      <c r="N23" s="57">
        <v>13089057</v>
      </c>
      <c r="O23" s="57">
        <v>9856160</v>
      </c>
      <c r="P23" s="57">
        <v>9527646</v>
      </c>
      <c r="Q23" s="57">
        <v>7612675</v>
      </c>
      <c r="R23" s="57">
        <v>6873471</v>
      </c>
      <c r="S23" s="57">
        <v>5609046</v>
      </c>
      <c r="T23" s="57">
        <v>4890658</v>
      </c>
      <c r="U23" s="57">
        <v>4098429</v>
      </c>
      <c r="V23" s="57">
        <v>3569988</v>
      </c>
      <c r="W23" s="57">
        <v>3219893</v>
      </c>
      <c r="X23" s="55">
        <v>2857813</v>
      </c>
      <c r="Y23" s="55">
        <v>3546609</v>
      </c>
      <c r="Z23" s="55">
        <v>5063521</v>
      </c>
      <c r="AA23" s="55">
        <v>5738626</v>
      </c>
    </row>
    <row r="24" spans="1:28" ht="14.25" customHeight="1" x14ac:dyDescent="0.15">
      <c r="A24" s="20"/>
      <c r="B24" s="20"/>
      <c r="C24" s="70" t="s">
        <v>19</v>
      </c>
      <c r="D24" s="20"/>
      <c r="E24" s="58">
        <f>E19-SUM(E20:E23)-1</f>
        <v>1638948.5650000051</v>
      </c>
      <c r="F24" s="57">
        <f>F19-SUM(F20:F23)-2</f>
        <v>1706535</v>
      </c>
      <c r="G24" s="57">
        <f>G19-SUM(G20:G23)-2</f>
        <v>1672716</v>
      </c>
      <c r="H24" s="57">
        <f>H19-SUM(H20:H23)-2</f>
        <v>1627881</v>
      </c>
      <c r="I24" s="57">
        <f>I19-SUM(I20:I23)-1</f>
        <v>1520769</v>
      </c>
      <c r="J24" s="57">
        <f>J19-SUM(J20:J23)-1</f>
        <v>1505697</v>
      </c>
      <c r="K24" s="57">
        <f>K19-SUM(K20:K23)-1</f>
        <v>1645444</v>
      </c>
      <c r="L24" s="57">
        <f t="shared" ref="L24:Q24" si="0">L19-SUM(L20:L23)</f>
        <v>1426685</v>
      </c>
      <c r="M24" s="57">
        <f t="shared" si="0"/>
        <v>1295526</v>
      </c>
      <c r="N24" s="57">
        <f t="shared" si="0"/>
        <v>1175292</v>
      </c>
      <c r="O24" s="57">
        <f t="shared" si="0"/>
        <v>1195659</v>
      </c>
      <c r="P24" s="57">
        <f t="shared" si="0"/>
        <v>1307772</v>
      </c>
      <c r="Q24" s="57">
        <f t="shared" si="0"/>
        <v>1354930</v>
      </c>
      <c r="R24" s="57">
        <v>1515320</v>
      </c>
      <c r="S24" s="57">
        <v>1376897</v>
      </c>
      <c r="T24" s="57">
        <v>1397242</v>
      </c>
      <c r="U24" s="57">
        <v>1431141</v>
      </c>
      <c r="V24" s="57">
        <v>1380151</v>
      </c>
      <c r="W24" s="57">
        <v>1416056</v>
      </c>
      <c r="X24" s="55">
        <v>1427088</v>
      </c>
      <c r="Y24" s="55">
        <v>1523424</v>
      </c>
      <c r="Z24" s="55">
        <v>1867881</v>
      </c>
      <c r="AA24" s="55">
        <v>1772461</v>
      </c>
      <c r="AB24" s="34"/>
    </row>
    <row r="25" spans="1:28" ht="14.25" customHeight="1" x14ac:dyDescent="0.15">
      <c r="A25" s="20"/>
      <c r="B25" s="80" t="s">
        <v>28</v>
      </c>
      <c r="C25" s="80"/>
      <c r="D25" s="20"/>
      <c r="E25" s="58" t="s">
        <v>10</v>
      </c>
      <c r="F25" s="57" t="s">
        <v>10</v>
      </c>
      <c r="G25" s="57" t="s">
        <v>10</v>
      </c>
      <c r="H25" s="57" t="s">
        <v>44</v>
      </c>
      <c r="I25" s="57" t="s">
        <v>44</v>
      </c>
      <c r="J25" s="57" t="s">
        <v>63</v>
      </c>
      <c r="K25" s="57" t="s">
        <v>63</v>
      </c>
      <c r="L25" s="57" t="s">
        <v>89</v>
      </c>
      <c r="M25" s="57" t="s">
        <v>94</v>
      </c>
      <c r="N25" s="57" t="s">
        <v>111</v>
      </c>
      <c r="O25" s="57" t="s">
        <v>116</v>
      </c>
      <c r="P25" s="57" t="s">
        <v>120</v>
      </c>
      <c r="Q25" s="57" t="s">
        <v>124</v>
      </c>
      <c r="R25" s="57" t="s">
        <v>44</v>
      </c>
      <c r="S25" s="57" t="s">
        <v>118</v>
      </c>
      <c r="T25" s="57" t="s">
        <v>118</v>
      </c>
      <c r="U25" s="57" t="s">
        <v>118</v>
      </c>
      <c r="V25" s="57" t="s">
        <v>118</v>
      </c>
      <c r="W25" s="57" t="s">
        <v>118</v>
      </c>
      <c r="X25" s="55" t="s">
        <v>44</v>
      </c>
      <c r="Y25" s="55" t="s">
        <v>44</v>
      </c>
      <c r="Z25" s="55">
        <v>150000</v>
      </c>
      <c r="AA25" s="55">
        <v>150000</v>
      </c>
    </row>
    <row r="26" spans="1:28" ht="14.25" customHeight="1" x14ac:dyDescent="0.15">
      <c r="A26" s="73"/>
      <c r="B26" s="87" t="s">
        <v>12</v>
      </c>
      <c r="C26" s="87"/>
      <c r="D26" s="30"/>
      <c r="E26" s="11">
        <f>SUM(E19,E25)</f>
        <v>45561256.550999999</v>
      </c>
      <c r="F26" s="12">
        <f>SUM(F19,F25)</f>
        <v>40014304</v>
      </c>
      <c r="G26" s="12">
        <f>SUM(G19,G25)</f>
        <v>34892498</v>
      </c>
      <c r="H26" s="12">
        <f>SUM(H19,H25)</f>
        <v>31140562</v>
      </c>
      <c r="I26" s="12">
        <v>25592530</v>
      </c>
      <c r="J26" s="12">
        <v>23244446</v>
      </c>
      <c r="K26" s="12">
        <v>21263763</v>
      </c>
      <c r="L26" s="12">
        <f t="shared" ref="L26:Q26" si="1">SUM(L19,L25)</f>
        <v>20270056</v>
      </c>
      <c r="M26" s="12">
        <f t="shared" si="1"/>
        <v>18114317</v>
      </c>
      <c r="N26" s="12">
        <f t="shared" si="1"/>
        <v>17085436</v>
      </c>
      <c r="O26" s="12">
        <f t="shared" si="1"/>
        <v>13931343</v>
      </c>
      <c r="P26" s="12">
        <f t="shared" si="1"/>
        <v>13823216</v>
      </c>
      <c r="Q26" s="12">
        <f t="shared" si="1"/>
        <v>11996352</v>
      </c>
      <c r="R26" s="12">
        <v>11345563</v>
      </c>
      <c r="S26" s="12">
        <v>10173258</v>
      </c>
      <c r="T26" s="12">
        <v>9429584</v>
      </c>
      <c r="U26" s="12">
        <v>8634344</v>
      </c>
      <c r="V26" s="12">
        <v>8270897</v>
      </c>
      <c r="W26" s="12">
        <v>7893459</v>
      </c>
      <c r="X26" s="47">
        <v>7617234</v>
      </c>
      <c r="Y26" s="47">
        <v>8640576</v>
      </c>
      <c r="Z26" s="47">
        <v>11088731</v>
      </c>
      <c r="AA26" s="47">
        <v>11936279</v>
      </c>
    </row>
    <row r="27" spans="1:28" ht="14.25" customHeight="1" x14ac:dyDescent="0.15">
      <c r="A27" s="88"/>
      <c r="B27" s="88"/>
      <c r="C27" s="88"/>
      <c r="D27" s="88"/>
      <c r="E27" s="88"/>
      <c r="F27" s="88"/>
      <c r="G27" s="88"/>
      <c r="H27" s="88"/>
      <c r="I27" s="88"/>
      <c r="J27" s="88"/>
      <c r="K27" s="88"/>
      <c r="L27" s="89"/>
      <c r="M27" s="74"/>
      <c r="X27" s="49"/>
      <c r="Y27" s="49"/>
      <c r="Z27" s="49"/>
      <c r="AA27" s="49"/>
    </row>
    <row r="28" spans="1:28" s="1" customFormat="1" ht="14.25" customHeight="1" x14ac:dyDescent="0.15">
      <c r="A28" s="66" t="s">
        <v>46</v>
      </c>
      <c r="B28" s="66"/>
      <c r="C28" s="66"/>
      <c r="D28" s="66"/>
      <c r="E28" s="66"/>
      <c r="F28" s="66"/>
      <c r="G28" s="66"/>
      <c r="H28" s="66"/>
      <c r="I28" s="66"/>
      <c r="J28" s="66"/>
      <c r="K28" s="66"/>
      <c r="L28" s="66"/>
      <c r="M28" s="66"/>
      <c r="N28" s="66"/>
      <c r="O28" s="66"/>
      <c r="P28" s="66"/>
      <c r="Q28" s="66"/>
      <c r="R28" s="66"/>
      <c r="S28" s="66"/>
      <c r="T28" s="66"/>
      <c r="U28" s="66"/>
      <c r="V28" s="66"/>
      <c r="W28" s="67"/>
      <c r="X28" s="67"/>
      <c r="Y28" s="67"/>
      <c r="Z28" s="67"/>
      <c r="AA28" s="67"/>
    </row>
    <row r="29" spans="1:28" s="1" customFormat="1" ht="14.25" customHeight="1" x14ac:dyDescent="0.15">
      <c r="A29" s="2"/>
      <c r="B29" s="2"/>
      <c r="C29" s="2"/>
      <c r="D29" s="2"/>
      <c r="E29" s="2"/>
      <c r="F29" s="2"/>
      <c r="G29" s="2"/>
      <c r="H29" s="2"/>
      <c r="I29" s="3"/>
      <c r="J29" s="3"/>
      <c r="K29" s="3"/>
      <c r="L29" s="3"/>
      <c r="M29" s="3"/>
      <c r="N29" s="3"/>
      <c r="P29" s="3"/>
      <c r="Q29" s="3"/>
      <c r="R29" s="3"/>
      <c r="S29" s="3"/>
      <c r="T29" s="3"/>
      <c r="U29" s="3"/>
      <c r="V29" s="3"/>
      <c r="W29" s="3"/>
      <c r="Y29" s="3"/>
      <c r="Z29" s="3"/>
      <c r="AA29" s="3" t="s">
        <v>93</v>
      </c>
    </row>
    <row r="30" spans="1:28" s="1" customFormat="1" ht="23.4" customHeight="1" x14ac:dyDescent="0.15">
      <c r="A30" s="82" t="s">
        <v>151</v>
      </c>
      <c r="B30" s="82"/>
      <c r="C30" s="82"/>
      <c r="D30" s="83"/>
      <c r="E30" s="63" t="s">
        <v>5</v>
      </c>
      <c r="F30" s="63">
        <v>16</v>
      </c>
      <c r="G30" s="63">
        <v>17</v>
      </c>
      <c r="H30" s="63">
        <v>18</v>
      </c>
      <c r="I30" s="63">
        <v>19</v>
      </c>
      <c r="J30" s="63">
        <v>20</v>
      </c>
      <c r="K30" s="63">
        <v>21</v>
      </c>
      <c r="L30" s="63">
        <v>22</v>
      </c>
      <c r="M30" s="63">
        <v>23</v>
      </c>
      <c r="N30" s="63">
        <v>24</v>
      </c>
      <c r="O30" s="63">
        <v>25</v>
      </c>
      <c r="P30" s="63">
        <v>26</v>
      </c>
      <c r="Q30" s="63">
        <v>27</v>
      </c>
      <c r="R30" s="63">
        <v>28</v>
      </c>
      <c r="S30" s="63">
        <v>29</v>
      </c>
      <c r="T30" s="63">
        <v>30</v>
      </c>
      <c r="U30" s="63" t="s">
        <v>127</v>
      </c>
      <c r="V30" s="63">
        <v>2</v>
      </c>
      <c r="W30" s="63">
        <v>3</v>
      </c>
      <c r="X30" s="63">
        <v>4</v>
      </c>
      <c r="Y30" s="63">
        <v>5</v>
      </c>
      <c r="Z30" s="68">
        <v>6</v>
      </c>
      <c r="AA30" s="68">
        <v>7</v>
      </c>
    </row>
    <row r="31" spans="1:28" s="15" customFormat="1" ht="14.25" customHeight="1" x14ac:dyDescent="0.15">
      <c r="A31" s="91" t="s">
        <v>139</v>
      </c>
      <c r="B31" s="91"/>
      <c r="C31" s="91"/>
      <c r="D31" s="41"/>
      <c r="E31" s="4"/>
      <c r="F31" s="40"/>
      <c r="G31" s="40"/>
      <c r="H31" s="40"/>
      <c r="I31" s="23"/>
      <c r="J31" s="23"/>
      <c r="K31" s="23"/>
      <c r="L31" s="23"/>
      <c r="M31" s="23"/>
      <c r="N31" s="23"/>
      <c r="O31" s="40"/>
      <c r="P31" s="23"/>
      <c r="Q31" s="23"/>
      <c r="R31" s="23"/>
      <c r="S31" s="23"/>
      <c r="T31" s="23"/>
      <c r="U31" s="23"/>
      <c r="V31" s="23"/>
      <c r="W31" s="23"/>
      <c r="X31" s="50"/>
      <c r="Y31" s="50"/>
      <c r="Z31" s="50"/>
      <c r="AA31" s="50"/>
    </row>
    <row r="32" spans="1:28" s="15" customFormat="1" ht="14.25" customHeight="1" x14ac:dyDescent="0.15">
      <c r="A32" s="5" t="s">
        <v>6</v>
      </c>
      <c r="B32" s="5"/>
      <c r="C32" s="5"/>
      <c r="D32" s="40"/>
      <c r="E32" s="58"/>
      <c r="F32" s="57"/>
      <c r="G32" s="57"/>
      <c r="H32" s="57"/>
      <c r="I32" s="57"/>
      <c r="J32" s="57"/>
      <c r="K32" s="57"/>
      <c r="L32" s="57"/>
      <c r="M32" s="57"/>
      <c r="N32" s="57"/>
      <c r="O32" s="57"/>
      <c r="P32" s="57"/>
      <c r="Q32" s="57"/>
      <c r="R32" s="57"/>
      <c r="S32" s="57"/>
      <c r="T32" s="57"/>
      <c r="U32" s="57"/>
      <c r="V32" s="57"/>
      <c r="W32" s="57"/>
      <c r="X32" s="55"/>
      <c r="Y32" s="55"/>
      <c r="Z32" s="55"/>
      <c r="AA32" s="55"/>
    </row>
    <row r="33" spans="1:28" s="15" customFormat="1" ht="14.25" customHeight="1" x14ac:dyDescent="0.15">
      <c r="A33" s="79"/>
      <c r="B33" s="80" t="s">
        <v>47</v>
      </c>
      <c r="C33" s="80"/>
      <c r="D33" s="38"/>
      <c r="E33" s="58" t="s">
        <v>44</v>
      </c>
      <c r="F33" s="57" t="s">
        <v>44</v>
      </c>
      <c r="G33" s="57" t="s">
        <v>44</v>
      </c>
      <c r="H33" s="57" t="s">
        <v>44</v>
      </c>
      <c r="I33" s="57" t="s">
        <v>44</v>
      </c>
      <c r="J33" s="57">
        <v>82023443</v>
      </c>
      <c r="K33" s="57">
        <v>161551491</v>
      </c>
      <c r="L33" s="57">
        <v>152740427</v>
      </c>
      <c r="M33" s="57">
        <v>148439042</v>
      </c>
      <c r="N33" s="57">
        <v>142002443</v>
      </c>
      <c r="O33" s="57">
        <v>135708374</v>
      </c>
      <c r="P33" s="57">
        <v>132392882</v>
      </c>
      <c r="Q33" s="57">
        <v>126434758</v>
      </c>
      <c r="R33" s="57">
        <v>119991034</v>
      </c>
      <c r="S33" s="57">
        <v>114218024</v>
      </c>
      <c r="T33" s="57">
        <v>111839602</v>
      </c>
      <c r="U33" s="57">
        <v>112607139</v>
      </c>
      <c r="V33" s="57">
        <v>114550359</v>
      </c>
      <c r="W33" s="57">
        <v>104901048</v>
      </c>
      <c r="X33" s="55">
        <v>95097031</v>
      </c>
      <c r="Y33" s="55">
        <v>114821782</v>
      </c>
      <c r="Z33" s="55">
        <v>202494731</v>
      </c>
      <c r="AA33" s="55">
        <v>180275799</v>
      </c>
    </row>
    <row r="34" spans="1:28" s="25" customFormat="1" ht="14.25" customHeight="1" x14ac:dyDescent="0.15">
      <c r="A34" s="76"/>
      <c r="B34" s="81" t="s">
        <v>8</v>
      </c>
      <c r="C34" s="81"/>
      <c r="D34" s="24"/>
      <c r="E34" s="58"/>
      <c r="F34" s="57"/>
      <c r="G34" s="57"/>
      <c r="H34" s="57"/>
      <c r="I34" s="57"/>
      <c r="J34" s="57"/>
      <c r="K34" s="57"/>
      <c r="L34" s="57"/>
      <c r="M34" s="57"/>
      <c r="N34" s="57"/>
      <c r="O34" s="57"/>
      <c r="P34" s="57"/>
      <c r="Q34" s="57"/>
      <c r="R34" s="57"/>
      <c r="S34" s="57"/>
      <c r="T34" s="57"/>
      <c r="U34" s="57"/>
      <c r="V34" s="57"/>
      <c r="W34" s="57"/>
      <c r="X34" s="55"/>
      <c r="Y34" s="55"/>
      <c r="Z34" s="55"/>
      <c r="AA34" s="55"/>
    </row>
    <row r="35" spans="1:28" s="25" customFormat="1" ht="14.25" customHeight="1" x14ac:dyDescent="0.15">
      <c r="A35" s="76"/>
      <c r="B35" s="69"/>
      <c r="C35" s="69" t="s">
        <v>54</v>
      </c>
      <c r="D35" s="24"/>
      <c r="E35" s="58" t="s">
        <v>44</v>
      </c>
      <c r="F35" s="57" t="s">
        <v>44</v>
      </c>
      <c r="G35" s="57" t="s">
        <v>44</v>
      </c>
      <c r="H35" s="57" t="s">
        <v>44</v>
      </c>
      <c r="I35" s="57" t="s">
        <v>44</v>
      </c>
      <c r="J35" s="57">
        <v>4516869</v>
      </c>
      <c r="K35" s="57">
        <v>6877053</v>
      </c>
      <c r="L35" s="57">
        <v>8686126</v>
      </c>
      <c r="M35" s="57">
        <v>13952043</v>
      </c>
      <c r="N35" s="57">
        <v>16598721</v>
      </c>
      <c r="O35" s="57">
        <v>15204523</v>
      </c>
      <c r="P35" s="57">
        <v>15817476</v>
      </c>
      <c r="Q35" s="57">
        <v>19935973</v>
      </c>
      <c r="R35" s="57">
        <v>21131762</v>
      </c>
      <c r="S35" s="57">
        <v>23042761</v>
      </c>
      <c r="T35" s="57">
        <v>23737013</v>
      </c>
      <c r="U35" s="57">
        <v>24116600</v>
      </c>
      <c r="V35" s="57">
        <v>19949064</v>
      </c>
      <c r="W35" s="57">
        <v>15865821</v>
      </c>
      <c r="X35" s="55">
        <v>14391852</v>
      </c>
      <c r="Y35" s="55">
        <v>13662100</v>
      </c>
      <c r="Z35" s="55">
        <v>19868308</v>
      </c>
      <c r="AA35" s="55">
        <v>19931641</v>
      </c>
    </row>
    <row r="36" spans="1:28" s="15" customFormat="1" ht="27" customHeight="1" x14ac:dyDescent="0.15">
      <c r="A36" s="79"/>
      <c r="B36" s="78"/>
      <c r="C36" s="32" t="s">
        <v>145</v>
      </c>
      <c r="D36" s="38"/>
      <c r="E36" s="58" t="s">
        <v>10</v>
      </c>
      <c r="F36" s="57" t="s">
        <v>10</v>
      </c>
      <c r="G36" s="57" t="s">
        <v>10</v>
      </c>
      <c r="H36" s="57" t="s">
        <v>10</v>
      </c>
      <c r="I36" s="57" t="s">
        <v>44</v>
      </c>
      <c r="J36" s="57">
        <v>13</v>
      </c>
      <c r="K36" s="57">
        <v>75</v>
      </c>
      <c r="L36" s="57">
        <v>75</v>
      </c>
      <c r="M36" s="57">
        <v>77</v>
      </c>
      <c r="N36" s="56">
        <v>48</v>
      </c>
      <c r="O36" s="57">
        <v>58</v>
      </c>
      <c r="P36" s="57">
        <v>65</v>
      </c>
      <c r="Q36" s="57">
        <v>49</v>
      </c>
      <c r="R36" s="57">
        <v>34</v>
      </c>
      <c r="S36" s="57">
        <v>24</v>
      </c>
      <c r="T36" s="57">
        <v>13</v>
      </c>
      <c r="U36" s="57">
        <v>3</v>
      </c>
      <c r="V36" s="57" t="s">
        <v>118</v>
      </c>
      <c r="W36" s="57" t="s">
        <v>118</v>
      </c>
      <c r="X36" s="55" t="s">
        <v>118</v>
      </c>
      <c r="Y36" s="55" t="s">
        <v>118</v>
      </c>
      <c r="Z36" s="55" t="s">
        <v>118</v>
      </c>
      <c r="AA36" s="55" t="s">
        <v>118</v>
      </c>
    </row>
    <row r="37" spans="1:28" s="15" customFormat="1" ht="14.25" customHeight="1" x14ac:dyDescent="0.15">
      <c r="A37" s="79"/>
      <c r="B37" s="78"/>
      <c r="C37" s="32" t="s">
        <v>96</v>
      </c>
      <c r="D37" s="38"/>
      <c r="E37" s="58" t="s">
        <v>44</v>
      </c>
      <c r="F37" s="57" t="s">
        <v>44</v>
      </c>
      <c r="G37" s="57" t="s">
        <v>44</v>
      </c>
      <c r="H37" s="57" t="s">
        <v>44</v>
      </c>
      <c r="I37" s="57" t="s">
        <v>44</v>
      </c>
      <c r="J37" s="57" t="s">
        <v>44</v>
      </c>
      <c r="K37" s="57" t="s">
        <v>44</v>
      </c>
      <c r="L37" s="57" t="s">
        <v>44</v>
      </c>
      <c r="M37" s="57" t="s">
        <v>44</v>
      </c>
      <c r="N37" s="56" t="s">
        <v>111</v>
      </c>
      <c r="O37" s="57" t="s">
        <v>117</v>
      </c>
      <c r="P37" s="57" t="s">
        <v>119</v>
      </c>
      <c r="Q37" s="57" t="s">
        <v>125</v>
      </c>
      <c r="R37" s="57" t="s">
        <v>123</v>
      </c>
      <c r="S37" s="57" t="s">
        <v>118</v>
      </c>
      <c r="T37" s="57" t="s">
        <v>118</v>
      </c>
      <c r="U37" s="57" t="s">
        <v>118</v>
      </c>
      <c r="V37" s="57" t="s">
        <v>137</v>
      </c>
      <c r="W37" s="57" t="s">
        <v>137</v>
      </c>
      <c r="X37" s="55" t="s">
        <v>137</v>
      </c>
      <c r="Y37" s="55" t="s">
        <v>137</v>
      </c>
      <c r="Z37" s="55" t="s">
        <v>118</v>
      </c>
      <c r="AA37" s="55" t="s">
        <v>118</v>
      </c>
    </row>
    <row r="38" spans="1:28" s="25" customFormat="1" ht="14.25" customHeight="1" x14ac:dyDescent="0.15">
      <c r="A38" s="76"/>
      <c r="B38" s="69"/>
      <c r="C38" s="69" t="s">
        <v>11</v>
      </c>
      <c r="D38" s="24"/>
      <c r="E38" s="58" t="s">
        <v>44</v>
      </c>
      <c r="F38" s="57" t="s">
        <v>44</v>
      </c>
      <c r="G38" s="57" t="s">
        <v>44</v>
      </c>
      <c r="H38" s="57" t="s">
        <v>44</v>
      </c>
      <c r="I38" s="57" t="s">
        <v>44</v>
      </c>
      <c r="J38" s="57">
        <v>24056</v>
      </c>
      <c r="K38" s="57">
        <v>12049</v>
      </c>
      <c r="L38" s="57">
        <v>9378</v>
      </c>
      <c r="M38" s="57">
        <v>16785</v>
      </c>
      <c r="N38" s="57">
        <v>9214</v>
      </c>
      <c r="O38" s="57">
        <v>9124</v>
      </c>
      <c r="P38" s="57">
        <v>7688</v>
      </c>
      <c r="Q38" s="57">
        <v>4112</v>
      </c>
      <c r="R38" s="57">
        <v>140</v>
      </c>
      <c r="S38" s="57">
        <v>122</v>
      </c>
      <c r="T38" s="57">
        <v>126</v>
      </c>
      <c r="U38" s="57">
        <v>169</v>
      </c>
      <c r="V38" s="57">
        <v>565</v>
      </c>
      <c r="W38" s="57">
        <v>599</v>
      </c>
      <c r="X38" s="55">
        <v>372</v>
      </c>
      <c r="Y38" s="55">
        <v>414</v>
      </c>
      <c r="Z38" s="55">
        <v>140</v>
      </c>
      <c r="AA38" s="55">
        <v>36667</v>
      </c>
    </row>
    <row r="39" spans="1:28" s="25" customFormat="1" ht="14.25" customHeight="1" x14ac:dyDescent="0.15">
      <c r="A39" s="76"/>
      <c r="B39" s="69"/>
      <c r="C39" s="69" t="s">
        <v>8</v>
      </c>
      <c r="D39" s="24"/>
      <c r="E39" s="58" t="s">
        <v>44</v>
      </c>
      <c r="F39" s="57" t="s">
        <v>44</v>
      </c>
      <c r="G39" s="57" t="s">
        <v>44</v>
      </c>
      <c r="H39" s="57" t="s">
        <v>44</v>
      </c>
      <c r="I39" s="57" t="s">
        <v>44</v>
      </c>
      <c r="J39" s="57">
        <v>528190</v>
      </c>
      <c r="K39" s="57">
        <v>1083928</v>
      </c>
      <c r="L39" s="57">
        <v>1181984</v>
      </c>
      <c r="M39" s="57">
        <v>1410085</v>
      </c>
      <c r="N39" s="57">
        <v>1847101</v>
      </c>
      <c r="O39" s="57">
        <v>2833301</v>
      </c>
      <c r="P39" s="57">
        <v>3273840</v>
      </c>
      <c r="Q39" s="57">
        <v>2309750</v>
      </c>
      <c r="R39" s="57">
        <v>2164518</v>
      </c>
      <c r="S39" s="57">
        <v>1873628</v>
      </c>
      <c r="T39" s="57">
        <v>1783239</v>
      </c>
      <c r="U39" s="57">
        <v>1755740</v>
      </c>
      <c r="V39" s="57">
        <v>1783087</v>
      </c>
      <c r="W39" s="57">
        <v>1847140</v>
      </c>
      <c r="X39" s="55">
        <v>2267434</v>
      </c>
      <c r="Y39" s="55">
        <v>1992942</v>
      </c>
      <c r="Z39" s="55">
        <v>1877614</v>
      </c>
      <c r="AA39" s="55">
        <v>1833378</v>
      </c>
    </row>
    <row r="40" spans="1:28" s="9" customFormat="1" ht="14.25" customHeight="1" x14ac:dyDescent="0.15">
      <c r="A40" s="72"/>
      <c r="B40" s="90" t="s">
        <v>12</v>
      </c>
      <c r="C40" s="90"/>
      <c r="D40" s="6"/>
      <c r="E40" s="7" t="s">
        <v>44</v>
      </c>
      <c r="F40" s="8" t="s">
        <v>44</v>
      </c>
      <c r="G40" s="8" t="s">
        <v>44</v>
      </c>
      <c r="H40" s="8" t="s">
        <v>44</v>
      </c>
      <c r="I40" s="8" t="s">
        <v>44</v>
      </c>
      <c r="J40" s="8">
        <v>87092572</v>
      </c>
      <c r="K40" s="8">
        <v>169524598</v>
      </c>
      <c r="L40" s="8">
        <v>162617990</v>
      </c>
      <c r="M40" s="8">
        <f>SUM(M33:M39)+2</f>
        <v>163818034</v>
      </c>
      <c r="N40" s="8">
        <f>SUM(N33:N39)+2</f>
        <v>160457529</v>
      </c>
      <c r="O40" s="8">
        <f>SUM(O33:O39)+2</f>
        <v>153755382</v>
      </c>
      <c r="P40" s="8">
        <f>SUM(P33:P39)+3</f>
        <v>151491954</v>
      </c>
      <c r="Q40" s="8">
        <v>148684644</v>
      </c>
      <c r="R40" s="8">
        <v>143287490</v>
      </c>
      <c r="S40" s="8">
        <v>139134560</v>
      </c>
      <c r="T40" s="8">
        <v>137359996</v>
      </c>
      <c r="U40" s="8">
        <v>138479653</v>
      </c>
      <c r="V40" s="8">
        <v>136283076</v>
      </c>
      <c r="W40" s="8">
        <v>122614610</v>
      </c>
      <c r="X40" s="45">
        <v>111756690</v>
      </c>
      <c r="Y40" s="45">
        <v>130477239</v>
      </c>
      <c r="Z40" s="45">
        <v>224240793</v>
      </c>
      <c r="AA40" s="45">
        <v>202077485</v>
      </c>
    </row>
    <row r="41" spans="1:28" ht="14.25" customHeight="1" x14ac:dyDescent="0.15">
      <c r="A41" s="5" t="s">
        <v>13</v>
      </c>
      <c r="B41" s="5"/>
      <c r="C41" s="70"/>
      <c r="D41" s="20"/>
      <c r="E41" s="58"/>
      <c r="F41" s="57"/>
      <c r="G41" s="57"/>
      <c r="H41" s="57"/>
      <c r="I41" s="57"/>
      <c r="J41" s="57"/>
      <c r="K41" s="57"/>
      <c r="L41" s="57"/>
      <c r="M41" s="57"/>
      <c r="N41" s="57"/>
      <c r="O41" s="57"/>
      <c r="P41" s="57"/>
      <c r="Q41" s="57"/>
      <c r="R41" s="57"/>
      <c r="S41" s="57"/>
      <c r="T41" s="57"/>
      <c r="U41" s="57"/>
      <c r="V41" s="57"/>
      <c r="W41" s="57"/>
      <c r="X41" s="55"/>
      <c r="Y41" s="55"/>
      <c r="Z41" s="55"/>
      <c r="AA41" s="55"/>
    </row>
    <row r="42" spans="1:28" ht="14.25" customHeight="1" x14ac:dyDescent="0.15">
      <c r="A42" s="20"/>
      <c r="B42" s="81" t="s">
        <v>14</v>
      </c>
      <c r="C42" s="81"/>
      <c r="D42" s="20"/>
      <c r="E42" s="58" t="s">
        <v>44</v>
      </c>
      <c r="F42" s="57" t="s">
        <v>44</v>
      </c>
      <c r="G42" s="57" t="s">
        <v>44</v>
      </c>
      <c r="H42" s="57" t="s">
        <v>44</v>
      </c>
      <c r="I42" s="57" t="s">
        <v>44</v>
      </c>
      <c r="J42" s="57">
        <v>65556229</v>
      </c>
      <c r="K42" s="57">
        <v>126153794</v>
      </c>
      <c r="L42" s="57">
        <v>118754377</v>
      </c>
      <c r="M42" s="57">
        <v>108156377</v>
      </c>
      <c r="N42" s="57">
        <v>98001886</v>
      </c>
      <c r="O42" s="57">
        <v>89459200</v>
      </c>
      <c r="P42" s="57">
        <v>86654876</v>
      </c>
      <c r="Q42" s="57">
        <v>83918266</v>
      </c>
      <c r="R42" s="57">
        <v>80909667</v>
      </c>
      <c r="S42" s="57">
        <v>78762383</v>
      </c>
      <c r="T42" s="57">
        <v>75753984</v>
      </c>
      <c r="U42" s="57">
        <v>73152319</v>
      </c>
      <c r="V42" s="57">
        <v>77361963</v>
      </c>
      <c r="W42" s="57">
        <v>73560761</v>
      </c>
      <c r="X42" s="55">
        <v>74533211</v>
      </c>
      <c r="Y42" s="55">
        <v>75424801</v>
      </c>
      <c r="Z42" s="55">
        <v>134469432</v>
      </c>
      <c r="AA42" s="55">
        <v>126503234</v>
      </c>
    </row>
    <row r="43" spans="1:28" ht="14.25" customHeight="1" x14ac:dyDescent="0.15">
      <c r="A43" s="20"/>
      <c r="B43" s="20"/>
      <c r="C43" s="70" t="s">
        <v>15</v>
      </c>
      <c r="D43" s="20"/>
      <c r="E43" s="58" t="s">
        <v>44</v>
      </c>
      <c r="F43" s="57" t="s">
        <v>44</v>
      </c>
      <c r="G43" s="57" t="s">
        <v>44</v>
      </c>
      <c r="H43" s="57" t="s">
        <v>44</v>
      </c>
      <c r="I43" s="57" t="s">
        <v>44</v>
      </c>
      <c r="J43" s="57">
        <v>12206115</v>
      </c>
      <c r="K43" s="57">
        <v>24690740</v>
      </c>
      <c r="L43" s="57">
        <v>25083238</v>
      </c>
      <c r="M43" s="57">
        <v>23395991</v>
      </c>
      <c r="N43" s="57">
        <v>22006267</v>
      </c>
      <c r="O43" s="57">
        <v>21531475</v>
      </c>
      <c r="P43" s="57">
        <v>23076166</v>
      </c>
      <c r="Q43" s="57">
        <v>23229980</v>
      </c>
      <c r="R43" s="57">
        <v>23445813</v>
      </c>
      <c r="S43" s="57">
        <v>23432477</v>
      </c>
      <c r="T43" s="57">
        <v>23287864</v>
      </c>
      <c r="U43" s="57">
        <v>23093895</v>
      </c>
      <c r="V43" s="57">
        <v>23114445</v>
      </c>
      <c r="W43" s="57">
        <v>23338773</v>
      </c>
      <c r="X43" s="55">
        <v>23419911</v>
      </c>
      <c r="Y43" s="55">
        <v>23662321</v>
      </c>
      <c r="Z43" s="55">
        <v>24910414</v>
      </c>
      <c r="AA43" s="55">
        <v>25640482</v>
      </c>
    </row>
    <row r="44" spans="1:28" ht="14.25" customHeight="1" x14ac:dyDescent="0.15">
      <c r="A44" s="20"/>
      <c r="B44" s="20"/>
      <c r="C44" s="70" t="s">
        <v>16</v>
      </c>
      <c r="D44" s="20"/>
      <c r="E44" s="58" t="s">
        <v>44</v>
      </c>
      <c r="F44" s="57" t="s">
        <v>44</v>
      </c>
      <c r="G44" s="57" t="s">
        <v>44</v>
      </c>
      <c r="H44" s="57" t="s">
        <v>44</v>
      </c>
      <c r="I44" s="57" t="s">
        <v>44</v>
      </c>
      <c r="J44" s="57">
        <v>7379225</v>
      </c>
      <c r="K44" s="57">
        <v>14631791</v>
      </c>
      <c r="L44" s="57">
        <v>14491577</v>
      </c>
      <c r="M44" s="57">
        <v>13988576</v>
      </c>
      <c r="N44" s="57">
        <v>15158789</v>
      </c>
      <c r="O44" s="57">
        <v>15029512</v>
      </c>
      <c r="P44" s="57">
        <v>15362000</v>
      </c>
      <c r="Q44" s="57">
        <v>15534409</v>
      </c>
      <c r="R44" s="57">
        <v>15557109</v>
      </c>
      <c r="S44" s="57">
        <v>15812213</v>
      </c>
      <c r="T44" s="57">
        <v>16402633</v>
      </c>
      <c r="U44" s="57">
        <v>16651312</v>
      </c>
      <c r="V44" s="57">
        <v>19925843</v>
      </c>
      <c r="W44" s="57">
        <v>20010597</v>
      </c>
      <c r="X44" s="55">
        <v>21169474</v>
      </c>
      <c r="Y44" s="55">
        <v>22191942</v>
      </c>
      <c r="Z44" s="55">
        <v>29493602</v>
      </c>
      <c r="AA44" s="55">
        <v>31529891</v>
      </c>
    </row>
    <row r="45" spans="1:28" ht="14.25" customHeight="1" x14ac:dyDescent="0.15">
      <c r="A45" s="20"/>
      <c r="B45" s="20"/>
      <c r="C45" s="70" t="s">
        <v>18</v>
      </c>
      <c r="D45" s="20"/>
      <c r="E45" s="58" t="s">
        <v>44</v>
      </c>
      <c r="F45" s="57" t="s">
        <v>44</v>
      </c>
      <c r="G45" s="57" t="s">
        <v>44</v>
      </c>
      <c r="H45" s="57" t="s">
        <v>44</v>
      </c>
      <c r="I45" s="57" t="s">
        <v>44</v>
      </c>
      <c r="J45" s="57">
        <v>32335113</v>
      </c>
      <c r="K45" s="57">
        <v>60181129</v>
      </c>
      <c r="L45" s="57">
        <v>53111083</v>
      </c>
      <c r="M45" s="57">
        <v>43622947</v>
      </c>
      <c r="N45" s="57">
        <v>35140072</v>
      </c>
      <c r="O45" s="57">
        <v>27112782</v>
      </c>
      <c r="P45" s="57">
        <v>21555978</v>
      </c>
      <c r="Q45" s="57">
        <v>17372589</v>
      </c>
      <c r="R45" s="57">
        <v>13764549</v>
      </c>
      <c r="S45" s="57">
        <v>9819811</v>
      </c>
      <c r="T45" s="57">
        <v>6627884</v>
      </c>
      <c r="U45" s="57">
        <v>4696949</v>
      </c>
      <c r="V45" s="57">
        <v>3668389</v>
      </c>
      <c r="W45" s="57">
        <v>3166865</v>
      </c>
      <c r="X45" s="55">
        <v>2585204</v>
      </c>
      <c r="Y45" s="55">
        <v>2639166</v>
      </c>
      <c r="Z45" s="55">
        <v>47432604</v>
      </c>
      <c r="AA45" s="55">
        <v>37440010</v>
      </c>
    </row>
    <row r="46" spans="1:28" ht="14.25" customHeight="1" x14ac:dyDescent="0.15">
      <c r="A46" s="20"/>
      <c r="B46" s="20"/>
      <c r="C46" s="70" t="s">
        <v>19</v>
      </c>
      <c r="D46" s="20"/>
      <c r="E46" s="58" t="s">
        <v>44</v>
      </c>
      <c r="F46" s="57" t="s">
        <v>44</v>
      </c>
      <c r="G46" s="57" t="s">
        <v>44</v>
      </c>
      <c r="H46" s="57" t="s">
        <v>44</v>
      </c>
      <c r="I46" s="57" t="s">
        <v>44</v>
      </c>
      <c r="J46" s="57">
        <f>J42-SUM(J43:J45)-1</f>
        <v>13635775</v>
      </c>
      <c r="K46" s="57">
        <f>K42-SUM(K43:K45)-2</f>
        <v>26650132</v>
      </c>
      <c r="L46" s="57">
        <v>26068479</v>
      </c>
      <c r="M46" s="57">
        <f>M42-SUM(M43:M45)</f>
        <v>27148863</v>
      </c>
      <c r="N46" s="57">
        <f>N42-SUM(N43:N45)</f>
        <v>25696758</v>
      </c>
      <c r="O46" s="57">
        <f>O42-SUM(O43:O45)</f>
        <v>25785431</v>
      </c>
      <c r="P46" s="57">
        <f>P42-SUM(P43:P45)</f>
        <v>26660732</v>
      </c>
      <c r="Q46" s="57">
        <f>Q42-SUM(Q43:Q45)</f>
        <v>27781288</v>
      </c>
      <c r="R46" s="57">
        <v>28142195</v>
      </c>
      <c r="S46" s="57">
        <v>29697881</v>
      </c>
      <c r="T46" s="57">
        <v>29435602</v>
      </c>
      <c r="U46" s="57">
        <v>28710161</v>
      </c>
      <c r="V46" s="57">
        <v>30653285</v>
      </c>
      <c r="W46" s="57">
        <v>27044525</v>
      </c>
      <c r="X46" s="55">
        <v>27358621</v>
      </c>
      <c r="Y46" s="55">
        <v>26931371</v>
      </c>
      <c r="Z46" s="55">
        <v>32632812</v>
      </c>
      <c r="AA46" s="55">
        <v>31892851</v>
      </c>
    </row>
    <row r="47" spans="1:28" ht="14.25" customHeight="1" x14ac:dyDescent="0.15">
      <c r="A47" s="20"/>
      <c r="B47" s="80" t="s">
        <v>28</v>
      </c>
      <c r="C47" s="80"/>
      <c r="D47" s="20"/>
      <c r="E47" s="58" t="s">
        <v>44</v>
      </c>
      <c r="F47" s="57" t="s">
        <v>44</v>
      </c>
      <c r="G47" s="57" t="s">
        <v>44</v>
      </c>
      <c r="H47" s="57" t="s">
        <v>44</v>
      </c>
      <c r="I47" s="57" t="s">
        <v>44</v>
      </c>
      <c r="J47" s="57" t="s">
        <v>44</v>
      </c>
      <c r="K47" s="57" t="s">
        <v>44</v>
      </c>
      <c r="L47" s="57" t="s">
        <v>10</v>
      </c>
      <c r="M47" s="57" t="s">
        <v>44</v>
      </c>
      <c r="N47" s="57" t="s">
        <v>111</v>
      </c>
      <c r="O47" s="57" t="s">
        <v>116</v>
      </c>
      <c r="P47" s="57" t="s">
        <v>121</v>
      </c>
      <c r="Q47" s="57" t="s">
        <v>124</v>
      </c>
      <c r="R47" s="57" t="s">
        <v>44</v>
      </c>
      <c r="S47" s="57" t="s">
        <v>118</v>
      </c>
      <c r="T47" s="57" t="s">
        <v>118</v>
      </c>
      <c r="U47" s="57" t="s">
        <v>118</v>
      </c>
      <c r="V47" s="57" t="s">
        <v>138</v>
      </c>
      <c r="W47" s="57" t="s">
        <v>118</v>
      </c>
      <c r="X47" s="55" t="s">
        <v>44</v>
      </c>
      <c r="Y47" s="55" t="s">
        <v>44</v>
      </c>
      <c r="Z47" s="55">
        <v>1447000</v>
      </c>
      <c r="AA47" s="55">
        <v>1447000</v>
      </c>
      <c r="AB47" s="34"/>
    </row>
    <row r="48" spans="1:28" s="9" customFormat="1" ht="14.25" customHeight="1" x14ac:dyDescent="0.15">
      <c r="A48" s="72"/>
      <c r="B48" s="90" t="s">
        <v>12</v>
      </c>
      <c r="C48" s="90"/>
      <c r="D48" s="6"/>
      <c r="E48" s="7" t="s">
        <v>10</v>
      </c>
      <c r="F48" s="8" t="s">
        <v>10</v>
      </c>
      <c r="G48" s="8" t="s">
        <v>10</v>
      </c>
      <c r="H48" s="8" t="s">
        <v>10</v>
      </c>
      <c r="I48" s="8" t="s">
        <v>10</v>
      </c>
      <c r="J48" s="8">
        <v>65556229</v>
      </c>
      <c r="K48" s="8">
        <v>126153794</v>
      </c>
      <c r="L48" s="8">
        <v>118754377</v>
      </c>
      <c r="M48" s="8">
        <f>SUM(M42,M47)</f>
        <v>108156377</v>
      </c>
      <c r="N48" s="8">
        <f>SUM(N42,N47)</f>
        <v>98001886</v>
      </c>
      <c r="O48" s="8">
        <f>SUM(O42,O47)</f>
        <v>89459200</v>
      </c>
      <c r="P48" s="8">
        <f>SUM(P42,P47)</f>
        <v>86654876</v>
      </c>
      <c r="Q48" s="8">
        <f>SUM(Q42,Q47)</f>
        <v>83918266</v>
      </c>
      <c r="R48" s="8">
        <v>80909667</v>
      </c>
      <c r="S48" s="8">
        <v>78762383</v>
      </c>
      <c r="T48" s="8">
        <v>75753984</v>
      </c>
      <c r="U48" s="8">
        <v>73152319</v>
      </c>
      <c r="V48" s="8">
        <v>77361963</v>
      </c>
      <c r="W48" s="8">
        <v>73560761</v>
      </c>
      <c r="X48" s="45">
        <v>74533211</v>
      </c>
      <c r="Y48" s="45">
        <v>75424801</v>
      </c>
      <c r="Z48" s="45">
        <v>135916432</v>
      </c>
      <c r="AA48" s="45">
        <v>127950234</v>
      </c>
    </row>
    <row r="49" spans="1:27" s="15" customFormat="1" ht="14.25" customHeight="1" x14ac:dyDescent="0.15">
      <c r="A49" s="92" t="s">
        <v>140</v>
      </c>
      <c r="B49" s="92"/>
      <c r="C49" s="92"/>
      <c r="D49" s="41"/>
      <c r="E49" s="4"/>
      <c r="F49" s="40"/>
      <c r="G49" s="40"/>
      <c r="H49" s="40"/>
      <c r="I49" s="23"/>
      <c r="J49" s="22"/>
      <c r="K49" s="22"/>
      <c r="L49" s="22"/>
      <c r="M49" s="22"/>
      <c r="N49" s="23"/>
      <c r="O49" s="40"/>
      <c r="P49" s="23"/>
      <c r="Q49" s="23"/>
      <c r="R49" s="23"/>
      <c r="S49" s="23"/>
      <c r="T49" s="23"/>
      <c r="U49" s="23"/>
      <c r="V49" s="23"/>
      <c r="W49" s="23"/>
      <c r="X49" s="50"/>
      <c r="Y49" s="50"/>
      <c r="Z49" s="50"/>
      <c r="AA49" s="50"/>
    </row>
    <row r="50" spans="1:27" s="15" customFormat="1" ht="14.25" customHeight="1" x14ac:dyDescent="0.15">
      <c r="A50" s="5" t="s">
        <v>6</v>
      </c>
      <c r="B50" s="5"/>
      <c r="C50" s="5"/>
      <c r="D50" s="40"/>
      <c r="E50" s="58"/>
      <c r="F50" s="57"/>
      <c r="G50" s="57"/>
      <c r="H50" s="57"/>
      <c r="I50" s="57"/>
      <c r="J50" s="57"/>
      <c r="K50" s="57"/>
      <c r="L50" s="57"/>
      <c r="M50" s="57"/>
      <c r="N50" s="57"/>
      <c r="O50" s="57"/>
      <c r="P50" s="57"/>
      <c r="Q50" s="57"/>
      <c r="R50" s="57"/>
      <c r="S50" s="57"/>
      <c r="T50" s="57"/>
      <c r="U50" s="57"/>
      <c r="V50" s="57"/>
      <c r="W50" s="57"/>
      <c r="X50" s="55"/>
      <c r="Y50" s="55"/>
      <c r="Z50" s="55"/>
      <c r="AA50" s="55"/>
    </row>
    <row r="51" spans="1:27" s="15" customFormat="1" ht="14.25" customHeight="1" x14ac:dyDescent="0.15">
      <c r="A51" s="79"/>
      <c r="B51" s="80" t="s">
        <v>47</v>
      </c>
      <c r="C51" s="80"/>
      <c r="D51" s="38"/>
      <c r="E51" s="58" t="s">
        <v>44</v>
      </c>
      <c r="F51" s="57" t="s">
        <v>44</v>
      </c>
      <c r="G51" s="57" t="s">
        <v>44</v>
      </c>
      <c r="H51" s="57" t="s">
        <v>44</v>
      </c>
      <c r="I51" s="57" t="s">
        <v>44</v>
      </c>
      <c r="J51" s="57">
        <v>39746516</v>
      </c>
      <c r="K51" s="57">
        <v>57895077</v>
      </c>
      <c r="L51" s="57">
        <v>54884057</v>
      </c>
      <c r="M51" s="57">
        <v>51480137</v>
      </c>
      <c r="N51" s="57">
        <v>47128590</v>
      </c>
      <c r="O51" s="57">
        <v>43747973</v>
      </c>
      <c r="P51" s="57">
        <v>40096862</v>
      </c>
      <c r="Q51" s="57">
        <v>37420423</v>
      </c>
      <c r="R51" s="57">
        <v>34154032</v>
      </c>
      <c r="S51" s="57">
        <v>30863191</v>
      </c>
      <c r="T51" s="57">
        <v>28541682</v>
      </c>
      <c r="U51" s="57">
        <v>26572700</v>
      </c>
      <c r="V51" s="57">
        <v>24218751</v>
      </c>
      <c r="W51" s="57">
        <v>22663899</v>
      </c>
      <c r="X51" s="55">
        <v>21397519</v>
      </c>
      <c r="Y51" s="55">
        <v>21579233</v>
      </c>
      <c r="Z51" s="55">
        <v>35251467</v>
      </c>
      <c r="AA51" s="55">
        <v>36598620</v>
      </c>
    </row>
    <row r="52" spans="1:27" s="25" customFormat="1" ht="14.25" customHeight="1" x14ac:dyDescent="0.15">
      <c r="A52" s="76"/>
      <c r="B52" s="81" t="s">
        <v>8</v>
      </c>
      <c r="C52" s="81"/>
      <c r="D52" s="24"/>
      <c r="E52" s="58"/>
      <c r="F52" s="57"/>
      <c r="G52" s="57"/>
      <c r="H52" s="57"/>
      <c r="I52" s="57"/>
      <c r="J52" s="57"/>
      <c r="K52" s="57"/>
      <c r="L52" s="57"/>
      <c r="M52" s="57"/>
      <c r="N52" s="57"/>
      <c r="O52" s="57"/>
      <c r="P52" s="57"/>
      <c r="Q52" s="57"/>
      <c r="R52" s="57"/>
      <c r="S52" s="57"/>
      <c r="T52" s="57"/>
      <c r="U52" s="57"/>
      <c r="V52" s="57"/>
      <c r="W52" s="57"/>
      <c r="X52" s="55"/>
      <c r="Y52" s="55"/>
      <c r="Z52" s="55"/>
      <c r="AA52" s="55"/>
    </row>
    <row r="53" spans="1:27" s="25" customFormat="1" ht="14.25" customHeight="1" x14ac:dyDescent="0.15">
      <c r="A53" s="76"/>
      <c r="B53" s="69"/>
      <c r="C53" s="69" t="s">
        <v>54</v>
      </c>
      <c r="D53" s="24"/>
      <c r="E53" s="58" t="s">
        <v>44</v>
      </c>
      <c r="F53" s="57" t="s">
        <v>44</v>
      </c>
      <c r="G53" s="57" t="s">
        <v>44</v>
      </c>
      <c r="H53" s="57" t="s">
        <v>44</v>
      </c>
      <c r="I53" s="57" t="s">
        <v>44</v>
      </c>
      <c r="J53" s="57">
        <v>17444770</v>
      </c>
      <c r="K53" s="57">
        <v>20972599</v>
      </c>
      <c r="L53" s="57">
        <v>19198261</v>
      </c>
      <c r="M53" s="57">
        <v>17495622</v>
      </c>
      <c r="N53" s="57">
        <v>16530378</v>
      </c>
      <c r="O53" s="57">
        <v>17850435</v>
      </c>
      <c r="P53" s="57">
        <v>8998872</v>
      </c>
      <c r="Q53" s="57">
        <v>15501837</v>
      </c>
      <c r="R53" s="57">
        <v>15656664</v>
      </c>
      <c r="S53" s="57">
        <v>15546241</v>
      </c>
      <c r="T53" s="57">
        <v>15326118</v>
      </c>
      <c r="U53" s="57">
        <v>16636570</v>
      </c>
      <c r="V53" s="57">
        <v>29548607</v>
      </c>
      <c r="W53" s="57">
        <v>26295732</v>
      </c>
      <c r="X53" s="55">
        <v>26884360</v>
      </c>
      <c r="Y53" s="55">
        <v>27001195</v>
      </c>
      <c r="Z53" s="55">
        <v>17662981</v>
      </c>
      <c r="AA53" s="55">
        <v>18052921</v>
      </c>
    </row>
    <row r="54" spans="1:27" s="25" customFormat="1" ht="27" customHeight="1" x14ac:dyDescent="0.15">
      <c r="A54" s="76"/>
      <c r="B54" s="69"/>
      <c r="C54" s="32" t="s">
        <v>147</v>
      </c>
      <c r="D54" s="24"/>
      <c r="E54" s="59" t="s">
        <v>44</v>
      </c>
      <c r="F54" s="56" t="s">
        <v>44</v>
      </c>
      <c r="G54" s="56" t="s">
        <v>44</v>
      </c>
      <c r="H54" s="56" t="s">
        <v>44</v>
      </c>
      <c r="I54" s="56" t="s">
        <v>44</v>
      </c>
      <c r="J54" s="56" t="s">
        <v>44</v>
      </c>
      <c r="K54" s="56" t="s">
        <v>44</v>
      </c>
      <c r="L54" s="56" t="s">
        <v>44</v>
      </c>
      <c r="M54" s="56" t="s">
        <v>44</v>
      </c>
      <c r="N54" s="56">
        <v>14787</v>
      </c>
      <c r="O54" s="56">
        <v>24301</v>
      </c>
      <c r="P54" s="56">
        <v>26967</v>
      </c>
      <c r="Q54" s="56">
        <v>28476</v>
      </c>
      <c r="R54" s="56">
        <v>26962</v>
      </c>
      <c r="S54" s="56">
        <v>22523</v>
      </c>
      <c r="T54" s="56">
        <v>19798</v>
      </c>
      <c r="U54" s="56">
        <v>16404</v>
      </c>
      <c r="V54" s="56">
        <v>12136</v>
      </c>
      <c r="W54" s="56">
        <v>9602</v>
      </c>
      <c r="X54" s="54">
        <v>6962</v>
      </c>
      <c r="Y54" s="54">
        <v>2571</v>
      </c>
      <c r="Z54" s="54">
        <v>2196</v>
      </c>
      <c r="AA54" s="54">
        <v>1345</v>
      </c>
    </row>
    <row r="55" spans="1:27" s="25" customFormat="1" ht="14.25" customHeight="1" x14ac:dyDescent="0.15">
      <c r="A55" s="76"/>
      <c r="B55" s="69"/>
      <c r="C55" s="69" t="s">
        <v>11</v>
      </c>
      <c r="D55" s="24"/>
      <c r="E55" s="58" t="s">
        <v>44</v>
      </c>
      <c r="F55" s="57" t="s">
        <v>44</v>
      </c>
      <c r="G55" s="57" t="s">
        <v>44</v>
      </c>
      <c r="H55" s="57" t="s">
        <v>44</v>
      </c>
      <c r="I55" s="57" t="s">
        <v>44</v>
      </c>
      <c r="J55" s="57">
        <v>34231</v>
      </c>
      <c r="K55" s="57">
        <v>43326</v>
      </c>
      <c r="L55" s="57">
        <v>29652</v>
      </c>
      <c r="M55" s="57">
        <v>26465</v>
      </c>
      <c r="N55" s="57">
        <v>20744</v>
      </c>
      <c r="O55" s="57">
        <v>14277</v>
      </c>
      <c r="P55" s="57">
        <v>16985</v>
      </c>
      <c r="Q55" s="57">
        <v>15475</v>
      </c>
      <c r="R55" s="57">
        <v>292</v>
      </c>
      <c r="S55" s="57">
        <v>120</v>
      </c>
      <c r="T55" s="57">
        <v>118</v>
      </c>
      <c r="U55" s="57">
        <v>509</v>
      </c>
      <c r="V55" s="57">
        <v>1800</v>
      </c>
      <c r="W55" s="57">
        <v>377</v>
      </c>
      <c r="X55" s="55">
        <v>1129</v>
      </c>
      <c r="Y55" s="55">
        <v>4133</v>
      </c>
      <c r="Z55" s="55">
        <v>1262</v>
      </c>
      <c r="AA55" s="55">
        <v>55293</v>
      </c>
    </row>
    <row r="56" spans="1:27" s="25" customFormat="1" ht="14.25" customHeight="1" x14ac:dyDescent="0.15">
      <c r="A56" s="76"/>
      <c r="B56" s="69"/>
      <c r="C56" s="69" t="s">
        <v>8</v>
      </c>
      <c r="D56" s="24"/>
      <c r="E56" s="58" t="s">
        <v>44</v>
      </c>
      <c r="F56" s="57" t="s">
        <v>44</v>
      </c>
      <c r="G56" s="57" t="s">
        <v>44</v>
      </c>
      <c r="H56" s="57" t="s">
        <v>44</v>
      </c>
      <c r="I56" s="57" t="s">
        <v>44</v>
      </c>
      <c r="J56" s="57">
        <v>1450100</v>
      </c>
      <c r="K56" s="57">
        <v>2336651</v>
      </c>
      <c r="L56" s="57">
        <v>2285568</v>
      </c>
      <c r="M56" s="57">
        <v>2153891</v>
      </c>
      <c r="N56" s="57">
        <v>2644454</v>
      </c>
      <c r="O56" s="57">
        <v>2973283</v>
      </c>
      <c r="P56" s="57">
        <v>1679324</v>
      </c>
      <c r="Q56" s="57">
        <v>1639039</v>
      </c>
      <c r="R56" s="57">
        <v>1504793</v>
      </c>
      <c r="S56" s="57">
        <v>1275592</v>
      </c>
      <c r="T56" s="57">
        <v>2126716</v>
      </c>
      <c r="U56" s="57">
        <v>1377563</v>
      </c>
      <c r="V56" s="57">
        <v>678561</v>
      </c>
      <c r="W56" s="57">
        <v>732605</v>
      </c>
      <c r="X56" s="55">
        <v>726658</v>
      </c>
      <c r="Y56" s="55">
        <v>718348</v>
      </c>
      <c r="Z56" s="55">
        <v>746917</v>
      </c>
      <c r="AA56" s="55">
        <v>720075</v>
      </c>
    </row>
    <row r="57" spans="1:27" s="9" customFormat="1" ht="14.25" customHeight="1" x14ac:dyDescent="0.15">
      <c r="A57" s="72"/>
      <c r="B57" s="90" t="s">
        <v>12</v>
      </c>
      <c r="C57" s="90"/>
      <c r="D57" s="6"/>
      <c r="E57" s="7" t="s">
        <v>44</v>
      </c>
      <c r="F57" s="8" t="s">
        <v>44</v>
      </c>
      <c r="G57" s="8" t="s">
        <v>44</v>
      </c>
      <c r="H57" s="8" t="s">
        <v>44</v>
      </c>
      <c r="I57" s="8" t="s">
        <v>44</v>
      </c>
      <c r="J57" s="8">
        <v>58675617</v>
      </c>
      <c r="K57" s="8">
        <v>81247655</v>
      </c>
      <c r="L57" s="8">
        <v>76397541</v>
      </c>
      <c r="M57" s="8">
        <f>SUM(M51:M56)+2</f>
        <v>71156117</v>
      </c>
      <c r="N57" s="8">
        <f>SUM(N51:N56)+2</f>
        <v>66338955</v>
      </c>
      <c r="O57" s="8">
        <f>SUM(O51:O56)+2</f>
        <v>64610271</v>
      </c>
      <c r="P57" s="8">
        <f>SUM(P51:P56)+3</f>
        <v>50819013</v>
      </c>
      <c r="Q57" s="8">
        <v>54605252</v>
      </c>
      <c r="R57" s="8">
        <v>51342745</v>
      </c>
      <c r="S57" s="8">
        <v>47707668</v>
      </c>
      <c r="T57" s="8">
        <v>46014434</v>
      </c>
      <c r="U57" s="8">
        <v>44603748</v>
      </c>
      <c r="V57" s="8">
        <v>54459857</v>
      </c>
      <c r="W57" s="8">
        <v>49702217</v>
      </c>
      <c r="X57" s="45">
        <v>49016630</v>
      </c>
      <c r="Y57" s="45">
        <v>49305481</v>
      </c>
      <c r="Z57" s="45">
        <v>53664823</v>
      </c>
      <c r="AA57" s="45">
        <v>55428254</v>
      </c>
    </row>
    <row r="58" spans="1:27" ht="14.25" customHeight="1" x14ac:dyDescent="0.15">
      <c r="A58" s="5" t="s">
        <v>13</v>
      </c>
      <c r="B58" s="5"/>
      <c r="C58" s="70"/>
      <c r="D58" s="20"/>
      <c r="E58" s="58"/>
      <c r="F58" s="57"/>
      <c r="G58" s="57"/>
      <c r="H58" s="57"/>
      <c r="I58" s="57"/>
      <c r="J58" s="57"/>
      <c r="K58" s="57"/>
      <c r="L58" s="57"/>
      <c r="M58" s="57"/>
      <c r="N58" s="57"/>
      <c r="O58" s="57"/>
      <c r="P58" s="57"/>
      <c r="Q58" s="57"/>
      <c r="R58" s="57"/>
      <c r="S58" s="57"/>
      <c r="T58" s="57"/>
      <c r="U58" s="57"/>
      <c r="V58" s="57"/>
      <c r="W58" s="57"/>
      <c r="X58" s="55"/>
      <c r="Y58" s="55"/>
      <c r="Z58" s="55"/>
      <c r="AA58" s="55"/>
    </row>
    <row r="59" spans="1:27" ht="14.25" customHeight="1" x14ac:dyDescent="0.15">
      <c r="A59" s="20"/>
      <c r="B59" s="81" t="s">
        <v>14</v>
      </c>
      <c r="C59" s="81"/>
      <c r="D59" s="20"/>
      <c r="E59" s="58" t="s">
        <v>44</v>
      </c>
      <c r="F59" s="57" t="s">
        <v>44</v>
      </c>
      <c r="G59" s="57" t="s">
        <v>44</v>
      </c>
      <c r="H59" s="57" t="s">
        <v>44</v>
      </c>
      <c r="I59" s="57" t="s">
        <v>44</v>
      </c>
      <c r="J59" s="57">
        <v>41988417</v>
      </c>
      <c r="K59" s="57">
        <v>72678369</v>
      </c>
      <c r="L59" s="57">
        <v>68216611</v>
      </c>
      <c r="M59" s="57">
        <v>62382155</v>
      </c>
      <c r="N59" s="57">
        <v>57023116</v>
      </c>
      <c r="O59" s="57">
        <v>50842651</v>
      </c>
      <c r="P59" s="57">
        <v>49681784</v>
      </c>
      <c r="Q59" s="57">
        <v>47078516</v>
      </c>
      <c r="R59" s="57">
        <v>43981761</v>
      </c>
      <c r="S59" s="57">
        <v>40816290</v>
      </c>
      <c r="T59" s="57">
        <v>39083069</v>
      </c>
      <c r="U59" s="57">
        <v>37246554</v>
      </c>
      <c r="V59" s="57">
        <v>35795976</v>
      </c>
      <c r="W59" s="57">
        <v>33814667</v>
      </c>
      <c r="X59" s="55">
        <v>33009177</v>
      </c>
      <c r="Y59" s="55">
        <v>33289906</v>
      </c>
      <c r="Z59" s="55">
        <v>51397759</v>
      </c>
      <c r="AA59" s="55">
        <v>53844934</v>
      </c>
    </row>
    <row r="60" spans="1:27" ht="14.25" customHeight="1" x14ac:dyDescent="0.15">
      <c r="A60" s="20"/>
      <c r="B60" s="20"/>
      <c r="C60" s="70" t="s">
        <v>15</v>
      </c>
      <c r="D60" s="20"/>
      <c r="E60" s="58" t="s">
        <v>44</v>
      </c>
      <c r="F60" s="57" t="s">
        <v>44</v>
      </c>
      <c r="G60" s="57" t="s">
        <v>44</v>
      </c>
      <c r="H60" s="57" t="s">
        <v>44</v>
      </c>
      <c r="I60" s="57" t="s">
        <v>44</v>
      </c>
      <c r="J60" s="57">
        <v>2322181</v>
      </c>
      <c r="K60" s="57">
        <v>4640626</v>
      </c>
      <c r="L60" s="57">
        <v>4651940</v>
      </c>
      <c r="M60" s="57">
        <v>4689014</v>
      </c>
      <c r="N60" s="57">
        <v>4328773</v>
      </c>
      <c r="O60" s="57">
        <v>4173308</v>
      </c>
      <c r="P60" s="57">
        <v>4480300</v>
      </c>
      <c r="Q60" s="57">
        <v>4499261</v>
      </c>
      <c r="R60" s="57">
        <v>4484520</v>
      </c>
      <c r="S60" s="57">
        <v>4521899</v>
      </c>
      <c r="T60" s="57">
        <v>4520641</v>
      </c>
      <c r="U60" s="57">
        <v>4558098</v>
      </c>
      <c r="V60" s="57">
        <v>4613067</v>
      </c>
      <c r="W60" s="57">
        <v>4625768</v>
      </c>
      <c r="X60" s="55">
        <v>4621258</v>
      </c>
      <c r="Y60" s="55">
        <v>4662526</v>
      </c>
      <c r="Z60" s="55">
        <v>4940098</v>
      </c>
      <c r="AA60" s="55">
        <v>5079190</v>
      </c>
    </row>
    <row r="61" spans="1:27" ht="14.25" customHeight="1" x14ac:dyDescent="0.15">
      <c r="A61" s="20"/>
      <c r="B61" s="20"/>
      <c r="C61" s="70" t="s">
        <v>16</v>
      </c>
      <c r="D61" s="20"/>
      <c r="E61" s="58" t="s">
        <v>44</v>
      </c>
      <c r="F61" s="57" t="s">
        <v>44</v>
      </c>
      <c r="G61" s="57" t="s">
        <v>44</v>
      </c>
      <c r="H61" s="57" t="s">
        <v>44</v>
      </c>
      <c r="I61" s="57" t="s">
        <v>44</v>
      </c>
      <c r="J61" s="57">
        <v>2009299</v>
      </c>
      <c r="K61" s="57">
        <v>3614226</v>
      </c>
      <c r="L61" s="57">
        <v>3427191</v>
      </c>
      <c r="M61" s="57">
        <v>3381513</v>
      </c>
      <c r="N61" s="57">
        <v>3464927</v>
      </c>
      <c r="O61" s="57">
        <v>3451659</v>
      </c>
      <c r="P61" s="57">
        <v>3326030</v>
      </c>
      <c r="Q61" s="57">
        <v>3157672</v>
      </c>
      <c r="R61" s="57">
        <v>3193362</v>
      </c>
      <c r="S61" s="57">
        <v>3168755</v>
      </c>
      <c r="T61" s="57">
        <v>3349693</v>
      </c>
      <c r="U61" s="57">
        <v>3486352</v>
      </c>
      <c r="V61" s="57">
        <v>3456159</v>
      </c>
      <c r="W61" s="57">
        <v>3620816</v>
      </c>
      <c r="X61" s="55">
        <v>3821116</v>
      </c>
      <c r="Y61" s="55">
        <v>4185022</v>
      </c>
      <c r="Z61" s="55">
        <v>5397185</v>
      </c>
      <c r="AA61" s="55">
        <v>5583796</v>
      </c>
    </row>
    <row r="62" spans="1:27" ht="14.25" customHeight="1" x14ac:dyDescent="0.15">
      <c r="A62" s="20"/>
      <c r="B62" s="20"/>
      <c r="C62" s="70" t="s">
        <v>18</v>
      </c>
      <c r="D62" s="20"/>
      <c r="E62" s="58" t="s">
        <v>44</v>
      </c>
      <c r="F62" s="57" t="s">
        <v>44</v>
      </c>
      <c r="G62" s="57" t="s">
        <v>44</v>
      </c>
      <c r="H62" s="57" t="s">
        <v>44</v>
      </c>
      <c r="I62" s="57" t="s">
        <v>44</v>
      </c>
      <c r="J62" s="57">
        <v>29623377</v>
      </c>
      <c r="K62" s="57">
        <v>52067789</v>
      </c>
      <c r="L62" s="57">
        <v>48176911</v>
      </c>
      <c r="M62" s="57">
        <v>43033180</v>
      </c>
      <c r="N62" s="57">
        <v>38968160</v>
      </c>
      <c r="O62" s="57">
        <v>33722182</v>
      </c>
      <c r="P62" s="57">
        <v>32293961</v>
      </c>
      <c r="Q62" s="57">
        <v>30149671</v>
      </c>
      <c r="R62" s="57">
        <v>27485624</v>
      </c>
      <c r="S62" s="57">
        <v>24545278</v>
      </c>
      <c r="T62" s="57">
        <v>22709932</v>
      </c>
      <c r="U62" s="57">
        <v>20588345</v>
      </c>
      <c r="V62" s="57">
        <v>18857085</v>
      </c>
      <c r="W62" s="57">
        <v>17316952</v>
      </c>
      <c r="X62" s="55">
        <v>16017916</v>
      </c>
      <c r="Y62" s="55">
        <v>16193755</v>
      </c>
      <c r="Z62" s="55">
        <v>31266688</v>
      </c>
      <c r="AA62" s="55">
        <v>34072785</v>
      </c>
    </row>
    <row r="63" spans="1:27" ht="14.25" customHeight="1" x14ac:dyDescent="0.15">
      <c r="A63" s="20"/>
      <c r="B63" s="20"/>
      <c r="C63" s="70" t="s">
        <v>19</v>
      </c>
      <c r="D63" s="20"/>
      <c r="E63" s="58" t="s">
        <v>44</v>
      </c>
      <c r="F63" s="57" t="s">
        <v>44</v>
      </c>
      <c r="G63" s="57" t="s">
        <v>44</v>
      </c>
      <c r="H63" s="57" t="s">
        <v>44</v>
      </c>
      <c r="I63" s="57" t="s">
        <v>44</v>
      </c>
      <c r="J63" s="57">
        <f>J59-SUM(J60:J62)-1</f>
        <v>8033559</v>
      </c>
      <c r="K63" s="57">
        <f>K59-SUM(K60:K62)-1</f>
        <v>12355727</v>
      </c>
      <c r="L63" s="57">
        <v>11960569</v>
      </c>
      <c r="M63" s="57">
        <f>M59-SUM(M60:M62)</f>
        <v>11278448</v>
      </c>
      <c r="N63" s="57">
        <f>N59-SUM(N60:N62)</f>
        <v>10261256</v>
      </c>
      <c r="O63" s="57">
        <f>O59-SUM(O60:O62)</f>
        <v>9495502</v>
      </c>
      <c r="P63" s="57">
        <f>P59-SUM(P60:P62)</f>
        <v>9581493</v>
      </c>
      <c r="Q63" s="57">
        <f>Q59-SUM(Q60:Q62)</f>
        <v>9271912</v>
      </c>
      <c r="R63" s="57">
        <v>8818254</v>
      </c>
      <c r="S63" s="57">
        <f>S59-SUM(S60:S62)</f>
        <v>8580358</v>
      </c>
      <c r="T63" s="57">
        <v>8502801</v>
      </c>
      <c r="U63" s="57">
        <v>8613757</v>
      </c>
      <c r="V63" s="57">
        <v>8869664</v>
      </c>
      <c r="W63" s="57">
        <v>8251130</v>
      </c>
      <c r="X63" s="55">
        <v>8548887</v>
      </c>
      <c r="Y63" s="55">
        <v>8248601</v>
      </c>
      <c r="Z63" s="55">
        <v>9793788</v>
      </c>
      <c r="AA63" s="55">
        <v>9109163</v>
      </c>
    </row>
    <row r="64" spans="1:27" ht="14.25" customHeight="1" x14ac:dyDescent="0.15">
      <c r="A64" s="20"/>
      <c r="B64" s="80" t="s">
        <v>28</v>
      </c>
      <c r="C64" s="80"/>
      <c r="D64" s="20"/>
      <c r="E64" s="58" t="s">
        <v>44</v>
      </c>
      <c r="F64" s="57" t="s">
        <v>44</v>
      </c>
      <c r="G64" s="57" t="s">
        <v>44</v>
      </c>
      <c r="H64" s="57" t="s">
        <v>44</v>
      </c>
      <c r="I64" s="57" t="s">
        <v>44</v>
      </c>
      <c r="J64" s="57" t="s">
        <v>44</v>
      </c>
      <c r="K64" s="57" t="s">
        <v>44</v>
      </c>
      <c r="L64" s="57" t="s">
        <v>10</v>
      </c>
      <c r="M64" s="57" t="s">
        <v>44</v>
      </c>
      <c r="N64" s="57" t="s">
        <v>44</v>
      </c>
      <c r="O64" s="57" t="s">
        <v>44</v>
      </c>
      <c r="P64" s="57" t="s">
        <v>118</v>
      </c>
      <c r="Q64" s="57" t="s">
        <v>44</v>
      </c>
      <c r="R64" s="57" t="s">
        <v>44</v>
      </c>
      <c r="S64" s="57" t="s">
        <v>128</v>
      </c>
      <c r="T64" s="57" t="s">
        <v>118</v>
      </c>
      <c r="U64" s="57" t="s">
        <v>138</v>
      </c>
      <c r="V64" s="57" t="s">
        <v>118</v>
      </c>
      <c r="W64" s="57" t="s">
        <v>118</v>
      </c>
      <c r="X64" s="55" t="s">
        <v>44</v>
      </c>
      <c r="Y64" s="55" t="s">
        <v>44</v>
      </c>
      <c r="Z64" s="55">
        <v>550000</v>
      </c>
      <c r="AA64" s="55">
        <v>550000</v>
      </c>
    </row>
    <row r="65" spans="1:27" s="9" customFormat="1" ht="14.25" customHeight="1" x14ac:dyDescent="0.15">
      <c r="A65" s="72"/>
      <c r="B65" s="90" t="s">
        <v>12</v>
      </c>
      <c r="C65" s="90"/>
      <c r="D65" s="6"/>
      <c r="E65" s="7" t="s">
        <v>10</v>
      </c>
      <c r="F65" s="8" t="s">
        <v>10</v>
      </c>
      <c r="G65" s="8" t="s">
        <v>10</v>
      </c>
      <c r="H65" s="8" t="s">
        <v>10</v>
      </c>
      <c r="I65" s="8" t="s">
        <v>10</v>
      </c>
      <c r="J65" s="8">
        <v>41988417</v>
      </c>
      <c r="K65" s="8">
        <v>72678369</v>
      </c>
      <c r="L65" s="8">
        <v>68216611</v>
      </c>
      <c r="M65" s="8">
        <f>SUM(M59,M64)</f>
        <v>62382155</v>
      </c>
      <c r="N65" s="8">
        <f>SUM(N59,N64)</f>
        <v>57023116</v>
      </c>
      <c r="O65" s="8">
        <f>SUM(O59,O64)</f>
        <v>50842651</v>
      </c>
      <c r="P65" s="8">
        <f>SUM(P59,P64)</f>
        <v>49681784</v>
      </c>
      <c r="Q65" s="8">
        <f>SUM(Q59,Q64)</f>
        <v>47078516</v>
      </c>
      <c r="R65" s="8">
        <v>43981761</v>
      </c>
      <c r="S65" s="8">
        <v>40816290</v>
      </c>
      <c r="T65" s="8">
        <v>39083069</v>
      </c>
      <c r="U65" s="8">
        <v>37246554</v>
      </c>
      <c r="V65" s="8">
        <v>35795976</v>
      </c>
      <c r="W65" s="8">
        <v>33814667</v>
      </c>
      <c r="X65" s="45">
        <v>33009177</v>
      </c>
      <c r="Y65" s="45">
        <v>33289906</v>
      </c>
      <c r="Z65" s="45">
        <v>51947759</v>
      </c>
      <c r="AA65" s="45">
        <v>54394934</v>
      </c>
    </row>
    <row r="66" spans="1:27" s="26" customFormat="1" ht="14.25" customHeight="1" x14ac:dyDescent="0.15">
      <c r="A66" s="92" t="s">
        <v>141</v>
      </c>
      <c r="B66" s="92"/>
      <c r="C66" s="92"/>
      <c r="D66" s="41"/>
      <c r="E66" s="4"/>
      <c r="F66" s="40"/>
      <c r="G66" s="40"/>
      <c r="H66" s="40"/>
      <c r="I66" s="23"/>
      <c r="J66" s="23"/>
      <c r="K66" s="23"/>
      <c r="L66" s="23"/>
      <c r="M66" s="23"/>
      <c r="X66" s="15"/>
      <c r="Y66" s="15"/>
      <c r="Z66" s="15"/>
      <c r="AA66" s="15"/>
    </row>
    <row r="67" spans="1:27" s="26" customFormat="1" ht="14.25" customHeight="1" x14ac:dyDescent="0.15">
      <c r="A67" s="5" t="s">
        <v>6</v>
      </c>
      <c r="B67" s="5"/>
      <c r="C67" s="5"/>
      <c r="D67" s="40"/>
      <c r="E67" s="58"/>
      <c r="F67" s="57"/>
      <c r="G67" s="57"/>
      <c r="H67" s="57"/>
      <c r="I67" s="57"/>
      <c r="J67" s="57"/>
      <c r="K67" s="57"/>
      <c r="L67" s="57"/>
      <c r="M67" s="57"/>
      <c r="X67" s="15"/>
      <c r="Y67" s="15"/>
      <c r="Z67" s="15"/>
      <c r="AA67" s="15"/>
    </row>
    <row r="68" spans="1:27" s="26" customFormat="1" ht="14.25" customHeight="1" x14ac:dyDescent="0.15">
      <c r="A68" s="79"/>
      <c r="B68" s="80" t="s">
        <v>47</v>
      </c>
      <c r="C68" s="80"/>
      <c r="D68" s="38"/>
      <c r="E68" s="58" t="s">
        <v>44</v>
      </c>
      <c r="F68" s="57" t="s">
        <v>44</v>
      </c>
      <c r="G68" s="57" t="s">
        <v>44</v>
      </c>
      <c r="H68" s="57" t="s">
        <v>44</v>
      </c>
      <c r="I68" s="57" t="s">
        <v>44</v>
      </c>
      <c r="J68" s="57">
        <v>51907988</v>
      </c>
      <c r="K68" s="57">
        <v>110548075</v>
      </c>
      <c r="L68" s="57">
        <v>110111178</v>
      </c>
      <c r="M68" s="57">
        <v>107786827</v>
      </c>
      <c r="N68" s="57">
        <v>103864755</v>
      </c>
      <c r="O68" s="57">
        <v>98221422</v>
      </c>
      <c r="P68" s="57">
        <v>93670195</v>
      </c>
      <c r="Q68" s="57">
        <v>87695700</v>
      </c>
      <c r="R68" s="57">
        <v>79206031</v>
      </c>
      <c r="S68" s="57">
        <v>73009998</v>
      </c>
      <c r="T68" s="57">
        <v>68177172</v>
      </c>
      <c r="U68" s="57">
        <v>65276578</v>
      </c>
      <c r="V68" s="57">
        <v>65333844</v>
      </c>
      <c r="W68" s="57">
        <v>59110270</v>
      </c>
      <c r="X68" s="55">
        <v>54450027</v>
      </c>
      <c r="Y68" s="55">
        <v>64544202</v>
      </c>
      <c r="Z68" s="55">
        <v>153244591</v>
      </c>
      <c r="AA68" s="55">
        <v>123614502</v>
      </c>
    </row>
    <row r="69" spans="1:27" s="27" customFormat="1" ht="14.25" customHeight="1" x14ac:dyDescent="0.15">
      <c r="A69" s="76"/>
      <c r="B69" s="81" t="s">
        <v>49</v>
      </c>
      <c r="C69" s="81"/>
      <c r="D69" s="24"/>
      <c r="E69" s="58" t="s">
        <v>44</v>
      </c>
      <c r="F69" s="57" t="s">
        <v>44</v>
      </c>
      <c r="G69" s="57" t="s">
        <v>44</v>
      </c>
      <c r="H69" s="57" t="s">
        <v>44</v>
      </c>
      <c r="I69" s="57" t="s">
        <v>44</v>
      </c>
      <c r="J69" s="57" t="s">
        <v>44</v>
      </c>
      <c r="K69" s="57" t="s">
        <v>44</v>
      </c>
      <c r="L69" s="57" t="s">
        <v>10</v>
      </c>
      <c r="M69" s="57" t="s">
        <v>44</v>
      </c>
      <c r="N69" s="57" t="s">
        <v>44</v>
      </c>
      <c r="O69" s="57" t="s">
        <v>44</v>
      </c>
      <c r="P69" s="57" t="s">
        <v>118</v>
      </c>
      <c r="Q69" s="57" t="s">
        <v>44</v>
      </c>
      <c r="R69" s="57" t="s">
        <v>44</v>
      </c>
      <c r="S69" s="57" t="s">
        <v>129</v>
      </c>
      <c r="T69" s="57" t="s">
        <v>118</v>
      </c>
      <c r="U69" s="57" t="s">
        <v>118</v>
      </c>
      <c r="V69" s="57" t="s">
        <v>118</v>
      </c>
      <c r="W69" s="57" t="s">
        <v>118</v>
      </c>
      <c r="X69" s="55" t="s">
        <v>118</v>
      </c>
      <c r="Y69" s="55" t="s">
        <v>118</v>
      </c>
      <c r="Z69" s="55" t="s">
        <v>118</v>
      </c>
      <c r="AA69" s="55" t="s">
        <v>118</v>
      </c>
    </row>
    <row r="70" spans="1:27" s="27" customFormat="1" ht="14.25" customHeight="1" x14ac:dyDescent="0.15">
      <c r="A70" s="76"/>
      <c r="B70" s="81" t="s">
        <v>8</v>
      </c>
      <c r="C70" s="81"/>
      <c r="D70" s="24"/>
      <c r="E70" s="58"/>
      <c r="F70" s="57"/>
      <c r="G70" s="57"/>
      <c r="H70" s="57"/>
      <c r="I70" s="57"/>
      <c r="J70" s="57"/>
      <c r="K70" s="57"/>
      <c r="L70" s="57"/>
      <c r="M70" s="57"/>
      <c r="N70" s="57"/>
      <c r="O70" s="57"/>
      <c r="P70" s="57"/>
      <c r="Q70" s="57"/>
      <c r="R70" s="57"/>
      <c r="S70" s="57"/>
      <c r="T70" s="57"/>
      <c r="U70" s="57"/>
      <c r="V70" s="57"/>
      <c r="W70" s="57"/>
      <c r="X70" s="55"/>
      <c r="Y70" s="55"/>
      <c r="Z70" s="55"/>
      <c r="AA70" s="55"/>
    </row>
    <row r="71" spans="1:27" s="25" customFormat="1" ht="14.25" customHeight="1" x14ac:dyDescent="0.15">
      <c r="A71" s="76"/>
      <c r="B71" s="69"/>
      <c r="C71" s="69" t="s">
        <v>54</v>
      </c>
      <c r="D71" s="24"/>
      <c r="E71" s="58" t="s">
        <v>44</v>
      </c>
      <c r="F71" s="57" t="s">
        <v>44</v>
      </c>
      <c r="G71" s="57" t="s">
        <v>44</v>
      </c>
      <c r="H71" s="57" t="s">
        <v>44</v>
      </c>
      <c r="I71" s="57" t="s">
        <v>44</v>
      </c>
      <c r="J71" s="57">
        <v>12386245</v>
      </c>
      <c r="K71" s="57">
        <v>13799934</v>
      </c>
      <c r="L71" s="57">
        <v>14326982</v>
      </c>
      <c r="M71" s="57">
        <v>14694660</v>
      </c>
      <c r="N71" s="57">
        <v>13797545</v>
      </c>
      <c r="O71" s="57">
        <v>14338338</v>
      </c>
      <c r="P71" s="57">
        <v>13729294</v>
      </c>
      <c r="Q71" s="57">
        <v>14651910</v>
      </c>
      <c r="R71" s="57">
        <v>14869314</v>
      </c>
      <c r="S71" s="57">
        <v>15037270</v>
      </c>
      <c r="T71" s="57">
        <v>14178191</v>
      </c>
      <c r="U71" s="57">
        <v>14390322</v>
      </c>
      <c r="V71" s="57">
        <v>14179380</v>
      </c>
      <c r="W71" s="57">
        <v>12737248</v>
      </c>
      <c r="X71" s="55">
        <v>12223905</v>
      </c>
      <c r="Y71" s="55">
        <v>13184715</v>
      </c>
      <c r="Z71" s="55">
        <v>14512810</v>
      </c>
      <c r="AA71" s="55">
        <v>15193271</v>
      </c>
    </row>
    <row r="72" spans="1:27" s="39" customFormat="1" ht="27" customHeight="1" x14ac:dyDescent="0.15">
      <c r="A72" s="79"/>
      <c r="B72" s="78"/>
      <c r="C72" s="32" t="s">
        <v>145</v>
      </c>
      <c r="D72" s="38"/>
      <c r="E72" s="58" t="s">
        <v>10</v>
      </c>
      <c r="F72" s="57" t="s">
        <v>10</v>
      </c>
      <c r="G72" s="57" t="s">
        <v>10</v>
      </c>
      <c r="H72" s="57" t="s">
        <v>10</v>
      </c>
      <c r="I72" s="57" t="s">
        <v>44</v>
      </c>
      <c r="J72" s="57">
        <v>7373</v>
      </c>
      <c r="K72" s="57">
        <v>13082</v>
      </c>
      <c r="L72" s="57">
        <v>11081</v>
      </c>
      <c r="M72" s="57">
        <v>8478</v>
      </c>
      <c r="N72" s="56">
        <v>6374</v>
      </c>
      <c r="O72" s="57">
        <v>4843</v>
      </c>
      <c r="P72" s="57">
        <v>4029</v>
      </c>
      <c r="Q72" s="57">
        <v>3731</v>
      </c>
      <c r="R72" s="57">
        <v>2664</v>
      </c>
      <c r="S72" s="57">
        <v>2020</v>
      </c>
      <c r="T72" s="57">
        <v>1514</v>
      </c>
      <c r="U72" s="57">
        <v>947</v>
      </c>
      <c r="V72" s="57">
        <v>666</v>
      </c>
      <c r="W72" s="57">
        <v>434</v>
      </c>
      <c r="X72" s="55">
        <v>285</v>
      </c>
      <c r="Y72" s="55">
        <v>189</v>
      </c>
      <c r="Z72" s="55">
        <v>156</v>
      </c>
      <c r="AA72" s="55">
        <v>44</v>
      </c>
    </row>
    <row r="73" spans="1:27" s="15" customFormat="1" ht="14.25" customHeight="1" x14ac:dyDescent="0.15">
      <c r="A73" s="79"/>
      <c r="B73" s="78"/>
      <c r="C73" s="69" t="s">
        <v>96</v>
      </c>
      <c r="D73" s="38"/>
      <c r="E73" s="58" t="s">
        <v>44</v>
      </c>
      <c r="F73" s="57" t="s">
        <v>44</v>
      </c>
      <c r="G73" s="57" t="s">
        <v>44</v>
      </c>
      <c r="H73" s="57" t="s">
        <v>44</v>
      </c>
      <c r="I73" s="57" t="s">
        <v>44</v>
      </c>
      <c r="J73" s="57" t="s">
        <v>44</v>
      </c>
      <c r="K73" s="57" t="s">
        <v>44</v>
      </c>
      <c r="L73" s="57" t="s">
        <v>44</v>
      </c>
      <c r="M73" s="57" t="s">
        <v>44</v>
      </c>
      <c r="N73" s="56" t="s">
        <v>44</v>
      </c>
      <c r="O73" s="57" t="s">
        <v>44</v>
      </c>
      <c r="P73" s="57" t="s">
        <v>118</v>
      </c>
      <c r="Q73" s="57" t="s">
        <v>44</v>
      </c>
      <c r="R73" s="57" t="s">
        <v>118</v>
      </c>
      <c r="S73" s="57" t="s">
        <v>118</v>
      </c>
      <c r="T73" s="57" t="s">
        <v>118</v>
      </c>
      <c r="U73" s="57" t="s">
        <v>130</v>
      </c>
      <c r="V73" s="57" t="s">
        <v>118</v>
      </c>
      <c r="W73" s="57" t="s">
        <v>118</v>
      </c>
      <c r="X73" s="55" t="s">
        <v>118</v>
      </c>
      <c r="Y73" s="55" t="s">
        <v>118</v>
      </c>
      <c r="Z73" s="55" t="s">
        <v>118</v>
      </c>
      <c r="AA73" s="55" t="s">
        <v>118</v>
      </c>
    </row>
    <row r="74" spans="1:27" s="25" customFormat="1" ht="14.25" customHeight="1" x14ac:dyDescent="0.15">
      <c r="A74" s="76"/>
      <c r="B74" s="69"/>
      <c r="C74" s="69" t="s">
        <v>11</v>
      </c>
      <c r="D74" s="24"/>
      <c r="E74" s="58" t="s">
        <v>44</v>
      </c>
      <c r="F74" s="57" t="s">
        <v>44</v>
      </c>
      <c r="G74" s="57" t="s">
        <v>44</v>
      </c>
      <c r="H74" s="57" t="s">
        <v>44</v>
      </c>
      <c r="I74" s="57" t="s">
        <v>44</v>
      </c>
      <c r="J74" s="57">
        <v>267839</v>
      </c>
      <c r="K74" s="57">
        <v>415897</v>
      </c>
      <c r="L74" s="57">
        <v>388909</v>
      </c>
      <c r="M74" s="57">
        <v>372637</v>
      </c>
      <c r="N74" s="57">
        <v>372428</v>
      </c>
      <c r="O74" s="57">
        <v>402485</v>
      </c>
      <c r="P74" s="57">
        <v>379780</v>
      </c>
      <c r="Q74" s="57">
        <v>362450</v>
      </c>
      <c r="R74" s="57">
        <v>368681</v>
      </c>
      <c r="S74" s="57">
        <v>285443</v>
      </c>
      <c r="T74" s="57">
        <v>515251</v>
      </c>
      <c r="U74" s="57">
        <v>230919</v>
      </c>
      <c r="V74" s="57">
        <v>535170</v>
      </c>
      <c r="W74" s="57">
        <v>386693</v>
      </c>
      <c r="X74" s="55">
        <v>280876</v>
      </c>
      <c r="Y74" s="55">
        <v>201806</v>
      </c>
      <c r="Z74" s="55">
        <v>147910</v>
      </c>
      <c r="AA74" s="55">
        <v>157198</v>
      </c>
    </row>
    <row r="75" spans="1:27" s="25" customFormat="1" ht="14.25" customHeight="1" x14ac:dyDescent="0.15">
      <c r="A75" s="76"/>
      <c r="B75" s="69"/>
      <c r="C75" s="69" t="s">
        <v>8</v>
      </c>
      <c r="D75" s="24"/>
      <c r="E75" s="58" t="s">
        <v>44</v>
      </c>
      <c r="F75" s="57" t="s">
        <v>44</v>
      </c>
      <c r="G75" s="57" t="s">
        <v>44</v>
      </c>
      <c r="H75" s="57" t="s">
        <v>44</v>
      </c>
      <c r="I75" s="57" t="s">
        <v>44</v>
      </c>
      <c r="J75" s="57">
        <v>380993</v>
      </c>
      <c r="K75" s="57">
        <v>725952</v>
      </c>
      <c r="L75" s="57">
        <v>1118309</v>
      </c>
      <c r="M75" s="57">
        <v>1186716</v>
      </c>
      <c r="N75" s="57">
        <v>1628143</v>
      </c>
      <c r="O75" s="57">
        <v>1769522</v>
      </c>
      <c r="P75" s="57">
        <v>1776958</v>
      </c>
      <c r="Q75" s="57">
        <v>2218976</v>
      </c>
      <c r="R75" s="57">
        <v>2383959</v>
      </c>
      <c r="S75" s="57">
        <v>2045688</v>
      </c>
      <c r="T75" s="57">
        <v>2123501</v>
      </c>
      <c r="U75" s="57">
        <v>1795478</v>
      </c>
      <c r="V75" s="57">
        <v>1400220</v>
      </c>
      <c r="W75" s="57">
        <v>1352484</v>
      </c>
      <c r="X75" s="55">
        <v>1391526</v>
      </c>
      <c r="Y75" s="55">
        <v>1570238</v>
      </c>
      <c r="Z75" s="55">
        <v>5915645</v>
      </c>
      <c r="AA75" s="55">
        <v>7248101</v>
      </c>
    </row>
    <row r="76" spans="1:27" s="9" customFormat="1" ht="14.25" customHeight="1" x14ac:dyDescent="0.15">
      <c r="A76" s="72"/>
      <c r="B76" s="90" t="s">
        <v>12</v>
      </c>
      <c r="C76" s="90"/>
      <c r="D76" s="6"/>
      <c r="E76" s="7" t="s">
        <v>44</v>
      </c>
      <c r="F76" s="8" t="s">
        <v>44</v>
      </c>
      <c r="G76" s="8" t="s">
        <v>44</v>
      </c>
      <c r="H76" s="8" t="s">
        <v>44</v>
      </c>
      <c r="I76" s="8" t="s">
        <v>44</v>
      </c>
      <c r="J76" s="8">
        <v>64950440</v>
      </c>
      <c r="K76" s="8">
        <v>125502943</v>
      </c>
      <c r="L76" s="8">
        <v>125956462</v>
      </c>
      <c r="M76" s="8">
        <f>SUM(M68:M75)+2</f>
        <v>124049320</v>
      </c>
      <c r="N76" s="8">
        <f>SUM(N68:N75)+1</f>
        <v>119669246</v>
      </c>
      <c r="O76" s="8">
        <f>SUM(O68:O75)+2</f>
        <v>114736612</v>
      </c>
      <c r="P76" s="8">
        <f>SUM(P68:P75)+2</f>
        <v>109560258</v>
      </c>
      <c r="Q76" s="8">
        <v>104932769</v>
      </c>
      <c r="R76" s="8">
        <v>96830651</v>
      </c>
      <c r="S76" s="8">
        <v>90380421</v>
      </c>
      <c r="T76" s="8">
        <v>84995629</v>
      </c>
      <c r="U76" s="8">
        <v>81694246</v>
      </c>
      <c r="V76" s="8">
        <v>81449282</v>
      </c>
      <c r="W76" s="8">
        <v>73587130</v>
      </c>
      <c r="X76" s="45">
        <v>68346620</v>
      </c>
      <c r="Y76" s="45">
        <v>79501152</v>
      </c>
      <c r="Z76" s="45">
        <v>173821112</v>
      </c>
      <c r="AA76" s="45">
        <v>146213116</v>
      </c>
    </row>
    <row r="77" spans="1:27" ht="14.25" customHeight="1" x14ac:dyDescent="0.15">
      <c r="A77" s="5" t="s">
        <v>13</v>
      </c>
      <c r="B77" s="5"/>
      <c r="C77" s="70"/>
      <c r="D77" s="20"/>
      <c r="E77" s="58"/>
      <c r="F77" s="57"/>
      <c r="G77" s="57"/>
      <c r="H77" s="57"/>
      <c r="I77" s="57"/>
      <c r="J77" s="57"/>
      <c r="K77" s="57"/>
      <c r="L77" s="57"/>
      <c r="M77" s="57"/>
      <c r="N77" s="57"/>
      <c r="O77" s="57"/>
      <c r="P77" s="57"/>
      <c r="Q77" s="57"/>
      <c r="R77" s="57"/>
      <c r="S77" s="57"/>
      <c r="T77" s="57"/>
      <c r="U77" s="57"/>
      <c r="V77" s="57"/>
      <c r="W77" s="57"/>
      <c r="X77" s="55"/>
      <c r="Y77" s="55"/>
      <c r="Z77" s="55"/>
      <c r="AA77" s="55"/>
    </row>
    <row r="78" spans="1:27" ht="14.25" customHeight="1" x14ac:dyDescent="0.15">
      <c r="A78" s="20"/>
      <c r="B78" s="81" t="s">
        <v>14</v>
      </c>
      <c r="C78" s="81"/>
      <c r="D78" s="20"/>
      <c r="E78" s="58" t="s">
        <v>44</v>
      </c>
      <c r="F78" s="57" t="s">
        <v>44</v>
      </c>
      <c r="G78" s="57" t="s">
        <v>44</v>
      </c>
      <c r="H78" s="57" t="s">
        <v>44</v>
      </c>
      <c r="I78" s="57" t="s">
        <v>44</v>
      </c>
      <c r="J78" s="57">
        <v>38337463</v>
      </c>
      <c r="K78" s="57">
        <v>80206389</v>
      </c>
      <c r="L78" s="57">
        <v>76766759</v>
      </c>
      <c r="M78" s="57">
        <v>70531936</v>
      </c>
      <c r="N78" s="57">
        <v>62626711</v>
      </c>
      <c r="O78" s="57">
        <v>56984920</v>
      </c>
      <c r="P78" s="57">
        <v>51649775</v>
      </c>
      <c r="Q78" s="57">
        <v>46151546</v>
      </c>
      <c r="R78" s="57">
        <v>41471998</v>
      </c>
      <c r="S78" s="57">
        <v>37378824</v>
      </c>
      <c r="T78" s="57">
        <v>34646318</v>
      </c>
      <c r="U78" s="57">
        <v>32130375</v>
      </c>
      <c r="V78" s="57">
        <v>31730264</v>
      </c>
      <c r="W78" s="57">
        <v>30730972</v>
      </c>
      <c r="X78" s="55">
        <v>31725283</v>
      </c>
      <c r="Y78" s="55">
        <v>32366553</v>
      </c>
      <c r="Z78" s="55">
        <v>69157095</v>
      </c>
      <c r="AA78" s="55">
        <v>64520091</v>
      </c>
    </row>
    <row r="79" spans="1:27" ht="14.25" customHeight="1" x14ac:dyDescent="0.15">
      <c r="A79" s="20"/>
      <c r="B79" s="20"/>
      <c r="C79" s="70" t="s">
        <v>15</v>
      </c>
      <c r="D79" s="20"/>
      <c r="E79" s="58" t="s">
        <v>44</v>
      </c>
      <c r="F79" s="57" t="s">
        <v>44</v>
      </c>
      <c r="G79" s="57" t="s">
        <v>44</v>
      </c>
      <c r="H79" s="57" t="s">
        <v>44</v>
      </c>
      <c r="I79" s="57" t="s">
        <v>44</v>
      </c>
      <c r="J79" s="57">
        <v>4010810</v>
      </c>
      <c r="K79" s="57">
        <v>8106895</v>
      </c>
      <c r="L79" s="57">
        <v>8078056</v>
      </c>
      <c r="M79" s="57">
        <v>8059895</v>
      </c>
      <c r="N79" s="57">
        <v>7559058</v>
      </c>
      <c r="O79" s="57">
        <v>7494584</v>
      </c>
      <c r="P79" s="57">
        <v>8050503</v>
      </c>
      <c r="Q79" s="57">
        <v>8194870</v>
      </c>
      <c r="R79" s="57">
        <v>8223883</v>
      </c>
      <c r="S79" s="57">
        <v>8291942</v>
      </c>
      <c r="T79" s="57">
        <v>8342108</v>
      </c>
      <c r="U79" s="57">
        <v>8315972</v>
      </c>
      <c r="V79" s="57">
        <v>8334684</v>
      </c>
      <c r="W79" s="57">
        <v>8635939</v>
      </c>
      <c r="X79" s="55">
        <v>8755099</v>
      </c>
      <c r="Y79" s="55">
        <v>8842765</v>
      </c>
      <c r="Z79" s="55">
        <v>9227053</v>
      </c>
      <c r="AA79" s="55">
        <v>9542046</v>
      </c>
    </row>
    <row r="80" spans="1:27" ht="14.25" customHeight="1" x14ac:dyDescent="0.15">
      <c r="A80" s="20"/>
      <c r="B80" s="20"/>
      <c r="C80" s="70" t="s">
        <v>16</v>
      </c>
      <c r="D80" s="20"/>
      <c r="E80" s="58" t="s">
        <v>44</v>
      </c>
      <c r="F80" s="57" t="s">
        <v>44</v>
      </c>
      <c r="G80" s="57" t="s">
        <v>44</v>
      </c>
      <c r="H80" s="57" t="s">
        <v>44</v>
      </c>
      <c r="I80" s="57" t="s">
        <v>44</v>
      </c>
      <c r="J80" s="57">
        <v>3281866</v>
      </c>
      <c r="K80" s="57">
        <v>5997161</v>
      </c>
      <c r="L80" s="57">
        <v>5380697</v>
      </c>
      <c r="M80" s="57">
        <v>5594601</v>
      </c>
      <c r="N80" s="57">
        <v>5800981</v>
      </c>
      <c r="O80" s="57">
        <v>5764963</v>
      </c>
      <c r="P80" s="57">
        <v>5814173</v>
      </c>
      <c r="Q80" s="57">
        <v>5946001</v>
      </c>
      <c r="R80" s="57">
        <v>5747296</v>
      </c>
      <c r="S80" s="57">
        <v>5720572</v>
      </c>
      <c r="T80" s="57">
        <v>6003141</v>
      </c>
      <c r="U80" s="57">
        <v>6236936</v>
      </c>
      <c r="V80" s="57">
        <v>6715313</v>
      </c>
      <c r="W80" s="57">
        <v>7076161</v>
      </c>
      <c r="X80" s="55">
        <v>7438574</v>
      </c>
      <c r="Y80" s="55">
        <v>7931194</v>
      </c>
      <c r="Z80" s="55">
        <v>10319332</v>
      </c>
      <c r="AA80" s="55">
        <v>11269486</v>
      </c>
    </row>
    <row r="81" spans="1:27" ht="14.25" customHeight="1" x14ac:dyDescent="0.15">
      <c r="A81" s="20"/>
      <c r="B81" s="20"/>
      <c r="C81" s="70" t="s">
        <v>18</v>
      </c>
      <c r="D81" s="20"/>
      <c r="E81" s="58" t="s">
        <v>44</v>
      </c>
      <c r="F81" s="57" t="s">
        <v>44</v>
      </c>
      <c r="G81" s="57" t="s">
        <v>44</v>
      </c>
      <c r="H81" s="57" t="s">
        <v>44</v>
      </c>
      <c r="I81" s="57" t="s">
        <v>44</v>
      </c>
      <c r="J81" s="57">
        <v>26108632</v>
      </c>
      <c r="K81" s="57">
        <v>55100893</v>
      </c>
      <c r="L81" s="57">
        <v>52730680</v>
      </c>
      <c r="M81" s="57">
        <v>46669406</v>
      </c>
      <c r="N81" s="57">
        <v>39952215</v>
      </c>
      <c r="O81" s="57">
        <v>33987753</v>
      </c>
      <c r="P81" s="57">
        <v>27643171</v>
      </c>
      <c r="Q81" s="57">
        <v>21772429</v>
      </c>
      <c r="R81" s="57">
        <v>17090845</v>
      </c>
      <c r="S81" s="57">
        <v>12755580</v>
      </c>
      <c r="T81" s="57">
        <v>9348638</v>
      </c>
      <c r="U81" s="57">
        <v>6561869</v>
      </c>
      <c r="V81" s="57">
        <v>5106566</v>
      </c>
      <c r="W81" s="57">
        <v>4298361</v>
      </c>
      <c r="X81" s="55">
        <v>4692692</v>
      </c>
      <c r="Y81" s="55">
        <v>4787130</v>
      </c>
      <c r="Z81" s="55">
        <v>35703121</v>
      </c>
      <c r="AA81" s="55">
        <v>30007463</v>
      </c>
    </row>
    <row r="82" spans="1:27" ht="14.25" customHeight="1" x14ac:dyDescent="0.15">
      <c r="A82" s="20"/>
      <c r="B82" s="20"/>
      <c r="C82" s="70" t="s">
        <v>19</v>
      </c>
      <c r="D82" s="20"/>
      <c r="E82" s="58" t="s">
        <v>44</v>
      </c>
      <c r="F82" s="57" t="s">
        <v>44</v>
      </c>
      <c r="G82" s="57" t="s">
        <v>44</v>
      </c>
      <c r="H82" s="57" t="s">
        <v>44</v>
      </c>
      <c r="I82" s="57" t="s">
        <v>44</v>
      </c>
      <c r="J82" s="57">
        <f>J78-SUM(J79:J81)-1</f>
        <v>4936154</v>
      </c>
      <c r="K82" s="57">
        <f>K78-SUM(K79:K81)-1</f>
        <v>11001439</v>
      </c>
      <c r="L82" s="57">
        <v>10577326</v>
      </c>
      <c r="M82" s="57">
        <f>M78-SUM(M79:M81)</f>
        <v>10208034</v>
      </c>
      <c r="N82" s="57">
        <f>N78-SUM(N79:N81)</f>
        <v>9314457</v>
      </c>
      <c r="O82" s="57">
        <f>O78-SUM(O79:O81)</f>
        <v>9737620</v>
      </c>
      <c r="P82" s="57">
        <f>P78-SUM(P79:P81)</f>
        <v>10141928</v>
      </c>
      <c r="Q82" s="57">
        <f>Q78-SUM(Q79:Q81)</f>
        <v>10238246</v>
      </c>
      <c r="R82" s="57">
        <v>10409972</v>
      </c>
      <c r="S82" s="57">
        <v>10610729</v>
      </c>
      <c r="T82" s="57">
        <v>10952430</v>
      </c>
      <c r="U82" s="57">
        <v>11015597</v>
      </c>
      <c r="V82" s="57">
        <v>11573700</v>
      </c>
      <c r="W82" s="57">
        <v>10720509</v>
      </c>
      <c r="X82" s="55">
        <v>10838916</v>
      </c>
      <c r="Y82" s="55">
        <v>10805463</v>
      </c>
      <c r="Z82" s="55">
        <v>13907589</v>
      </c>
      <c r="AA82" s="55">
        <v>13701096</v>
      </c>
    </row>
    <row r="83" spans="1:27" ht="14.25" customHeight="1" x14ac:dyDescent="0.15">
      <c r="A83" s="20"/>
      <c r="B83" s="80" t="s">
        <v>59</v>
      </c>
      <c r="C83" s="80"/>
      <c r="D83" s="20"/>
      <c r="E83" s="58" t="s">
        <v>44</v>
      </c>
      <c r="F83" s="57" t="s">
        <v>44</v>
      </c>
      <c r="G83" s="57" t="s">
        <v>44</v>
      </c>
      <c r="H83" s="57" t="s">
        <v>44</v>
      </c>
      <c r="I83" s="57" t="s">
        <v>44</v>
      </c>
      <c r="J83" s="57" t="s">
        <v>44</v>
      </c>
      <c r="K83" s="57" t="s">
        <v>44</v>
      </c>
      <c r="L83" s="57" t="s">
        <v>10</v>
      </c>
      <c r="M83" s="57" t="s">
        <v>44</v>
      </c>
      <c r="N83" s="57" t="s">
        <v>44</v>
      </c>
      <c r="O83" s="57" t="s">
        <v>44</v>
      </c>
      <c r="P83" s="57" t="s">
        <v>118</v>
      </c>
      <c r="Q83" s="57" t="s">
        <v>44</v>
      </c>
      <c r="R83" s="57" t="s">
        <v>44</v>
      </c>
      <c r="S83" s="57" t="s">
        <v>118</v>
      </c>
      <c r="T83" s="57" t="s">
        <v>118</v>
      </c>
      <c r="U83" s="57" t="s">
        <v>131</v>
      </c>
      <c r="V83" s="57" t="s">
        <v>118</v>
      </c>
      <c r="W83" s="57" t="s">
        <v>118</v>
      </c>
      <c r="X83" s="55" t="s">
        <v>118</v>
      </c>
      <c r="Y83" s="55" t="s">
        <v>118</v>
      </c>
      <c r="Z83" s="55" t="s">
        <v>118</v>
      </c>
      <c r="AA83" s="55" t="s">
        <v>118</v>
      </c>
    </row>
    <row r="84" spans="1:27" ht="14.25" customHeight="1" x14ac:dyDescent="0.15">
      <c r="A84" s="20"/>
      <c r="B84" s="80" t="s">
        <v>28</v>
      </c>
      <c r="C84" s="80"/>
      <c r="D84" s="20"/>
      <c r="E84" s="58" t="s">
        <v>44</v>
      </c>
      <c r="F84" s="57" t="s">
        <v>44</v>
      </c>
      <c r="G84" s="57" t="s">
        <v>44</v>
      </c>
      <c r="H84" s="57" t="s">
        <v>44</v>
      </c>
      <c r="I84" s="57" t="s">
        <v>44</v>
      </c>
      <c r="J84" s="57" t="s">
        <v>44</v>
      </c>
      <c r="K84" s="57" t="s">
        <v>44</v>
      </c>
      <c r="L84" s="57" t="s">
        <v>10</v>
      </c>
      <c r="M84" s="57" t="s">
        <v>44</v>
      </c>
      <c r="N84" s="57" t="s">
        <v>44</v>
      </c>
      <c r="O84" s="57" t="s">
        <v>44</v>
      </c>
      <c r="P84" s="57" t="s">
        <v>118</v>
      </c>
      <c r="Q84" s="57" t="s">
        <v>44</v>
      </c>
      <c r="R84" s="57" t="s">
        <v>44</v>
      </c>
      <c r="S84" s="57" t="s">
        <v>129</v>
      </c>
      <c r="T84" s="57" t="s">
        <v>134</v>
      </c>
      <c r="U84" s="57" t="s">
        <v>118</v>
      </c>
      <c r="V84" s="57" t="s">
        <v>118</v>
      </c>
      <c r="W84" s="57" t="s">
        <v>118</v>
      </c>
      <c r="X84" s="55" t="s">
        <v>44</v>
      </c>
      <c r="Y84" s="55" t="s">
        <v>44</v>
      </c>
      <c r="Z84" s="55">
        <v>640000</v>
      </c>
      <c r="AA84" s="55">
        <v>640000</v>
      </c>
    </row>
    <row r="85" spans="1:27" s="9" customFormat="1" ht="14.25" customHeight="1" x14ac:dyDescent="0.15">
      <c r="A85" s="72"/>
      <c r="B85" s="90" t="s">
        <v>12</v>
      </c>
      <c r="C85" s="90"/>
      <c r="D85" s="6"/>
      <c r="E85" s="7" t="s">
        <v>10</v>
      </c>
      <c r="F85" s="8" t="s">
        <v>10</v>
      </c>
      <c r="G85" s="8" t="s">
        <v>10</v>
      </c>
      <c r="H85" s="8" t="s">
        <v>10</v>
      </c>
      <c r="I85" s="8" t="s">
        <v>10</v>
      </c>
      <c r="J85" s="8">
        <v>38337463</v>
      </c>
      <c r="K85" s="8">
        <v>80206389</v>
      </c>
      <c r="L85" s="8">
        <v>76766759</v>
      </c>
      <c r="M85" s="8">
        <f>SUM(M78,M83,M84)</f>
        <v>70531936</v>
      </c>
      <c r="N85" s="8">
        <f>SUM(N78,N83,N84)</f>
        <v>62626711</v>
      </c>
      <c r="O85" s="8">
        <f>SUM(O78,O83,O84)</f>
        <v>56984920</v>
      </c>
      <c r="P85" s="8">
        <f>SUM(P78,P83,P84)</f>
        <v>51649775</v>
      </c>
      <c r="Q85" s="8">
        <f>SUM(Q78,Q83,Q84)</f>
        <v>46151546</v>
      </c>
      <c r="R85" s="8">
        <v>41471998</v>
      </c>
      <c r="S85" s="8">
        <v>37378824</v>
      </c>
      <c r="T85" s="8">
        <v>34646318</v>
      </c>
      <c r="U85" s="8">
        <v>32130375</v>
      </c>
      <c r="V85" s="8">
        <v>31730264</v>
      </c>
      <c r="W85" s="8">
        <v>30730972</v>
      </c>
      <c r="X85" s="45">
        <v>31725283</v>
      </c>
      <c r="Y85" s="45">
        <v>32366553</v>
      </c>
      <c r="Z85" s="45">
        <v>69797095</v>
      </c>
      <c r="AA85" s="45">
        <v>65160091</v>
      </c>
    </row>
    <row r="86" spans="1:27" s="15" customFormat="1" ht="14.25" customHeight="1" x14ac:dyDescent="0.15">
      <c r="A86" s="92" t="s">
        <v>142</v>
      </c>
      <c r="B86" s="92"/>
      <c r="C86" s="92"/>
      <c r="D86" s="41"/>
      <c r="E86" s="4"/>
      <c r="F86" s="40"/>
      <c r="G86" s="40"/>
      <c r="H86" s="40"/>
      <c r="I86" s="23"/>
      <c r="J86" s="22"/>
      <c r="K86" s="22"/>
      <c r="L86" s="22"/>
      <c r="M86" s="22"/>
    </row>
    <row r="87" spans="1:27" s="15" customFormat="1" ht="14.25" customHeight="1" x14ac:dyDescent="0.15">
      <c r="A87" s="5" t="s">
        <v>6</v>
      </c>
      <c r="B87" s="5"/>
      <c r="C87" s="5"/>
      <c r="D87" s="40"/>
      <c r="E87" s="58"/>
      <c r="F87" s="57"/>
      <c r="G87" s="57"/>
      <c r="H87" s="57"/>
      <c r="I87" s="57"/>
      <c r="J87" s="57"/>
      <c r="K87" s="57"/>
      <c r="L87" s="57"/>
      <c r="M87" s="57"/>
      <c r="N87" s="57"/>
      <c r="O87" s="57"/>
      <c r="P87" s="57"/>
      <c r="Q87" s="57"/>
      <c r="R87" s="57"/>
      <c r="S87" s="57"/>
      <c r="T87" s="57"/>
      <c r="U87" s="57"/>
      <c r="V87" s="57"/>
      <c r="W87" s="57"/>
      <c r="X87" s="55"/>
      <c r="Y87" s="55"/>
      <c r="Z87" s="55"/>
      <c r="AA87" s="55"/>
    </row>
    <row r="88" spans="1:27" s="15" customFormat="1" ht="14.25" customHeight="1" x14ac:dyDescent="0.15">
      <c r="A88" s="79"/>
      <c r="B88" s="80" t="s">
        <v>47</v>
      </c>
      <c r="C88" s="80"/>
      <c r="D88" s="38"/>
      <c r="E88" s="58" t="s">
        <v>44</v>
      </c>
      <c r="F88" s="57" t="s">
        <v>44</v>
      </c>
      <c r="G88" s="57" t="s">
        <v>44</v>
      </c>
      <c r="H88" s="57" t="s">
        <v>44</v>
      </c>
      <c r="I88" s="57" t="s">
        <v>44</v>
      </c>
      <c r="J88" s="57">
        <v>230713</v>
      </c>
      <c r="K88" s="57" t="s">
        <v>44</v>
      </c>
      <c r="L88" s="57" t="s">
        <v>10</v>
      </c>
      <c r="M88" s="57" t="s">
        <v>44</v>
      </c>
      <c r="N88" s="57" t="s">
        <v>44</v>
      </c>
      <c r="O88" s="57" t="s">
        <v>44</v>
      </c>
      <c r="P88" s="57" t="s">
        <v>118</v>
      </c>
      <c r="Q88" s="57" t="s">
        <v>44</v>
      </c>
      <c r="R88" s="57" t="s">
        <v>44</v>
      </c>
      <c r="S88" s="57" t="s">
        <v>118</v>
      </c>
      <c r="T88" s="57" t="s">
        <v>118</v>
      </c>
      <c r="U88" s="57" t="s">
        <v>118</v>
      </c>
      <c r="V88" s="57" t="s">
        <v>118</v>
      </c>
      <c r="W88" s="57" t="s">
        <v>118</v>
      </c>
      <c r="X88" s="55" t="s">
        <v>44</v>
      </c>
      <c r="Y88" s="55" t="s">
        <v>44</v>
      </c>
      <c r="Z88" s="55">
        <v>55</v>
      </c>
      <c r="AA88" s="55">
        <v>2750</v>
      </c>
    </row>
    <row r="89" spans="1:27" s="15" customFormat="1" ht="14.25" customHeight="1" x14ac:dyDescent="0.15">
      <c r="A89" s="79"/>
      <c r="B89" s="81" t="s">
        <v>50</v>
      </c>
      <c r="C89" s="81"/>
      <c r="D89" s="38"/>
      <c r="E89" s="58" t="s">
        <v>44</v>
      </c>
      <c r="F89" s="57" t="s">
        <v>44</v>
      </c>
      <c r="G89" s="57" t="s">
        <v>44</v>
      </c>
      <c r="H89" s="57" t="s">
        <v>44</v>
      </c>
      <c r="I89" s="57" t="s">
        <v>44</v>
      </c>
      <c r="J89" s="57">
        <v>86574567</v>
      </c>
      <c r="K89" s="57">
        <v>158768156</v>
      </c>
      <c r="L89" s="57">
        <v>147413382</v>
      </c>
      <c r="M89" s="57">
        <v>151329022</v>
      </c>
      <c r="N89" s="57">
        <v>166363390</v>
      </c>
      <c r="O89" s="57">
        <v>160999216</v>
      </c>
      <c r="P89" s="57">
        <v>157462675</v>
      </c>
      <c r="Q89" s="57">
        <v>147971859</v>
      </c>
      <c r="R89" s="57">
        <v>138595172</v>
      </c>
      <c r="S89" s="57">
        <v>130554735</v>
      </c>
      <c r="T89" s="57">
        <v>127454339</v>
      </c>
      <c r="U89" s="57">
        <v>124937283</v>
      </c>
      <c r="V89" s="57">
        <v>192081788</v>
      </c>
      <c r="W89" s="57">
        <v>199136804</v>
      </c>
      <c r="X89" s="55">
        <v>176900787</v>
      </c>
      <c r="Y89" s="55">
        <v>167554777</v>
      </c>
      <c r="Z89" s="55">
        <v>228629183</v>
      </c>
      <c r="AA89" s="55">
        <v>206105564</v>
      </c>
    </row>
    <row r="90" spans="1:27" s="25" customFormat="1" ht="14.25" customHeight="1" x14ac:dyDescent="0.15">
      <c r="A90" s="76"/>
      <c r="B90" s="81" t="s">
        <v>51</v>
      </c>
      <c r="C90" s="81"/>
      <c r="D90" s="24"/>
      <c r="E90" s="58" t="s">
        <v>44</v>
      </c>
      <c r="F90" s="57" t="s">
        <v>44</v>
      </c>
      <c r="G90" s="57" t="s">
        <v>44</v>
      </c>
      <c r="H90" s="57" t="s">
        <v>44</v>
      </c>
      <c r="I90" s="57" t="s">
        <v>44</v>
      </c>
      <c r="J90" s="57">
        <v>68026104</v>
      </c>
      <c r="K90" s="57">
        <v>142922864</v>
      </c>
      <c r="L90" s="57">
        <v>139911088</v>
      </c>
      <c r="M90" s="57">
        <v>127450369</v>
      </c>
      <c r="N90" s="57">
        <v>120278510</v>
      </c>
      <c r="O90" s="57">
        <v>117402504</v>
      </c>
      <c r="P90" s="57">
        <v>108644282</v>
      </c>
      <c r="Q90" s="57">
        <v>97003847</v>
      </c>
      <c r="R90" s="57">
        <v>95221274</v>
      </c>
      <c r="S90" s="57">
        <v>88056862</v>
      </c>
      <c r="T90" s="57">
        <v>79848438</v>
      </c>
      <c r="U90" s="57">
        <v>71944593</v>
      </c>
      <c r="V90" s="57">
        <v>65056822</v>
      </c>
      <c r="W90" s="57">
        <v>64394484</v>
      </c>
      <c r="X90" s="55">
        <v>61937408</v>
      </c>
      <c r="Y90" s="55">
        <v>66745960</v>
      </c>
      <c r="Z90" s="55">
        <v>78928000</v>
      </c>
      <c r="AA90" s="55">
        <v>73305325</v>
      </c>
    </row>
    <row r="91" spans="1:27" s="25" customFormat="1" ht="14.25" customHeight="1" x14ac:dyDescent="0.15">
      <c r="A91" s="76"/>
      <c r="B91" s="81" t="s">
        <v>8</v>
      </c>
      <c r="C91" s="81"/>
      <c r="D91" s="24"/>
      <c r="E91" s="58"/>
      <c r="F91" s="57"/>
      <c r="G91" s="57"/>
      <c r="H91" s="57"/>
      <c r="I91" s="57"/>
      <c r="J91" s="57"/>
      <c r="K91" s="57"/>
      <c r="L91" s="57"/>
      <c r="M91" s="57"/>
      <c r="N91" s="57"/>
      <c r="O91" s="57"/>
      <c r="P91" s="57"/>
      <c r="Q91" s="57"/>
      <c r="R91" s="57"/>
      <c r="S91" s="57"/>
      <c r="T91" s="57"/>
      <c r="U91" s="57"/>
      <c r="V91" s="57"/>
      <c r="W91" s="57"/>
      <c r="X91" s="55"/>
      <c r="Y91" s="55"/>
      <c r="Z91" s="55"/>
      <c r="AA91" s="55"/>
    </row>
    <row r="92" spans="1:27" s="25" customFormat="1" ht="14.25" customHeight="1" x14ac:dyDescent="0.15">
      <c r="A92" s="76"/>
      <c r="B92" s="69"/>
      <c r="C92" s="69" t="s">
        <v>11</v>
      </c>
      <c r="D92" s="24"/>
      <c r="E92" s="58" t="s">
        <v>44</v>
      </c>
      <c r="F92" s="57" t="s">
        <v>44</v>
      </c>
      <c r="G92" s="57" t="s">
        <v>44</v>
      </c>
      <c r="H92" s="57" t="s">
        <v>44</v>
      </c>
      <c r="I92" s="57" t="s">
        <v>44</v>
      </c>
      <c r="J92" s="57">
        <v>1868197</v>
      </c>
      <c r="K92" s="57">
        <v>3242507</v>
      </c>
      <c r="L92" s="57">
        <v>3086543</v>
      </c>
      <c r="M92" s="57">
        <v>3425977</v>
      </c>
      <c r="N92" s="57">
        <v>3506313</v>
      </c>
      <c r="O92" s="57">
        <v>2560205</v>
      </c>
      <c r="P92" s="57">
        <v>2660919</v>
      </c>
      <c r="Q92" s="57">
        <v>2159885</v>
      </c>
      <c r="R92" s="57">
        <v>1056604</v>
      </c>
      <c r="S92" s="57">
        <v>459520</v>
      </c>
      <c r="T92" s="57">
        <v>409690</v>
      </c>
      <c r="U92" s="57">
        <v>346690</v>
      </c>
      <c r="V92" s="57">
        <v>279291</v>
      </c>
      <c r="W92" s="57">
        <v>163483</v>
      </c>
      <c r="X92" s="55">
        <v>1092996</v>
      </c>
      <c r="Y92" s="55">
        <v>1912965</v>
      </c>
      <c r="Z92" s="55">
        <v>2412260</v>
      </c>
      <c r="AA92" s="55">
        <v>10333188</v>
      </c>
    </row>
    <row r="93" spans="1:27" s="25" customFormat="1" ht="14.25" customHeight="1" x14ac:dyDescent="0.15">
      <c r="A93" s="76"/>
      <c r="B93" s="69"/>
      <c r="C93" s="69" t="s">
        <v>8</v>
      </c>
      <c r="D93" s="24"/>
      <c r="E93" s="58" t="s">
        <v>44</v>
      </c>
      <c r="F93" s="57" t="s">
        <v>44</v>
      </c>
      <c r="G93" s="57" t="s">
        <v>44</v>
      </c>
      <c r="H93" s="57" t="s">
        <v>44</v>
      </c>
      <c r="I93" s="57" t="s">
        <v>44</v>
      </c>
      <c r="J93" s="57">
        <v>95988</v>
      </c>
      <c r="K93" s="57">
        <v>122939</v>
      </c>
      <c r="L93" s="57">
        <v>238612</v>
      </c>
      <c r="M93" s="57">
        <v>350262</v>
      </c>
      <c r="N93" s="57">
        <v>936764</v>
      </c>
      <c r="O93" s="57">
        <v>526796</v>
      </c>
      <c r="P93" s="57">
        <v>376302</v>
      </c>
      <c r="Q93" s="57">
        <v>334001</v>
      </c>
      <c r="R93" s="57">
        <v>151236</v>
      </c>
      <c r="S93" s="57">
        <v>226929</v>
      </c>
      <c r="T93" s="57">
        <v>233989</v>
      </c>
      <c r="U93" s="57">
        <v>174214</v>
      </c>
      <c r="V93" s="57">
        <v>139099</v>
      </c>
      <c r="W93" s="57">
        <v>179736</v>
      </c>
      <c r="X93" s="55">
        <v>152219</v>
      </c>
      <c r="Y93" s="55">
        <v>211963</v>
      </c>
      <c r="Z93" s="55">
        <v>165920</v>
      </c>
      <c r="AA93" s="55">
        <v>181020</v>
      </c>
    </row>
    <row r="94" spans="1:27" s="9" customFormat="1" ht="14.25" customHeight="1" x14ac:dyDescent="0.15">
      <c r="A94" s="72"/>
      <c r="B94" s="90" t="s">
        <v>12</v>
      </c>
      <c r="C94" s="90"/>
      <c r="D94" s="6"/>
      <c r="E94" s="7" t="s">
        <v>44</v>
      </c>
      <c r="F94" s="8" t="s">
        <v>44</v>
      </c>
      <c r="G94" s="8" t="s">
        <v>44</v>
      </c>
      <c r="H94" s="8" t="s">
        <v>44</v>
      </c>
      <c r="I94" s="8" t="s">
        <v>44</v>
      </c>
      <c r="J94" s="8">
        <v>156795571</v>
      </c>
      <c r="K94" s="8">
        <v>305056468</v>
      </c>
      <c r="L94" s="8">
        <v>290649627</v>
      </c>
      <c r="M94" s="8">
        <f>SUM(M88:M93)+1</f>
        <v>282555631</v>
      </c>
      <c r="N94" s="8">
        <f>SUM(N88:N93)</f>
        <v>291084977</v>
      </c>
      <c r="O94" s="8">
        <f>SUM(O88:O93)+1</f>
        <v>281488722</v>
      </c>
      <c r="P94" s="8">
        <f>SUM(P88:P93)+1</f>
        <v>269144179</v>
      </c>
      <c r="Q94" s="8">
        <v>247469593</v>
      </c>
      <c r="R94" s="8">
        <v>235024287</v>
      </c>
      <c r="S94" s="8">
        <v>219298048</v>
      </c>
      <c r="T94" s="8">
        <v>207946457</v>
      </c>
      <c r="U94" s="8">
        <v>197402782</v>
      </c>
      <c r="V94" s="8">
        <v>257557002</v>
      </c>
      <c r="W94" s="8">
        <v>263874510</v>
      </c>
      <c r="X94" s="45">
        <v>240083411</v>
      </c>
      <c r="Y94" s="45">
        <v>236425666</v>
      </c>
      <c r="Z94" s="45">
        <v>310135418</v>
      </c>
      <c r="AA94" s="45">
        <v>289927847</v>
      </c>
    </row>
    <row r="95" spans="1:27" ht="14.25" customHeight="1" x14ac:dyDescent="0.15">
      <c r="A95" s="5" t="s">
        <v>13</v>
      </c>
      <c r="B95" s="5"/>
      <c r="C95" s="70"/>
      <c r="D95" s="20"/>
      <c r="E95" s="58"/>
      <c r="F95" s="57"/>
      <c r="G95" s="57"/>
      <c r="H95" s="57"/>
      <c r="I95" s="57"/>
      <c r="J95" s="57"/>
      <c r="K95" s="57"/>
      <c r="L95" s="57"/>
      <c r="M95" s="57"/>
      <c r="N95" s="57"/>
      <c r="O95" s="57"/>
      <c r="P95" s="57"/>
      <c r="Q95" s="57"/>
      <c r="R95" s="57"/>
      <c r="S95" s="57"/>
      <c r="T95" s="57"/>
      <c r="U95" s="57"/>
      <c r="V95" s="57"/>
      <c r="W95" s="57"/>
      <c r="X95" s="55"/>
      <c r="Y95" s="55"/>
      <c r="Z95" s="55"/>
      <c r="AA95" s="55"/>
    </row>
    <row r="96" spans="1:27" ht="14.25" customHeight="1" x14ac:dyDescent="0.15">
      <c r="A96" s="20"/>
      <c r="B96" s="81" t="s">
        <v>14</v>
      </c>
      <c r="C96" s="81"/>
      <c r="D96" s="20"/>
      <c r="E96" s="58" t="s">
        <v>44</v>
      </c>
      <c r="F96" s="57" t="s">
        <v>44</v>
      </c>
      <c r="G96" s="57" t="s">
        <v>44</v>
      </c>
      <c r="H96" s="57" t="s">
        <v>44</v>
      </c>
      <c r="I96" s="57" t="s">
        <v>44</v>
      </c>
      <c r="J96" s="57">
        <v>6989615</v>
      </c>
      <c r="K96" s="57">
        <v>10076703</v>
      </c>
      <c r="L96" s="57">
        <v>4148832</v>
      </c>
      <c r="M96" s="57">
        <v>4156238</v>
      </c>
      <c r="N96" s="57">
        <v>4066887</v>
      </c>
      <c r="O96" s="57">
        <v>3742307</v>
      </c>
      <c r="P96" s="57">
        <v>3915592</v>
      </c>
      <c r="Q96" s="57">
        <v>4019945</v>
      </c>
      <c r="R96" s="57">
        <v>4100643</v>
      </c>
      <c r="S96" s="57">
        <v>4233825</v>
      </c>
      <c r="T96" s="57">
        <v>4317923</v>
      </c>
      <c r="U96" s="57">
        <v>4353332</v>
      </c>
      <c r="V96" s="57">
        <v>4483983</v>
      </c>
      <c r="W96" s="57">
        <v>4093991</v>
      </c>
      <c r="X96" s="55">
        <v>4146355</v>
      </c>
      <c r="Y96" s="55">
        <v>4174422</v>
      </c>
      <c r="Z96" s="55">
        <v>5205835</v>
      </c>
      <c r="AA96" s="55">
        <v>5529889</v>
      </c>
    </row>
    <row r="97" spans="1:27" ht="14.25" customHeight="1" x14ac:dyDescent="0.15">
      <c r="A97" s="20"/>
      <c r="B97" s="20"/>
      <c r="C97" s="70" t="s">
        <v>15</v>
      </c>
      <c r="D97" s="20"/>
      <c r="E97" s="58" t="s">
        <v>44</v>
      </c>
      <c r="F97" s="57" t="s">
        <v>44</v>
      </c>
      <c r="G97" s="57" t="s">
        <v>44</v>
      </c>
      <c r="H97" s="57" t="s">
        <v>44</v>
      </c>
      <c r="I97" s="57" t="s">
        <v>44</v>
      </c>
      <c r="J97" s="57">
        <v>797685</v>
      </c>
      <c r="K97" s="57">
        <v>1501406</v>
      </c>
      <c r="L97" s="57">
        <v>1521075</v>
      </c>
      <c r="M97" s="57">
        <v>1562259</v>
      </c>
      <c r="N97" s="57">
        <v>1452326</v>
      </c>
      <c r="O97" s="57">
        <v>1426830</v>
      </c>
      <c r="P97" s="57">
        <v>1456930</v>
      </c>
      <c r="Q97" s="57">
        <v>1457708</v>
      </c>
      <c r="R97" s="57">
        <v>1540720</v>
      </c>
      <c r="S97" s="57">
        <v>1564438</v>
      </c>
      <c r="T97" s="57">
        <v>1519633</v>
      </c>
      <c r="U97" s="57">
        <v>1559342</v>
      </c>
      <c r="V97" s="57">
        <v>1585879</v>
      </c>
      <c r="W97" s="57">
        <v>1416831</v>
      </c>
      <c r="X97" s="55">
        <v>1391938</v>
      </c>
      <c r="Y97" s="55">
        <v>1389303</v>
      </c>
      <c r="Z97" s="55">
        <v>1464895</v>
      </c>
      <c r="AA97" s="55">
        <v>1543557</v>
      </c>
    </row>
    <row r="98" spans="1:27" ht="14.25" customHeight="1" x14ac:dyDescent="0.15">
      <c r="A98" s="20"/>
      <c r="B98" s="20"/>
      <c r="C98" s="70" t="s">
        <v>16</v>
      </c>
      <c r="D98" s="20"/>
      <c r="E98" s="58" t="s">
        <v>44</v>
      </c>
      <c r="F98" s="57" t="s">
        <v>44</v>
      </c>
      <c r="G98" s="57" t="s">
        <v>44</v>
      </c>
      <c r="H98" s="57" t="s">
        <v>44</v>
      </c>
      <c r="I98" s="57" t="s">
        <v>44</v>
      </c>
      <c r="J98" s="57">
        <v>465735</v>
      </c>
      <c r="K98" s="57">
        <v>853881</v>
      </c>
      <c r="L98" s="57">
        <v>791301</v>
      </c>
      <c r="M98" s="57">
        <v>832316</v>
      </c>
      <c r="N98" s="57">
        <v>874428</v>
      </c>
      <c r="O98" s="57">
        <v>693171</v>
      </c>
      <c r="P98" s="57">
        <v>711416</v>
      </c>
      <c r="Q98" s="57">
        <v>792021</v>
      </c>
      <c r="R98" s="57">
        <v>731375</v>
      </c>
      <c r="S98" s="57">
        <v>723721</v>
      </c>
      <c r="T98" s="57">
        <v>678941</v>
      </c>
      <c r="U98" s="57">
        <v>726325</v>
      </c>
      <c r="V98" s="57">
        <v>801686</v>
      </c>
      <c r="W98" s="57">
        <v>851034</v>
      </c>
      <c r="X98" s="55">
        <v>903477</v>
      </c>
      <c r="Y98" s="55">
        <v>1034472</v>
      </c>
      <c r="Z98" s="55">
        <v>1494377</v>
      </c>
      <c r="AA98" s="55">
        <v>1751335</v>
      </c>
    </row>
    <row r="99" spans="1:27" ht="14.25" customHeight="1" x14ac:dyDescent="0.15">
      <c r="A99" s="20"/>
      <c r="B99" s="20"/>
      <c r="C99" s="70" t="s">
        <v>17</v>
      </c>
      <c r="D99" s="20"/>
      <c r="E99" s="58" t="s">
        <v>44</v>
      </c>
      <c r="F99" s="57" t="s">
        <v>44</v>
      </c>
      <c r="G99" s="57" t="s">
        <v>44</v>
      </c>
      <c r="H99" s="57" t="s">
        <v>44</v>
      </c>
      <c r="I99" s="57" t="s">
        <v>44</v>
      </c>
      <c r="J99" s="57">
        <v>137591</v>
      </c>
      <c r="K99" s="57">
        <v>335005</v>
      </c>
      <c r="L99" s="57">
        <v>166742</v>
      </c>
      <c r="M99" s="57">
        <v>101484</v>
      </c>
      <c r="N99" s="57">
        <v>85788</v>
      </c>
      <c r="O99" s="57">
        <v>17910</v>
      </c>
      <c r="P99" s="57">
        <v>87700</v>
      </c>
      <c r="Q99" s="57">
        <v>45308</v>
      </c>
      <c r="R99" s="57">
        <v>8825</v>
      </c>
      <c r="S99" s="57">
        <v>137718</v>
      </c>
      <c r="T99" s="57">
        <v>76030</v>
      </c>
      <c r="U99" s="57">
        <v>134597</v>
      </c>
      <c r="V99" s="57">
        <v>158569</v>
      </c>
      <c r="W99" s="57">
        <v>96827</v>
      </c>
      <c r="X99" s="55">
        <v>27997</v>
      </c>
      <c r="Y99" s="55">
        <v>99484</v>
      </c>
      <c r="Z99" s="55">
        <v>200180</v>
      </c>
      <c r="AA99" s="55">
        <v>242098</v>
      </c>
    </row>
    <row r="100" spans="1:27" ht="14.25" customHeight="1" x14ac:dyDescent="0.15">
      <c r="A100" s="20"/>
      <c r="B100" s="20"/>
      <c r="C100" s="70" t="s">
        <v>19</v>
      </c>
      <c r="D100" s="20"/>
      <c r="E100" s="58" t="s">
        <v>44</v>
      </c>
      <c r="F100" s="57" t="s">
        <v>44</v>
      </c>
      <c r="G100" s="57" t="s">
        <v>44</v>
      </c>
      <c r="H100" s="57" t="s">
        <v>44</v>
      </c>
      <c r="I100" s="57" t="s">
        <v>44</v>
      </c>
      <c r="J100" s="57">
        <f>J96-SUM(J97:J99)-2</f>
        <v>5588602</v>
      </c>
      <c r="K100" s="57">
        <f>K96-SUM(K97:K99)-2</f>
        <v>7386409</v>
      </c>
      <c r="L100" s="57">
        <v>1669714</v>
      </c>
      <c r="M100" s="57">
        <f>M96-SUM(M97:M99)</f>
        <v>1660179</v>
      </c>
      <c r="N100" s="57">
        <f>N96-SUM(N97:N99)</f>
        <v>1654345</v>
      </c>
      <c r="O100" s="57">
        <f>O96-SUM(O97:O99)</f>
        <v>1604396</v>
      </c>
      <c r="P100" s="57">
        <f>P96-SUM(P97:P99)</f>
        <v>1659546</v>
      </c>
      <c r="Q100" s="57">
        <f>Q96-SUM(Q97:Q99)</f>
        <v>1724908</v>
      </c>
      <c r="R100" s="57">
        <v>1819720</v>
      </c>
      <c r="S100" s="57">
        <v>1807947</v>
      </c>
      <c r="T100" s="57">
        <v>2043318</v>
      </c>
      <c r="U100" s="57">
        <v>1933066</v>
      </c>
      <c r="V100" s="57">
        <v>1937849</v>
      </c>
      <c r="W100" s="57">
        <v>1729297</v>
      </c>
      <c r="X100" s="55">
        <v>1822941</v>
      </c>
      <c r="Y100" s="55">
        <v>1651162</v>
      </c>
      <c r="Z100" s="55">
        <v>2046383</v>
      </c>
      <c r="AA100" s="55">
        <v>1992899</v>
      </c>
    </row>
    <row r="101" spans="1:27" ht="14.25" customHeight="1" x14ac:dyDescent="0.15">
      <c r="A101" s="20"/>
      <c r="B101" s="80" t="s">
        <v>87</v>
      </c>
      <c r="C101" s="80"/>
      <c r="D101" s="20"/>
      <c r="E101" s="58" t="s">
        <v>44</v>
      </c>
      <c r="F101" s="57" t="s">
        <v>44</v>
      </c>
      <c r="G101" s="57" t="s">
        <v>44</v>
      </c>
      <c r="H101" s="57" t="s">
        <v>44</v>
      </c>
      <c r="I101" s="57" t="s">
        <v>44</v>
      </c>
      <c r="J101" s="57">
        <v>427076688</v>
      </c>
      <c r="K101" s="57">
        <v>869591450</v>
      </c>
      <c r="L101" s="57">
        <v>728058490</v>
      </c>
      <c r="M101" s="57">
        <v>680813886</v>
      </c>
      <c r="N101" s="57">
        <v>619446005</v>
      </c>
      <c r="O101" s="57">
        <v>540655689</v>
      </c>
      <c r="P101" s="57">
        <v>429639840</v>
      </c>
      <c r="Q101" s="57">
        <v>356791824</v>
      </c>
      <c r="R101" s="57">
        <v>317092859</v>
      </c>
      <c r="S101" s="57">
        <v>285965947</v>
      </c>
      <c r="T101" s="57">
        <v>274053790</v>
      </c>
      <c r="U101" s="57">
        <v>264648232</v>
      </c>
      <c r="V101" s="57">
        <v>216427082</v>
      </c>
      <c r="W101" s="57">
        <v>183160865</v>
      </c>
      <c r="X101" s="55">
        <v>258653599</v>
      </c>
      <c r="Y101" s="55">
        <v>388627441</v>
      </c>
      <c r="Z101" s="55">
        <v>840180693</v>
      </c>
      <c r="AA101" s="55">
        <v>872962346</v>
      </c>
    </row>
    <row r="102" spans="1:27" ht="14.25" customHeight="1" x14ac:dyDescent="0.15">
      <c r="A102" s="20"/>
      <c r="B102" s="80" t="s">
        <v>28</v>
      </c>
      <c r="C102" s="80"/>
      <c r="D102" s="20"/>
      <c r="E102" s="58" t="s">
        <v>44</v>
      </c>
      <c r="F102" s="57" t="s">
        <v>44</v>
      </c>
      <c r="G102" s="57" t="s">
        <v>44</v>
      </c>
      <c r="H102" s="57" t="s">
        <v>44</v>
      </c>
      <c r="I102" s="57" t="s">
        <v>44</v>
      </c>
      <c r="J102" s="57" t="s">
        <v>44</v>
      </c>
      <c r="K102" s="57" t="s">
        <v>44</v>
      </c>
      <c r="L102" s="57" t="s">
        <v>10</v>
      </c>
      <c r="M102" s="57" t="s">
        <v>44</v>
      </c>
      <c r="N102" s="57" t="s">
        <v>44</v>
      </c>
      <c r="O102" s="57" t="s">
        <v>44</v>
      </c>
      <c r="P102" s="57" t="s">
        <v>118</v>
      </c>
      <c r="Q102" s="57" t="s">
        <v>44</v>
      </c>
      <c r="R102" s="57" t="s">
        <v>44</v>
      </c>
      <c r="S102" s="57" t="s">
        <v>118</v>
      </c>
      <c r="T102" s="57" t="s">
        <v>135</v>
      </c>
      <c r="U102" s="57" t="s">
        <v>118</v>
      </c>
      <c r="V102" s="57" t="s">
        <v>118</v>
      </c>
      <c r="W102" s="57" t="s">
        <v>118</v>
      </c>
      <c r="X102" s="55" t="s">
        <v>44</v>
      </c>
      <c r="Y102" s="55" t="s">
        <v>44</v>
      </c>
      <c r="Z102" s="55">
        <v>260000</v>
      </c>
      <c r="AA102" s="55">
        <v>260000</v>
      </c>
    </row>
    <row r="103" spans="1:27" s="9" customFormat="1" ht="14.25" customHeight="1" x14ac:dyDescent="0.15">
      <c r="A103" s="71"/>
      <c r="B103" s="93" t="s">
        <v>12</v>
      </c>
      <c r="C103" s="93"/>
      <c r="D103" s="10"/>
      <c r="E103" s="11" t="s">
        <v>10</v>
      </c>
      <c r="F103" s="12" t="s">
        <v>10</v>
      </c>
      <c r="G103" s="12" t="s">
        <v>10</v>
      </c>
      <c r="H103" s="12" t="s">
        <v>10</v>
      </c>
      <c r="I103" s="12" t="s">
        <v>10</v>
      </c>
      <c r="J103" s="12">
        <v>434066303</v>
      </c>
      <c r="K103" s="12">
        <v>879668153</v>
      </c>
      <c r="L103" s="12">
        <v>732207322</v>
      </c>
      <c r="M103" s="12">
        <f>SUM(M96,M101,M102)</f>
        <v>684970124</v>
      </c>
      <c r="N103" s="12">
        <f>SUM(N96,N101,N102)+1</f>
        <v>623512893</v>
      </c>
      <c r="O103" s="12">
        <f>SUM(O96,O101,O102)+1</f>
        <v>544397997</v>
      </c>
      <c r="P103" s="12">
        <f>SUM(P96,P101,P102)+1</f>
        <v>433555433</v>
      </c>
      <c r="Q103" s="12">
        <f>SUM(Q96,Q101,Q102)</f>
        <v>360811769</v>
      </c>
      <c r="R103" s="12">
        <v>321193502</v>
      </c>
      <c r="S103" s="12">
        <v>290199773</v>
      </c>
      <c r="T103" s="12">
        <v>278371713</v>
      </c>
      <c r="U103" s="12">
        <v>269001564</v>
      </c>
      <c r="V103" s="12">
        <v>220911066</v>
      </c>
      <c r="W103" s="12">
        <v>187254857</v>
      </c>
      <c r="X103" s="47">
        <v>262799955</v>
      </c>
      <c r="Y103" s="47">
        <v>392801864</v>
      </c>
      <c r="Z103" s="47">
        <v>845646528</v>
      </c>
      <c r="AA103" s="47">
        <v>878752235</v>
      </c>
    </row>
    <row r="104" spans="1:27" s="9" customFormat="1" ht="14.25" customHeight="1" x14ac:dyDescent="0.15">
      <c r="A104" s="85" t="s">
        <v>100</v>
      </c>
      <c r="B104" s="85"/>
      <c r="C104" s="85"/>
      <c r="D104" s="85"/>
      <c r="E104" s="85"/>
      <c r="F104" s="85"/>
      <c r="G104" s="85"/>
      <c r="H104" s="85"/>
      <c r="I104" s="85"/>
      <c r="J104" s="85"/>
      <c r="K104" s="85"/>
      <c r="L104" s="85"/>
      <c r="M104" s="85"/>
      <c r="N104" s="85"/>
      <c r="O104" s="85"/>
      <c r="P104" s="86"/>
      <c r="Q104" s="79"/>
      <c r="R104" s="79"/>
      <c r="S104" s="79"/>
      <c r="T104" s="79"/>
      <c r="U104" s="79"/>
      <c r="V104" s="79"/>
      <c r="W104" s="79"/>
    </row>
    <row r="116" spans="1:13" ht="14.25" customHeight="1" x14ac:dyDescent="0.15">
      <c r="A116" s="78"/>
      <c r="B116" s="78"/>
      <c r="C116" s="78"/>
      <c r="D116" s="78"/>
      <c r="E116" s="78"/>
      <c r="F116" s="78"/>
      <c r="G116" s="78"/>
      <c r="H116" s="78"/>
      <c r="I116" s="78"/>
      <c r="J116" s="78"/>
      <c r="K116" s="78"/>
      <c r="L116" s="78"/>
      <c r="M116" s="78"/>
    </row>
    <row r="117" spans="1:13" ht="14.25" customHeight="1" x14ac:dyDescent="0.15">
      <c r="A117" s="78"/>
      <c r="B117" s="78"/>
      <c r="C117" s="78"/>
      <c r="D117" s="78"/>
      <c r="E117" s="78"/>
      <c r="F117" s="78"/>
      <c r="G117" s="78"/>
      <c r="H117" s="78"/>
      <c r="I117" s="78"/>
      <c r="J117" s="78"/>
      <c r="K117" s="78"/>
      <c r="L117" s="78"/>
      <c r="M117" s="78"/>
    </row>
    <row r="118" spans="1:13" ht="14.25" customHeight="1" x14ac:dyDescent="0.15">
      <c r="A118" s="78"/>
      <c r="B118" s="78"/>
      <c r="C118" s="78"/>
      <c r="D118" s="78"/>
      <c r="E118" s="78"/>
      <c r="F118" s="78"/>
      <c r="G118" s="78"/>
      <c r="H118" s="78"/>
      <c r="I118" s="78"/>
      <c r="J118" s="78"/>
      <c r="K118" s="78"/>
      <c r="L118" s="78"/>
      <c r="M118" s="78"/>
    </row>
    <row r="119" spans="1:13" ht="14.25" customHeight="1" x14ac:dyDescent="0.15">
      <c r="A119" s="78"/>
      <c r="B119" s="78"/>
      <c r="C119" s="78"/>
      <c r="D119" s="78"/>
      <c r="E119" s="78"/>
      <c r="F119" s="78"/>
      <c r="G119" s="78"/>
      <c r="H119" s="78"/>
      <c r="I119" s="78"/>
      <c r="J119" s="78"/>
      <c r="K119" s="78"/>
      <c r="L119" s="78"/>
      <c r="M119" s="78"/>
    </row>
    <row r="120" spans="1:13" ht="14.25" customHeight="1" x14ac:dyDescent="0.15">
      <c r="A120" s="78"/>
      <c r="B120" s="78"/>
      <c r="C120" s="78"/>
      <c r="D120" s="78"/>
      <c r="E120" s="78"/>
      <c r="F120" s="78"/>
      <c r="G120" s="78"/>
      <c r="H120" s="78"/>
      <c r="I120" s="78"/>
      <c r="J120" s="78"/>
      <c r="K120" s="78"/>
      <c r="L120" s="78"/>
      <c r="M120" s="78"/>
    </row>
    <row r="121" spans="1:13" ht="14.25" customHeight="1" x14ac:dyDescent="0.15">
      <c r="A121" s="78"/>
      <c r="B121" s="78"/>
      <c r="C121" s="78"/>
      <c r="D121" s="78"/>
      <c r="E121" s="78"/>
      <c r="F121" s="78"/>
      <c r="G121" s="78"/>
      <c r="H121" s="78"/>
      <c r="I121" s="78"/>
      <c r="J121" s="78"/>
      <c r="K121" s="78"/>
      <c r="L121" s="78"/>
      <c r="M121" s="78"/>
    </row>
    <row r="122" spans="1:13" ht="14.25" customHeight="1" x14ac:dyDescent="0.15">
      <c r="A122" s="78"/>
      <c r="B122" s="78"/>
      <c r="C122" s="78"/>
      <c r="D122" s="78"/>
      <c r="E122" s="78"/>
      <c r="F122" s="78"/>
      <c r="G122" s="78"/>
      <c r="H122" s="78"/>
      <c r="I122" s="78"/>
      <c r="J122" s="78"/>
      <c r="K122" s="78"/>
      <c r="L122" s="78"/>
      <c r="M122" s="78"/>
    </row>
    <row r="123" spans="1:13" ht="14.25" customHeight="1" x14ac:dyDescent="0.15">
      <c r="A123" s="78"/>
      <c r="B123" s="78"/>
      <c r="C123" s="78"/>
      <c r="D123" s="78"/>
      <c r="E123" s="78"/>
      <c r="F123" s="78"/>
      <c r="G123" s="78"/>
      <c r="H123" s="78"/>
      <c r="I123" s="78"/>
      <c r="J123" s="78"/>
      <c r="K123" s="78"/>
      <c r="L123" s="78"/>
      <c r="M123" s="78"/>
    </row>
  </sheetData>
  <mergeCells count="43">
    <mergeCell ref="B101:C101"/>
    <mergeCell ref="B69:C69"/>
    <mergeCell ref="A30:D30"/>
    <mergeCell ref="B103:C103"/>
    <mergeCell ref="B89:C89"/>
    <mergeCell ref="B90:C90"/>
    <mergeCell ref="B91:C91"/>
    <mergeCell ref="B94:C94"/>
    <mergeCell ref="B83:C83"/>
    <mergeCell ref="B84:C84"/>
    <mergeCell ref="B85:C85"/>
    <mergeCell ref="A86:C86"/>
    <mergeCell ref="B88:C88"/>
    <mergeCell ref="B102:C102"/>
    <mergeCell ref="B76:C76"/>
    <mergeCell ref="B78:C78"/>
    <mergeCell ref="B96:C96"/>
    <mergeCell ref="B65:C65"/>
    <mergeCell ref="A49:C49"/>
    <mergeCell ref="B51:C51"/>
    <mergeCell ref="A66:C66"/>
    <mergeCell ref="B68:C68"/>
    <mergeCell ref="A104:P104"/>
    <mergeCell ref="B25:C25"/>
    <mergeCell ref="B26:C26"/>
    <mergeCell ref="A27:L27"/>
    <mergeCell ref="B48:C48"/>
    <mergeCell ref="B42:C42"/>
    <mergeCell ref="B47:C47"/>
    <mergeCell ref="B40:C40"/>
    <mergeCell ref="A31:C31"/>
    <mergeCell ref="B33:C33"/>
    <mergeCell ref="B34:C34"/>
    <mergeCell ref="B52:C52"/>
    <mergeCell ref="B70:C70"/>
    <mergeCell ref="B57:C57"/>
    <mergeCell ref="B59:C59"/>
    <mergeCell ref="B64:C64"/>
    <mergeCell ref="B8:C8"/>
    <mergeCell ref="B9:C9"/>
    <mergeCell ref="A6:D6"/>
    <mergeCell ref="B19:C19"/>
    <mergeCell ref="B17:C17"/>
  </mergeCells>
  <phoneticPr fontId="7"/>
  <printOptions horizontalCentered="1"/>
  <pageMargins left="0.39370078740157483" right="0.39370078740157483" top="0.6692913385826772" bottom="7.874015748031496E-2" header="0" footer="0"/>
  <pageSetup paperSize="8" scale="56" firstPageNumber="206" fitToHeight="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B199"/>
  <sheetViews>
    <sheetView view="pageBreakPreview" zoomScaleNormal="100" zoomScaleSheetLayoutView="100" workbookViewId="0">
      <pane xSplit="4" ySplit="3" topLeftCell="E4" activePane="bottomRight" state="frozen"/>
      <selection sqref="A1:IV65536"/>
      <selection pane="topRight" sqref="A1:IV65536"/>
      <selection pane="bottomLeft" sqref="A1:IV65536"/>
      <selection pane="bottomRight"/>
    </sheetView>
  </sheetViews>
  <sheetFormatPr defaultColWidth="9.42578125" defaultRowHeight="14.25" customHeight="1" x14ac:dyDescent="0.15"/>
  <cols>
    <col min="1" max="1" width="1.5703125" style="14" customWidth="1"/>
    <col min="2" max="2" width="1.85546875" style="14" customWidth="1"/>
    <col min="3" max="3" width="26.42578125" style="14" customWidth="1"/>
    <col min="4" max="4" width="0.5703125" style="14" customWidth="1"/>
    <col min="5" max="23" width="13.140625" style="14" customWidth="1"/>
    <col min="24" max="27" width="14.140625" style="14" customWidth="1"/>
    <col min="28" max="28" width="17.5703125" style="14" bestFit="1" customWidth="1"/>
    <col min="29" max="16384" width="9.42578125" style="14"/>
  </cols>
  <sheetData>
    <row r="1" spans="1:27" s="1" customFormat="1" ht="14.25" customHeight="1" x14ac:dyDescent="0.15">
      <c r="A1" s="66" t="s">
        <v>48</v>
      </c>
      <c r="B1" s="66"/>
      <c r="C1" s="66"/>
      <c r="D1" s="66"/>
      <c r="E1" s="66"/>
      <c r="F1" s="66"/>
      <c r="G1" s="66"/>
      <c r="H1" s="66"/>
      <c r="I1" s="66"/>
      <c r="J1" s="66"/>
      <c r="K1" s="66"/>
      <c r="L1" s="66"/>
      <c r="M1" s="66"/>
      <c r="N1" s="66"/>
      <c r="O1" s="66"/>
      <c r="P1" s="66"/>
      <c r="Q1" s="66"/>
      <c r="R1" s="66"/>
      <c r="S1" s="66"/>
      <c r="T1" s="66"/>
      <c r="U1" s="66"/>
      <c r="V1" s="66"/>
      <c r="W1" s="67"/>
      <c r="X1" s="67"/>
      <c r="Y1" s="67"/>
      <c r="Z1" s="67"/>
      <c r="AA1" s="67"/>
    </row>
    <row r="2" spans="1:27" s="1" customFormat="1" ht="14.25" customHeight="1" x14ac:dyDescent="0.15">
      <c r="A2" s="2"/>
      <c r="B2" s="2"/>
      <c r="C2" s="2"/>
      <c r="D2" s="2"/>
      <c r="E2" s="2"/>
      <c r="F2" s="2"/>
      <c r="G2" s="2"/>
      <c r="H2" s="2"/>
      <c r="I2" s="3"/>
      <c r="J2" s="3"/>
      <c r="K2" s="3"/>
      <c r="L2" s="3"/>
      <c r="M2" s="3"/>
      <c r="N2" s="3"/>
      <c r="P2" s="3"/>
      <c r="Q2" s="3"/>
      <c r="R2" s="3"/>
      <c r="S2" s="3"/>
      <c r="T2" s="3"/>
      <c r="U2" s="3"/>
      <c r="V2" s="3"/>
      <c r="W2" s="3"/>
      <c r="Y2" s="3"/>
      <c r="Z2" s="3"/>
      <c r="AA2" s="3" t="s">
        <v>93</v>
      </c>
    </row>
    <row r="3" spans="1:27" s="1" customFormat="1" ht="23.4" customHeight="1" x14ac:dyDescent="0.15">
      <c r="A3" s="82" t="s">
        <v>151</v>
      </c>
      <c r="B3" s="82"/>
      <c r="C3" s="82"/>
      <c r="D3" s="83"/>
      <c r="E3" s="63" t="s">
        <v>5</v>
      </c>
      <c r="F3" s="63">
        <v>16</v>
      </c>
      <c r="G3" s="63">
        <v>17</v>
      </c>
      <c r="H3" s="63">
        <v>18</v>
      </c>
      <c r="I3" s="63">
        <v>19</v>
      </c>
      <c r="J3" s="63">
        <v>20</v>
      </c>
      <c r="K3" s="63">
        <v>21</v>
      </c>
      <c r="L3" s="63">
        <v>22</v>
      </c>
      <c r="M3" s="63">
        <v>23</v>
      </c>
      <c r="N3" s="63">
        <v>24</v>
      </c>
      <c r="O3" s="63">
        <v>25</v>
      </c>
      <c r="P3" s="63">
        <v>26</v>
      </c>
      <c r="Q3" s="63">
        <v>27</v>
      </c>
      <c r="R3" s="63">
        <v>28</v>
      </c>
      <c r="S3" s="63">
        <v>29</v>
      </c>
      <c r="T3" s="63">
        <v>30</v>
      </c>
      <c r="U3" s="63" t="s">
        <v>127</v>
      </c>
      <c r="V3" s="63">
        <v>2</v>
      </c>
      <c r="W3" s="63">
        <v>3</v>
      </c>
      <c r="X3" s="63">
        <v>4</v>
      </c>
      <c r="Y3" s="63">
        <v>5</v>
      </c>
      <c r="Z3" s="68">
        <v>6</v>
      </c>
      <c r="AA3" s="68">
        <v>7</v>
      </c>
    </row>
    <row r="4" spans="1:27" s="26" customFormat="1" ht="13.5" customHeight="1" x14ac:dyDescent="0.15">
      <c r="A4" s="92" t="s">
        <v>81</v>
      </c>
      <c r="B4" s="92"/>
      <c r="C4" s="92"/>
      <c r="D4" s="41"/>
      <c r="E4" s="4"/>
      <c r="F4" s="40"/>
      <c r="G4" s="40"/>
      <c r="H4" s="40"/>
      <c r="I4" s="23"/>
      <c r="J4" s="22"/>
      <c r="K4" s="22"/>
      <c r="L4" s="22"/>
      <c r="M4" s="22"/>
      <c r="N4" s="40"/>
      <c r="O4" s="22"/>
      <c r="P4" s="22"/>
      <c r="Q4" s="22"/>
      <c r="R4" s="22"/>
      <c r="S4" s="22"/>
      <c r="T4" s="22"/>
      <c r="U4" s="22"/>
      <c r="V4" s="22"/>
      <c r="W4" s="22"/>
      <c r="X4" s="51"/>
      <c r="Y4" s="51"/>
      <c r="Z4" s="51"/>
      <c r="AA4" s="51"/>
    </row>
    <row r="5" spans="1:27" s="15" customFormat="1" ht="13.5" customHeight="1" x14ac:dyDescent="0.15">
      <c r="A5" s="5" t="s">
        <v>6</v>
      </c>
      <c r="B5" s="5"/>
      <c r="C5" s="5"/>
      <c r="D5" s="40"/>
      <c r="E5" s="58"/>
      <c r="F5" s="57"/>
      <c r="G5" s="57"/>
      <c r="H5" s="57"/>
      <c r="I5" s="57"/>
      <c r="J5" s="57"/>
      <c r="K5" s="57"/>
      <c r="L5" s="57"/>
      <c r="M5" s="57"/>
      <c r="N5" s="57"/>
      <c r="O5" s="57"/>
      <c r="P5" s="57"/>
      <c r="Q5" s="57"/>
      <c r="R5" s="57"/>
      <c r="S5" s="57"/>
      <c r="T5" s="57"/>
      <c r="U5" s="57"/>
      <c r="V5" s="57"/>
      <c r="W5" s="57"/>
      <c r="X5" s="55"/>
      <c r="Y5" s="55"/>
      <c r="Z5" s="55"/>
      <c r="AA5" s="55"/>
    </row>
    <row r="6" spans="1:27" s="15" customFormat="1" ht="13.5" customHeight="1" x14ac:dyDescent="0.15">
      <c r="A6" s="79"/>
      <c r="B6" s="80" t="s">
        <v>47</v>
      </c>
      <c r="C6" s="80"/>
      <c r="D6" s="38"/>
      <c r="E6" s="58" t="s">
        <v>53</v>
      </c>
      <c r="F6" s="57" t="s">
        <v>53</v>
      </c>
      <c r="G6" s="57" t="s">
        <v>53</v>
      </c>
      <c r="H6" s="57" t="s">
        <v>53</v>
      </c>
      <c r="I6" s="57" t="s">
        <v>53</v>
      </c>
      <c r="J6" s="57">
        <v>343780</v>
      </c>
      <c r="K6" s="57">
        <v>29984848</v>
      </c>
      <c r="L6" s="57">
        <v>55036468</v>
      </c>
      <c r="M6" s="57">
        <v>43710472</v>
      </c>
      <c r="N6" s="57">
        <v>45044686</v>
      </c>
      <c r="O6" s="57">
        <v>41347871</v>
      </c>
      <c r="P6" s="57">
        <v>35183906</v>
      </c>
      <c r="Q6" s="57">
        <v>28013159</v>
      </c>
      <c r="R6" s="57">
        <v>20963046</v>
      </c>
      <c r="S6" s="57">
        <v>16644660</v>
      </c>
      <c r="T6" s="57">
        <v>13039485</v>
      </c>
      <c r="U6" s="57">
        <v>8209171</v>
      </c>
      <c r="V6" s="57">
        <v>6568002</v>
      </c>
      <c r="W6" s="57">
        <v>5787547</v>
      </c>
      <c r="X6" s="55">
        <v>4681503</v>
      </c>
      <c r="Y6" s="55">
        <v>3755440</v>
      </c>
      <c r="Z6" s="55">
        <v>9625937</v>
      </c>
      <c r="AA6" s="55">
        <v>9991622</v>
      </c>
    </row>
    <row r="7" spans="1:27" s="25" customFormat="1" ht="13.5" customHeight="1" x14ac:dyDescent="0.15">
      <c r="A7" s="76"/>
      <c r="B7" s="81" t="s">
        <v>49</v>
      </c>
      <c r="C7" s="81"/>
      <c r="D7" s="24"/>
      <c r="E7" s="58" t="s">
        <v>57</v>
      </c>
      <c r="F7" s="57" t="s">
        <v>57</v>
      </c>
      <c r="G7" s="57" t="s">
        <v>57</v>
      </c>
      <c r="H7" s="57" t="s">
        <v>57</v>
      </c>
      <c r="I7" s="57" t="s">
        <v>57</v>
      </c>
      <c r="J7" s="57">
        <v>42862</v>
      </c>
      <c r="K7" s="57">
        <v>5718843</v>
      </c>
      <c r="L7" s="57">
        <v>3440587</v>
      </c>
      <c r="M7" s="57">
        <v>4857997</v>
      </c>
      <c r="N7" s="57">
        <v>3745902</v>
      </c>
      <c r="O7" s="57">
        <v>3567179</v>
      </c>
      <c r="P7" s="57">
        <v>2921083</v>
      </c>
      <c r="Q7" s="57">
        <v>2711141</v>
      </c>
      <c r="R7" s="57">
        <v>1877014</v>
      </c>
      <c r="S7" s="57">
        <v>512196</v>
      </c>
      <c r="T7" s="57">
        <v>165669</v>
      </c>
      <c r="U7" s="57">
        <v>136230</v>
      </c>
      <c r="V7" s="57">
        <v>12115544</v>
      </c>
      <c r="W7" s="57">
        <v>6768006</v>
      </c>
      <c r="X7" s="55">
        <v>2412972</v>
      </c>
      <c r="Y7" s="55">
        <v>187781</v>
      </c>
      <c r="Z7" s="55">
        <v>701733</v>
      </c>
      <c r="AA7" s="55">
        <v>701733</v>
      </c>
    </row>
    <row r="8" spans="1:27" s="25" customFormat="1" ht="13.5" customHeight="1" x14ac:dyDescent="0.15">
      <c r="A8" s="76"/>
      <c r="B8" s="81" t="s">
        <v>8</v>
      </c>
      <c r="C8" s="81"/>
      <c r="D8" s="24"/>
      <c r="E8" s="58"/>
      <c r="F8" s="57"/>
      <c r="G8" s="57"/>
      <c r="H8" s="57"/>
      <c r="I8" s="57"/>
      <c r="J8" s="57"/>
      <c r="K8" s="57"/>
      <c r="L8" s="57"/>
      <c r="M8" s="57"/>
      <c r="N8" s="57"/>
      <c r="O8" s="57"/>
      <c r="P8" s="57"/>
      <c r="Q8" s="57"/>
      <c r="R8" s="57"/>
      <c r="S8" s="57"/>
      <c r="T8" s="57"/>
      <c r="U8" s="57"/>
      <c r="V8" s="57"/>
      <c r="W8" s="57"/>
      <c r="X8" s="55"/>
      <c r="Y8" s="55"/>
      <c r="Z8" s="55"/>
      <c r="AA8" s="55"/>
    </row>
    <row r="9" spans="1:27" s="25" customFormat="1" ht="13.5" customHeight="1" x14ac:dyDescent="0.15">
      <c r="A9" s="76"/>
      <c r="B9" s="69"/>
      <c r="C9" s="69" t="s">
        <v>58</v>
      </c>
      <c r="D9" s="24"/>
      <c r="E9" s="58" t="s">
        <v>57</v>
      </c>
      <c r="F9" s="57" t="s">
        <v>57</v>
      </c>
      <c r="G9" s="57" t="s">
        <v>57</v>
      </c>
      <c r="H9" s="57" t="s">
        <v>57</v>
      </c>
      <c r="I9" s="57" t="s">
        <v>57</v>
      </c>
      <c r="J9" s="57">
        <v>210492</v>
      </c>
      <c r="K9" s="57">
        <v>385106</v>
      </c>
      <c r="L9" s="57">
        <v>502972</v>
      </c>
      <c r="M9" s="57">
        <v>701134</v>
      </c>
      <c r="N9" s="57">
        <v>606075</v>
      </c>
      <c r="O9" s="57">
        <v>603928</v>
      </c>
      <c r="P9" s="57">
        <v>478069</v>
      </c>
      <c r="Q9" s="57">
        <v>354193</v>
      </c>
      <c r="R9" s="57">
        <v>289392</v>
      </c>
      <c r="S9" s="57">
        <v>256248</v>
      </c>
      <c r="T9" s="57">
        <v>162335</v>
      </c>
      <c r="U9" s="57">
        <v>146310</v>
      </c>
      <c r="V9" s="57">
        <v>154685</v>
      </c>
      <c r="W9" s="57">
        <v>164414</v>
      </c>
      <c r="X9" s="55">
        <v>155091</v>
      </c>
      <c r="Y9" s="55">
        <v>181828</v>
      </c>
      <c r="Z9" s="55">
        <v>218986</v>
      </c>
      <c r="AA9" s="55">
        <v>220521</v>
      </c>
    </row>
    <row r="10" spans="1:27" s="25" customFormat="1" ht="13.5" customHeight="1" x14ac:dyDescent="0.15">
      <c r="A10" s="76"/>
      <c r="B10" s="69"/>
      <c r="C10" s="69" t="s">
        <v>11</v>
      </c>
      <c r="D10" s="24"/>
      <c r="E10" s="58" t="s">
        <v>57</v>
      </c>
      <c r="F10" s="57" t="s">
        <v>57</v>
      </c>
      <c r="G10" s="57" t="s">
        <v>57</v>
      </c>
      <c r="H10" s="57" t="s">
        <v>57</v>
      </c>
      <c r="I10" s="57" t="s">
        <v>57</v>
      </c>
      <c r="J10" s="57" t="s">
        <v>57</v>
      </c>
      <c r="K10" s="57">
        <v>460891</v>
      </c>
      <c r="L10" s="57">
        <v>461757</v>
      </c>
      <c r="M10" s="57">
        <v>505713</v>
      </c>
      <c r="N10" s="57">
        <v>720539</v>
      </c>
      <c r="O10" s="57">
        <v>758166</v>
      </c>
      <c r="P10" s="57">
        <v>596447</v>
      </c>
      <c r="Q10" s="57">
        <v>735183</v>
      </c>
      <c r="R10" s="57">
        <v>68183</v>
      </c>
      <c r="S10" s="57">
        <v>43690</v>
      </c>
      <c r="T10" s="57">
        <v>41684</v>
      </c>
      <c r="U10" s="57">
        <v>43951</v>
      </c>
      <c r="V10" s="57">
        <v>61635</v>
      </c>
      <c r="W10" s="57">
        <v>14275</v>
      </c>
      <c r="X10" s="55">
        <v>19164</v>
      </c>
      <c r="Y10" s="55">
        <v>61193</v>
      </c>
      <c r="Z10" s="55">
        <v>28883</v>
      </c>
      <c r="AA10" s="55">
        <v>1926879</v>
      </c>
    </row>
    <row r="11" spans="1:27" s="25" customFormat="1" ht="13.5" customHeight="1" x14ac:dyDescent="0.15">
      <c r="A11" s="76"/>
      <c r="B11" s="69"/>
      <c r="C11" s="69" t="s">
        <v>8</v>
      </c>
      <c r="D11" s="24"/>
      <c r="E11" s="58" t="s">
        <v>57</v>
      </c>
      <c r="F11" s="57" t="s">
        <v>57</v>
      </c>
      <c r="G11" s="57" t="s">
        <v>57</v>
      </c>
      <c r="H11" s="57" t="s">
        <v>57</v>
      </c>
      <c r="I11" s="57" t="s">
        <v>57</v>
      </c>
      <c r="J11" s="57">
        <v>1619</v>
      </c>
      <c r="K11" s="57">
        <v>6946</v>
      </c>
      <c r="L11" s="57">
        <v>65701</v>
      </c>
      <c r="M11" s="57">
        <v>6930069</v>
      </c>
      <c r="N11" s="57">
        <v>633390</v>
      </c>
      <c r="O11" s="57">
        <v>1251126</v>
      </c>
      <c r="P11" s="57">
        <v>1677144</v>
      </c>
      <c r="Q11" s="57">
        <v>1070859</v>
      </c>
      <c r="R11" s="57">
        <v>1644829</v>
      </c>
      <c r="S11" s="57">
        <v>5710251</v>
      </c>
      <c r="T11" s="57">
        <v>1388923</v>
      </c>
      <c r="U11" s="57">
        <v>2123923</v>
      </c>
      <c r="V11" s="57">
        <v>1354451</v>
      </c>
      <c r="W11" s="57">
        <v>3446985</v>
      </c>
      <c r="X11" s="55">
        <v>3503026</v>
      </c>
      <c r="Y11" s="55">
        <v>3486250</v>
      </c>
      <c r="Z11" s="55">
        <v>1246</v>
      </c>
      <c r="AA11" s="55">
        <v>1262</v>
      </c>
    </row>
    <row r="12" spans="1:27" s="9" customFormat="1" ht="13.5" customHeight="1" x14ac:dyDescent="0.15">
      <c r="A12" s="72"/>
      <c r="B12" s="90" t="s">
        <v>12</v>
      </c>
      <c r="C12" s="90"/>
      <c r="D12" s="6"/>
      <c r="E12" s="7" t="s">
        <v>57</v>
      </c>
      <c r="F12" s="8" t="s">
        <v>57</v>
      </c>
      <c r="G12" s="8" t="s">
        <v>57</v>
      </c>
      <c r="H12" s="8" t="s">
        <v>57</v>
      </c>
      <c r="I12" s="8" t="s">
        <v>57</v>
      </c>
      <c r="J12" s="8">
        <v>598754</v>
      </c>
      <c r="K12" s="8">
        <v>36556636</v>
      </c>
      <c r="L12" s="8">
        <v>59507486</v>
      </c>
      <c r="M12" s="8">
        <f>SUM(M6:M11)</f>
        <v>56705385</v>
      </c>
      <c r="N12" s="8">
        <f>SUM(N6:N11)+2</f>
        <v>50750594</v>
      </c>
      <c r="O12" s="8">
        <f>SUM(O6:O11)+3</f>
        <v>47528273</v>
      </c>
      <c r="P12" s="8">
        <f>SUM(P6:P11)+3</f>
        <v>40856652</v>
      </c>
      <c r="Q12" s="8">
        <v>32884537</v>
      </c>
      <c r="R12" s="8">
        <v>24842467</v>
      </c>
      <c r="S12" s="8">
        <v>23167048</v>
      </c>
      <c r="T12" s="8">
        <v>14798098</v>
      </c>
      <c r="U12" s="8">
        <v>10659587</v>
      </c>
      <c r="V12" s="8">
        <v>20254320</v>
      </c>
      <c r="W12" s="8">
        <v>16181230</v>
      </c>
      <c r="X12" s="45">
        <v>10771758</v>
      </c>
      <c r="Y12" s="45">
        <v>7672494</v>
      </c>
      <c r="Z12" s="45">
        <v>10576785</v>
      </c>
      <c r="AA12" s="45">
        <v>12842017</v>
      </c>
    </row>
    <row r="13" spans="1:27" ht="13.5" customHeight="1" x14ac:dyDescent="0.15">
      <c r="A13" s="5" t="s">
        <v>13</v>
      </c>
      <c r="B13" s="5"/>
      <c r="C13" s="70"/>
      <c r="D13" s="20"/>
      <c r="E13" s="58"/>
      <c r="F13" s="57"/>
      <c r="G13" s="57"/>
      <c r="H13" s="57"/>
      <c r="I13" s="57"/>
      <c r="J13" s="57"/>
      <c r="K13" s="57"/>
      <c r="L13" s="57"/>
      <c r="M13" s="57"/>
      <c r="N13" s="57"/>
      <c r="O13" s="57"/>
      <c r="P13" s="57"/>
      <c r="Q13" s="57"/>
      <c r="R13" s="57"/>
      <c r="S13" s="57"/>
      <c r="T13" s="57"/>
      <c r="U13" s="57"/>
      <c r="V13" s="57"/>
      <c r="W13" s="57"/>
      <c r="X13" s="55"/>
      <c r="Y13" s="55"/>
      <c r="Z13" s="55"/>
      <c r="AA13" s="55"/>
    </row>
    <row r="14" spans="1:27" ht="13.5" customHeight="1" x14ac:dyDescent="0.15">
      <c r="A14" s="20"/>
      <c r="B14" s="81" t="s">
        <v>14</v>
      </c>
      <c r="C14" s="81"/>
      <c r="D14" s="20"/>
      <c r="E14" s="58" t="s">
        <v>53</v>
      </c>
      <c r="F14" s="57" t="s">
        <v>53</v>
      </c>
      <c r="G14" s="57" t="s">
        <v>53</v>
      </c>
      <c r="H14" s="57" t="s">
        <v>53</v>
      </c>
      <c r="I14" s="57" t="s">
        <v>53</v>
      </c>
      <c r="J14" s="57">
        <v>428242</v>
      </c>
      <c r="K14" s="57">
        <v>30149268</v>
      </c>
      <c r="L14" s="57">
        <v>55271095</v>
      </c>
      <c r="M14" s="57">
        <v>44063200</v>
      </c>
      <c r="N14" s="57">
        <v>45380722</v>
      </c>
      <c r="O14" s="57">
        <v>41654184</v>
      </c>
      <c r="P14" s="57">
        <v>35533935</v>
      </c>
      <c r="Q14" s="57">
        <v>28374088</v>
      </c>
      <c r="R14" s="57">
        <v>21376895</v>
      </c>
      <c r="S14" s="57">
        <v>17012144</v>
      </c>
      <c r="T14" s="57">
        <v>13342493</v>
      </c>
      <c r="U14" s="57">
        <v>8449585</v>
      </c>
      <c r="V14" s="57">
        <v>6933431</v>
      </c>
      <c r="W14" s="57">
        <v>6482866</v>
      </c>
      <c r="X14" s="55">
        <v>5280891</v>
      </c>
      <c r="Y14" s="55">
        <v>4888473</v>
      </c>
      <c r="Z14" s="55">
        <v>10768273</v>
      </c>
      <c r="AA14" s="55">
        <v>11014438</v>
      </c>
    </row>
    <row r="15" spans="1:27" ht="13.5" customHeight="1" x14ac:dyDescent="0.15">
      <c r="A15" s="20"/>
      <c r="B15" s="20"/>
      <c r="C15" s="70" t="s">
        <v>15</v>
      </c>
      <c r="D15" s="20"/>
      <c r="E15" s="58" t="s">
        <v>55</v>
      </c>
      <c r="F15" s="57" t="s">
        <v>55</v>
      </c>
      <c r="G15" s="57" t="s">
        <v>55</v>
      </c>
      <c r="H15" s="57" t="s">
        <v>55</v>
      </c>
      <c r="I15" s="57" t="s">
        <v>55</v>
      </c>
      <c r="J15" s="57">
        <v>25346</v>
      </c>
      <c r="K15" s="57">
        <v>51380</v>
      </c>
      <c r="L15" s="57">
        <v>51500</v>
      </c>
      <c r="M15" s="57">
        <v>48031</v>
      </c>
      <c r="N15" s="57">
        <v>44138</v>
      </c>
      <c r="O15" s="57">
        <v>44534</v>
      </c>
      <c r="P15" s="57">
        <v>48625</v>
      </c>
      <c r="Q15" s="57">
        <v>47629</v>
      </c>
      <c r="R15" s="57">
        <v>48528</v>
      </c>
      <c r="S15" s="57">
        <v>49165</v>
      </c>
      <c r="T15" s="57">
        <v>47867</v>
      </c>
      <c r="U15" s="57">
        <v>47429</v>
      </c>
      <c r="V15" s="57">
        <v>47578</v>
      </c>
      <c r="W15" s="57">
        <v>47132</v>
      </c>
      <c r="X15" s="55">
        <v>48093</v>
      </c>
      <c r="Y15" s="55">
        <v>48967</v>
      </c>
      <c r="Z15" s="55">
        <v>52060</v>
      </c>
      <c r="AA15" s="55">
        <v>53468</v>
      </c>
    </row>
    <row r="16" spans="1:27" ht="13.5" customHeight="1" x14ac:dyDescent="0.15">
      <c r="A16" s="20"/>
      <c r="B16" s="20"/>
      <c r="C16" s="70" t="s">
        <v>16</v>
      </c>
      <c r="D16" s="20"/>
      <c r="E16" s="58" t="s">
        <v>56</v>
      </c>
      <c r="F16" s="57" t="s">
        <v>56</v>
      </c>
      <c r="G16" s="57" t="s">
        <v>56</v>
      </c>
      <c r="H16" s="57" t="s">
        <v>56</v>
      </c>
      <c r="I16" s="57" t="s">
        <v>56</v>
      </c>
      <c r="J16" s="57">
        <v>29058</v>
      </c>
      <c r="K16" s="57">
        <v>53142</v>
      </c>
      <c r="L16" s="57">
        <v>68323</v>
      </c>
      <c r="M16" s="57">
        <v>52739</v>
      </c>
      <c r="N16" s="57">
        <v>75575</v>
      </c>
      <c r="O16" s="57">
        <v>75491</v>
      </c>
      <c r="P16" s="57">
        <v>57963</v>
      </c>
      <c r="Q16" s="57">
        <v>80793</v>
      </c>
      <c r="R16" s="57">
        <v>65136</v>
      </c>
      <c r="S16" s="57">
        <v>61162</v>
      </c>
      <c r="T16" s="57">
        <v>57248</v>
      </c>
      <c r="U16" s="57">
        <v>44711</v>
      </c>
      <c r="V16" s="57">
        <v>51191</v>
      </c>
      <c r="W16" s="57">
        <v>63094</v>
      </c>
      <c r="X16" s="55">
        <v>61517</v>
      </c>
      <c r="Y16" s="55">
        <v>63069</v>
      </c>
      <c r="Z16" s="55">
        <v>93000</v>
      </c>
      <c r="AA16" s="55">
        <v>92460</v>
      </c>
    </row>
    <row r="17" spans="1:27" ht="13.5" customHeight="1" x14ac:dyDescent="0.15">
      <c r="A17" s="20"/>
      <c r="B17" s="20"/>
      <c r="C17" s="70" t="s">
        <v>18</v>
      </c>
      <c r="D17" s="20"/>
      <c r="E17" s="58" t="s">
        <v>56</v>
      </c>
      <c r="F17" s="57" t="s">
        <v>56</v>
      </c>
      <c r="G17" s="57" t="s">
        <v>56</v>
      </c>
      <c r="H17" s="57" t="s">
        <v>56</v>
      </c>
      <c r="I17" s="57" t="s">
        <v>56</v>
      </c>
      <c r="J17" s="57">
        <v>343780</v>
      </c>
      <c r="K17" s="57">
        <v>29982533</v>
      </c>
      <c r="L17" s="57">
        <v>55036468</v>
      </c>
      <c r="M17" s="57">
        <v>43710472</v>
      </c>
      <c r="N17" s="57">
        <v>45044686</v>
      </c>
      <c r="O17" s="57">
        <v>41347871</v>
      </c>
      <c r="P17" s="57">
        <v>35183906</v>
      </c>
      <c r="Q17" s="57">
        <v>28013159</v>
      </c>
      <c r="R17" s="57">
        <v>20963046</v>
      </c>
      <c r="S17" s="57">
        <v>16644660</v>
      </c>
      <c r="T17" s="57">
        <v>13039485</v>
      </c>
      <c r="U17" s="57">
        <v>8209171</v>
      </c>
      <c r="V17" s="57">
        <v>6568002</v>
      </c>
      <c r="W17" s="57">
        <v>5787547</v>
      </c>
      <c r="X17" s="55">
        <v>4681503</v>
      </c>
      <c r="Y17" s="55">
        <v>3755440</v>
      </c>
      <c r="Z17" s="55">
        <v>9527568</v>
      </c>
      <c r="AA17" s="55">
        <v>9893253</v>
      </c>
    </row>
    <row r="18" spans="1:27" ht="13.5" customHeight="1" x14ac:dyDescent="0.15">
      <c r="A18" s="20"/>
      <c r="B18" s="20"/>
      <c r="C18" s="70" t="s">
        <v>19</v>
      </c>
      <c r="D18" s="20"/>
      <c r="E18" s="58" t="s">
        <v>52</v>
      </c>
      <c r="F18" s="57" t="s">
        <v>52</v>
      </c>
      <c r="G18" s="57" t="s">
        <v>52</v>
      </c>
      <c r="H18" s="57" t="s">
        <v>52</v>
      </c>
      <c r="I18" s="57" t="s">
        <v>52</v>
      </c>
      <c r="J18" s="57">
        <f>J14-SUM(J15:J17)-1</f>
        <v>30057</v>
      </c>
      <c r="K18" s="57">
        <f>K14-SUM(K15:K17)-2</f>
        <v>62211</v>
      </c>
      <c r="L18" s="57">
        <v>114804</v>
      </c>
      <c r="M18" s="57">
        <f>M14-SUM(M15:M17)</f>
        <v>251958</v>
      </c>
      <c r="N18" s="57">
        <f>N14-SUM(N15:N17)</f>
        <v>216323</v>
      </c>
      <c r="O18" s="57">
        <f>O14-SUM(O15:O17)</f>
        <v>186288</v>
      </c>
      <c r="P18" s="57">
        <f>P14-SUM(P15:P17)</f>
        <v>243441</v>
      </c>
      <c r="Q18" s="57">
        <f>Q14-SUM(Q15:Q17)</f>
        <v>232507</v>
      </c>
      <c r="R18" s="57">
        <v>300183</v>
      </c>
      <c r="S18" s="57">
        <v>257155</v>
      </c>
      <c r="T18" s="57">
        <v>197892</v>
      </c>
      <c r="U18" s="57">
        <v>148273</v>
      </c>
      <c r="V18" s="57">
        <v>266658</v>
      </c>
      <c r="W18" s="57">
        <v>585091</v>
      </c>
      <c r="X18" s="55">
        <v>489776</v>
      </c>
      <c r="Y18" s="55">
        <v>1020996</v>
      </c>
      <c r="Z18" s="55">
        <v>1095645</v>
      </c>
      <c r="AA18" s="55">
        <v>975257</v>
      </c>
    </row>
    <row r="19" spans="1:27" ht="13.5" customHeight="1" x14ac:dyDescent="0.15">
      <c r="A19" s="20"/>
      <c r="B19" s="80" t="s">
        <v>59</v>
      </c>
      <c r="C19" s="80"/>
      <c r="D19" s="20"/>
      <c r="E19" s="58" t="s">
        <v>52</v>
      </c>
      <c r="F19" s="57" t="s">
        <v>52</v>
      </c>
      <c r="G19" s="57" t="s">
        <v>52</v>
      </c>
      <c r="H19" s="57" t="s">
        <v>52</v>
      </c>
      <c r="I19" s="57" t="s">
        <v>52</v>
      </c>
      <c r="J19" s="57" t="s">
        <v>52</v>
      </c>
      <c r="K19" s="57">
        <v>2141599</v>
      </c>
      <c r="L19" s="57">
        <v>60109502</v>
      </c>
      <c r="M19" s="57">
        <v>9000476</v>
      </c>
      <c r="N19" s="57">
        <v>19621863</v>
      </c>
      <c r="O19" s="57">
        <v>38889991</v>
      </c>
      <c r="P19" s="57">
        <v>13353539</v>
      </c>
      <c r="Q19" s="57">
        <v>13468794</v>
      </c>
      <c r="R19" s="57">
        <v>11553304</v>
      </c>
      <c r="S19" s="57">
        <v>12715436</v>
      </c>
      <c r="T19" s="57">
        <v>19649148</v>
      </c>
      <c r="U19" s="57">
        <v>13098823</v>
      </c>
      <c r="V19" s="57">
        <v>10106859</v>
      </c>
      <c r="W19" s="57">
        <v>8688062</v>
      </c>
      <c r="X19" s="55">
        <v>11002511</v>
      </c>
      <c r="Y19" s="55">
        <v>12477025</v>
      </c>
      <c r="Z19" s="55">
        <v>49281539</v>
      </c>
      <c r="AA19" s="55">
        <v>39932657</v>
      </c>
    </row>
    <row r="20" spans="1:27" ht="13.5" customHeight="1" x14ac:dyDescent="0.15">
      <c r="A20" s="20"/>
      <c r="B20" s="80" t="s">
        <v>82</v>
      </c>
      <c r="C20" s="80"/>
      <c r="D20" s="20"/>
      <c r="E20" s="58" t="s">
        <v>52</v>
      </c>
      <c r="F20" s="57" t="s">
        <v>52</v>
      </c>
      <c r="G20" s="57" t="s">
        <v>52</v>
      </c>
      <c r="H20" s="57" t="s">
        <v>52</v>
      </c>
      <c r="I20" s="57" t="s">
        <v>52</v>
      </c>
      <c r="J20" s="57" t="s">
        <v>52</v>
      </c>
      <c r="K20" s="57" t="s">
        <v>52</v>
      </c>
      <c r="L20" s="57">
        <v>379258</v>
      </c>
      <c r="M20" s="57">
        <v>2440478</v>
      </c>
      <c r="N20" s="57">
        <v>7827430</v>
      </c>
      <c r="O20" s="57">
        <v>10925069</v>
      </c>
      <c r="P20" s="57">
        <v>12484886</v>
      </c>
      <c r="Q20" s="57">
        <v>11059152</v>
      </c>
      <c r="R20" s="57">
        <v>5481420</v>
      </c>
      <c r="S20" s="57">
        <v>12640632</v>
      </c>
      <c r="T20" s="57">
        <v>4941483</v>
      </c>
      <c r="U20" s="57">
        <v>2750615</v>
      </c>
      <c r="V20" s="57">
        <v>4981830</v>
      </c>
      <c r="W20" s="57">
        <v>19907855</v>
      </c>
      <c r="X20" s="55">
        <v>24737241</v>
      </c>
      <c r="Y20" s="55">
        <v>22206787</v>
      </c>
      <c r="Z20" s="55">
        <v>11074397</v>
      </c>
      <c r="AA20" s="55">
        <v>4566180</v>
      </c>
    </row>
    <row r="21" spans="1:27" ht="13.5" customHeight="1" x14ac:dyDescent="0.15">
      <c r="A21" s="20"/>
      <c r="B21" s="80" t="s">
        <v>28</v>
      </c>
      <c r="C21" s="80"/>
      <c r="D21" s="20"/>
      <c r="E21" s="58" t="s">
        <v>52</v>
      </c>
      <c r="F21" s="57" t="s">
        <v>52</v>
      </c>
      <c r="G21" s="57" t="s">
        <v>52</v>
      </c>
      <c r="H21" s="57" t="s">
        <v>52</v>
      </c>
      <c r="I21" s="57" t="s">
        <v>52</v>
      </c>
      <c r="J21" s="57" t="s">
        <v>52</v>
      </c>
      <c r="K21" s="57" t="s">
        <v>52</v>
      </c>
      <c r="L21" s="57" t="s">
        <v>10</v>
      </c>
      <c r="M21" s="57" t="s">
        <v>94</v>
      </c>
      <c r="N21" s="57" t="s">
        <v>112</v>
      </c>
      <c r="O21" s="57" t="s">
        <v>116</v>
      </c>
      <c r="P21" s="57" t="s">
        <v>120</v>
      </c>
      <c r="Q21" s="57" t="s">
        <v>126</v>
      </c>
      <c r="R21" s="57" t="s">
        <v>44</v>
      </c>
      <c r="S21" s="57" t="s">
        <v>132</v>
      </c>
      <c r="T21" s="57" t="s">
        <v>118</v>
      </c>
      <c r="U21" s="57" t="s">
        <v>138</v>
      </c>
      <c r="V21" s="57" t="s">
        <v>138</v>
      </c>
      <c r="W21" s="57" t="s">
        <v>118</v>
      </c>
      <c r="X21" s="55" t="s">
        <v>44</v>
      </c>
      <c r="Y21" s="55" t="s">
        <v>44</v>
      </c>
      <c r="Z21" s="55">
        <v>9000</v>
      </c>
      <c r="AA21" s="55">
        <v>9000</v>
      </c>
    </row>
    <row r="22" spans="1:27" s="9" customFormat="1" ht="13.5" customHeight="1" x14ac:dyDescent="0.15">
      <c r="A22" s="72"/>
      <c r="B22" s="90" t="s">
        <v>12</v>
      </c>
      <c r="C22" s="90"/>
      <c r="D22" s="6"/>
      <c r="E22" s="7" t="s">
        <v>10</v>
      </c>
      <c r="F22" s="8" t="s">
        <v>10</v>
      </c>
      <c r="G22" s="8" t="s">
        <v>10</v>
      </c>
      <c r="H22" s="8" t="s">
        <v>10</v>
      </c>
      <c r="I22" s="8" t="s">
        <v>10</v>
      </c>
      <c r="J22" s="8">
        <v>428242</v>
      </c>
      <c r="K22" s="8">
        <v>32290867</v>
      </c>
      <c r="L22" s="8">
        <v>115759857</v>
      </c>
      <c r="M22" s="8">
        <f>SUM(M14,M19,M20,M21)+1</f>
        <v>55504155</v>
      </c>
      <c r="N22" s="8">
        <f>SUM(N14,N19,N20,N21)+1</f>
        <v>72830016</v>
      </c>
      <c r="O22" s="8">
        <f>SUM(O14,O19,O20,O21)+2</f>
        <v>91469246</v>
      </c>
      <c r="P22" s="8">
        <f>SUM(P14,P19,P20,P21)+1</f>
        <v>61372361</v>
      </c>
      <c r="Q22" s="8">
        <v>52902036</v>
      </c>
      <c r="R22" s="8">
        <v>38411620</v>
      </c>
      <c r="S22" s="8">
        <v>42368213</v>
      </c>
      <c r="T22" s="8">
        <v>37933126</v>
      </c>
      <c r="U22" s="8">
        <v>24299024</v>
      </c>
      <c r="V22" s="8">
        <v>22022122</v>
      </c>
      <c r="W22" s="8">
        <v>35078784</v>
      </c>
      <c r="X22" s="45">
        <v>41020644</v>
      </c>
      <c r="Y22" s="45">
        <v>39572287</v>
      </c>
      <c r="Z22" s="45">
        <v>71133209</v>
      </c>
      <c r="AA22" s="45">
        <v>55522275</v>
      </c>
    </row>
    <row r="23" spans="1:27" s="26" customFormat="1" ht="13.5" customHeight="1" x14ac:dyDescent="0.15">
      <c r="A23" s="92" t="s">
        <v>92</v>
      </c>
      <c r="B23" s="92"/>
      <c r="C23" s="92"/>
      <c r="D23" s="41"/>
      <c r="E23" s="4"/>
      <c r="F23" s="40"/>
      <c r="G23" s="40"/>
      <c r="H23" s="40"/>
      <c r="I23" s="23"/>
      <c r="J23" s="22"/>
      <c r="K23" s="22"/>
      <c r="L23" s="22"/>
      <c r="M23" s="22"/>
      <c r="N23" s="23"/>
      <c r="O23" s="40"/>
      <c r="P23" s="23"/>
      <c r="Q23" s="23"/>
      <c r="R23" s="23"/>
      <c r="S23" s="23"/>
      <c r="T23" s="23"/>
      <c r="U23" s="23"/>
      <c r="V23" s="23"/>
      <c r="W23" s="23"/>
      <c r="X23" s="50"/>
      <c r="Y23" s="50"/>
      <c r="Z23" s="50"/>
      <c r="AA23" s="50"/>
    </row>
    <row r="24" spans="1:27" s="15" customFormat="1" ht="13.5" customHeight="1" x14ac:dyDescent="0.15">
      <c r="A24" s="5" t="s">
        <v>6</v>
      </c>
      <c r="B24" s="5"/>
      <c r="C24" s="5"/>
      <c r="D24" s="40"/>
      <c r="E24" s="58"/>
      <c r="F24" s="57"/>
      <c r="G24" s="57"/>
      <c r="H24" s="57"/>
      <c r="I24" s="57"/>
      <c r="J24" s="57"/>
      <c r="K24" s="57"/>
      <c r="L24" s="57"/>
      <c r="M24" s="57"/>
      <c r="N24" s="57"/>
      <c r="O24" s="57"/>
      <c r="P24" s="57"/>
      <c r="Q24" s="57"/>
      <c r="R24" s="57"/>
      <c r="S24" s="57"/>
      <c r="T24" s="57"/>
      <c r="U24" s="57"/>
      <c r="V24" s="57"/>
      <c r="W24" s="57"/>
      <c r="X24" s="55"/>
      <c r="Y24" s="55"/>
      <c r="Z24" s="55"/>
      <c r="AA24" s="55"/>
    </row>
    <row r="25" spans="1:27" s="15" customFormat="1" ht="13.5" customHeight="1" x14ac:dyDescent="0.15">
      <c r="A25" s="79"/>
      <c r="B25" s="80" t="s">
        <v>47</v>
      </c>
      <c r="C25" s="80"/>
      <c r="D25" s="38"/>
      <c r="E25" s="58" t="s">
        <v>53</v>
      </c>
      <c r="F25" s="57" t="s">
        <v>53</v>
      </c>
      <c r="G25" s="57" t="s">
        <v>53</v>
      </c>
      <c r="H25" s="57" t="s">
        <v>53</v>
      </c>
      <c r="I25" s="57" t="s">
        <v>53</v>
      </c>
      <c r="J25" s="57" t="s">
        <v>53</v>
      </c>
      <c r="K25" s="57" t="s">
        <v>53</v>
      </c>
      <c r="L25" s="57" t="s">
        <v>10</v>
      </c>
      <c r="M25" s="57">
        <v>115150</v>
      </c>
      <c r="N25" s="57">
        <v>190224</v>
      </c>
      <c r="O25" s="57">
        <v>321199</v>
      </c>
      <c r="P25" s="57">
        <v>396357</v>
      </c>
      <c r="Q25" s="57">
        <v>422325</v>
      </c>
      <c r="R25" s="57">
        <v>385484</v>
      </c>
      <c r="S25" s="57">
        <v>334292</v>
      </c>
      <c r="T25" s="57">
        <v>276168</v>
      </c>
      <c r="U25" s="57">
        <v>218208</v>
      </c>
      <c r="V25" s="57">
        <v>161884</v>
      </c>
      <c r="W25" s="57">
        <v>110456</v>
      </c>
      <c r="X25" s="55">
        <v>99859</v>
      </c>
      <c r="Y25" s="55">
        <v>93644</v>
      </c>
      <c r="Z25" s="55">
        <v>5998771</v>
      </c>
      <c r="AA25" s="55">
        <v>5460061</v>
      </c>
    </row>
    <row r="26" spans="1:27" s="25" customFormat="1" ht="13.5" customHeight="1" x14ac:dyDescent="0.15">
      <c r="A26" s="76"/>
      <c r="B26" s="81" t="s">
        <v>8</v>
      </c>
      <c r="C26" s="81"/>
      <c r="D26" s="24"/>
      <c r="E26" s="58"/>
      <c r="F26" s="57"/>
      <c r="G26" s="57"/>
      <c r="H26" s="57"/>
      <c r="I26" s="57"/>
      <c r="J26" s="57"/>
      <c r="K26" s="57"/>
      <c r="L26" s="57"/>
      <c r="M26" s="57"/>
      <c r="N26" s="57"/>
      <c r="O26" s="57"/>
      <c r="P26" s="57"/>
      <c r="Q26" s="57"/>
      <c r="R26" s="57"/>
      <c r="S26" s="57"/>
      <c r="T26" s="57"/>
      <c r="U26" s="57"/>
      <c r="V26" s="57"/>
      <c r="W26" s="57"/>
      <c r="X26" s="55"/>
      <c r="Y26" s="55"/>
      <c r="Z26" s="55"/>
      <c r="AA26" s="55"/>
    </row>
    <row r="27" spans="1:27" s="25" customFormat="1" ht="13.5" customHeight="1" x14ac:dyDescent="0.15">
      <c r="A27" s="76"/>
      <c r="B27" s="69"/>
      <c r="C27" s="69" t="s">
        <v>54</v>
      </c>
      <c r="D27" s="24"/>
      <c r="E27" s="58" t="s">
        <v>53</v>
      </c>
      <c r="F27" s="57" t="s">
        <v>53</v>
      </c>
      <c r="G27" s="57" t="s">
        <v>53</v>
      </c>
      <c r="H27" s="57" t="s">
        <v>53</v>
      </c>
      <c r="I27" s="57" t="s">
        <v>53</v>
      </c>
      <c r="J27" s="57" t="s">
        <v>53</v>
      </c>
      <c r="K27" s="57" t="s">
        <v>53</v>
      </c>
      <c r="L27" s="57">
        <v>13446</v>
      </c>
      <c r="M27" s="57">
        <v>52981</v>
      </c>
      <c r="N27" s="57">
        <v>67860</v>
      </c>
      <c r="O27" s="57">
        <v>76153</v>
      </c>
      <c r="P27" s="57">
        <v>77390</v>
      </c>
      <c r="Q27" s="57">
        <v>77338</v>
      </c>
      <c r="R27" s="57">
        <v>76992</v>
      </c>
      <c r="S27" s="57">
        <v>78661</v>
      </c>
      <c r="T27" s="57">
        <v>75644</v>
      </c>
      <c r="U27" s="57">
        <v>75127</v>
      </c>
      <c r="V27" s="57">
        <v>75151</v>
      </c>
      <c r="W27" s="57">
        <v>77690</v>
      </c>
      <c r="X27" s="55">
        <v>79252</v>
      </c>
      <c r="Y27" s="55">
        <v>79645</v>
      </c>
      <c r="Z27" s="55">
        <v>106877</v>
      </c>
      <c r="AA27" s="55">
        <v>104586</v>
      </c>
    </row>
    <row r="28" spans="1:27" s="60" customFormat="1" ht="27" customHeight="1" x14ac:dyDescent="0.15">
      <c r="A28" s="76"/>
      <c r="B28" s="69"/>
      <c r="C28" s="32" t="s">
        <v>148</v>
      </c>
      <c r="D28" s="24"/>
      <c r="E28" s="59" t="s">
        <v>44</v>
      </c>
      <c r="F28" s="56" t="s">
        <v>44</v>
      </c>
      <c r="G28" s="56" t="s">
        <v>44</v>
      </c>
      <c r="H28" s="56" t="s">
        <v>44</v>
      </c>
      <c r="I28" s="56" t="s">
        <v>44</v>
      </c>
      <c r="J28" s="56" t="s">
        <v>44</v>
      </c>
      <c r="K28" s="56" t="s">
        <v>44</v>
      </c>
      <c r="L28" s="56" t="s">
        <v>44</v>
      </c>
      <c r="M28" s="56" t="s">
        <v>44</v>
      </c>
      <c r="N28" s="56" t="s">
        <v>44</v>
      </c>
      <c r="O28" s="56" t="s">
        <v>44</v>
      </c>
      <c r="P28" s="56" t="s">
        <v>44</v>
      </c>
      <c r="Q28" s="56" t="s">
        <v>44</v>
      </c>
      <c r="R28" s="56" t="s">
        <v>44</v>
      </c>
      <c r="S28" s="56" t="s">
        <v>44</v>
      </c>
      <c r="T28" s="56" t="s">
        <v>44</v>
      </c>
      <c r="U28" s="56" t="s">
        <v>44</v>
      </c>
      <c r="V28" s="56" t="s">
        <v>44</v>
      </c>
      <c r="W28" s="56" t="s">
        <v>44</v>
      </c>
      <c r="X28" s="54">
        <v>1780</v>
      </c>
      <c r="Y28" s="54">
        <v>93424</v>
      </c>
      <c r="Z28" s="54">
        <v>400000</v>
      </c>
      <c r="AA28" s="54">
        <v>400000</v>
      </c>
    </row>
    <row r="29" spans="1:27" s="25" customFormat="1" ht="13.5" customHeight="1" x14ac:dyDescent="0.15">
      <c r="A29" s="76"/>
      <c r="B29" s="69"/>
      <c r="C29" s="69" t="s">
        <v>11</v>
      </c>
      <c r="D29" s="24"/>
      <c r="E29" s="58" t="s">
        <v>53</v>
      </c>
      <c r="F29" s="57" t="s">
        <v>53</v>
      </c>
      <c r="G29" s="57" t="s">
        <v>53</v>
      </c>
      <c r="H29" s="57" t="s">
        <v>53</v>
      </c>
      <c r="I29" s="57" t="s">
        <v>53</v>
      </c>
      <c r="J29" s="57" t="s">
        <v>53</v>
      </c>
      <c r="K29" s="57" t="s">
        <v>53</v>
      </c>
      <c r="L29" s="57" t="s">
        <v>10</v>
      </c>
      <c r="M29" s="57">
        <v>46</v>
      </c>
      <c r="N29" s="57">
        <v>167</v>
      </c>
      <c r="O29" s="57">
        <v>184</v>
      </c>
      <c r="P29" s="57">
        <v>78</v>
      </c>
      <c r="Q29" s="57">
        <v>52</v>
      </c>
      <c r="R29" s="57">
        <v>4</v>
      </c>
      <c r="S29" s="57">
        <v>1</v>
      </c>
      <c r="T29" s="57">
        <v>1</v>
      </c>
      <c r="U29" s="57">
        <v>1</v>
      </c>
      <c r="V29" s="57">
        <v>1</v>
      </c>
      <c r="W29" s="57">
        <v>0</v>
      </c>
      <c r="X29" s="55">
        <v>0</v>
      </c>
      <c r="Y29" s="55">
        <v>0</v>
      </c>
      <c r="Z29" s="55">
        <v>1</v>
      </c>
      <c r="AA29" s="55">
        <v>2</v>
      </c>
    </row>
    <row r="30" spans="1:27" s="25" customFormat="1" ht="13.5" customHeight="1" x14ac:dyDescent="0.15">
      <c r="A30" s="76"/>
      <c r="B30" s="69"/>
      <c r="C30" s="69" t="s">
        <v>8</v>
      </c>
      <c r="D30" s="24"/>
      <c r="E30" s="58" t="s">
        <v>53</v>
      </c>
      <c r="F30" s="57" t="s">
        <v>53</v>
      </c>
      <c r="G30" s="57" t="s">
        <v>53</v>
      </c>
      <c r="H30" s="57" t="s">
        <v>53</v>
      </c>
      <c r="I30" s="57" t="s">
        <v>53</v>
      </c>
      <c r="J30" s="57" t="s">
        <v>53</v>
      </c>
      <c r="K30" s="57" t="s">
        <v>53</v>
      </c>
      <c r="L30" s="57">
        <v>57</v>
      </c>
      <c r="M30" s="57">
        <v>198</v>
      </c>
      <c r="N30" s="57">
        <v>221</v>
      </c>
      <c r="O30" s="57">
        <v>206</v>
      </c>
      <c r="P30" s="57">
        <v>226</v>
      </c>
      <c r="Q30" s="57">
        <v>230</v>
      </c>
      <c r="R30" s="57">
        <v>185</v>
      </c>
      <c r="S30" s="57">
        <v>187</v>
      </c>
      <c r="T30" s="57">
        <v>139</v>
      </c>
      <c r="U30" s="57">
        <v>167</v>
      </c>
      <c r="V30" s="57">
        <v>136</v>
      </c>
      <c r="W30" s="57">
        <v>202</v>
      </c>
      <c r="X30" s="55">
        <v>189</v>
      </c>
      <c r="Y30" s="55">
        <v>295</v>
      </c>
      <c r="Z30" s="55">
        <v>326</v>
      </c>
      <c r="AA30" s="55">
        <v>320</v>
      </c>
    </row>
    <row r="31" spans="1:27" s="9" customFormat="1" ht="13.5" customHeight="1" x14ac:dyDescent="0.15">
      <c r="A31" s="72"/>
      <c r="B31" s="90" t="s">
        <v>12</v>
      </c>
      <c r="C31" s="90"/>
      <c r="D31" s="6"/>
      <c r="E31" s="7" t="s">
        <v>53</v>
      </c>
      <c r="F31" s="8" t="s">
        <v>53</v>
      </c>
      <c r="G31" s="8" t="s">
        <v>53</v>
      </c>
      <c r="H31" s="8" t="s">
        <v>53</v>
      </c>
      <c r="I31" s="8" t="s">
        <v>53</v>
      </c>
      <c r="J31" s="8" t="s">
        <v>53</v>
      </c>
      <c r="K31" s="8" t="s">
        <v>53</v>
      </c>
      <c r="L31" s="8">
        <v>13503</v>
      </c>
      <c r="M31" s="8">
        <f>SUM(M25:M30)+3</f>
        <v>168378</v>
      </c>
      <c r="N31" s="8">
        <f>SUM(N25:N30)+2</f>
        <v>258474</v>
      </c>
      <c r="O31" s="8">
        <f>SUM(O25:O30)+1</f>
        <v>397743</v>
      </c>
      <c r="P31" s="8">
        <f>SUM(P25:P30)+1</f>
        <v>474052</v>
      </c>
      <c r="Q31" s="8">
        <v>499947</v>
      </c>
      <c r="R31" s="8">
        <v>462666</v>
      </c>
      <c r="S31" s="8">
        <v>413142</v>
      </c>
      <c r="T31" s="8">
        <v>351953</v>
      </c>
      <c r="U31" s="8">
        <v>293504</v>
      </c>
      <c r="V31" s="8">
        <v>237174</v>
      </c>
      <c r="W31" s="8">
        <v>188349</v>
      </c>
      <c r="X31" s="45">
        <v>181083</v>
      </c>
      <c r="Y31" s="45">
        <v>267011</v>
      </c>
      <c r="Z31" s="45">
        <v>6505975</v>
      </c>
      <c r="AA31" s="45">
        <v>5964969</v>
      </c>
    </row>
    <row r="32" spans="1:27" ht="13.5" customHeight="1" x14ac:dyDescent="0.15">
      <c r="A32" s="5" t="s">
        <v>13</v>
      </c>
      <c r="B32" s="5"/>
      <c r="C32" s="70"/>
      <c r="D32" s="20"/>
      <c r="E32" s="58"/>
      <c r="F32" s="57"/>
      <c r="G32" s="57"/>
      <c r="H32" s="57"/>
      <c r="I32" s="57"/>
      <c r="J32" s="57"/>
      <c r="K32" s="57"/>
      <c r="L32" s="57"/>
      <c r="M32" s="57"/>
      <c r="N32" s="57"/>
      <c r="O32" s="57"/>
      <c r="P32" s="57"/>
      <c r="Q32" s="57"/>
      <c r="R32" s="57"/>
      <c r="S32" s="57"/>
      <c r="T32" s="57"/>
      <c r="U32" s="57"/>
      <c r="V32" s="57"/>
      <c r="W32" s="57"/>
      <c r="X32" s="55"/>
      <c r="Y32" s="55"/>
      <c r="Z32" s="55"/>
      <c r="AA32" s="55"/>
    </row>
    <row r="33" spans="1:28" ht="13.5" customHeight="1" x14ac:dyDescent="0.15">
      <c r="A33" s="20"/>
      <c r="B33" s="81" t="s">
        <v>14</v>
      </c>
      <c r="C33" s="81"/>
      <c r="D33" s="20"/>
      <c r="E33" s="58" t="s">
        <v>53</v>
      </c>
      <c r="F33" s="57" t="s">
        <v>53</v>
      </c>
      <c r="G33" s="57" t="s">
        <v>53</v>
      </c>
      <c r="H33" s="57" t="s">
        <v>53</v>
      </c>
      <c r="I33" s="57" t="s">
        <v>53</v>
      </c>
      <c r="J33" s="57" t="s">
        <v>53</v>
      </c>
      <c r="K33" s="57" t="s">
        <v>53</v>
      </c>
      <c r="L33" s="57">
        <v>17115</v>
      </c>
      <c r="M33" s="57">
        <v>168232</v>
      </c>
      <c r="N33" s="57">
        <v>261961</v>
      </c>
      <c r="O33" s="57">
        <v>395780</v>
      </c>
      <c r="P33" s="57">
        <v>471921</v>
      </c>
      <c r="Q33" s="57">
        <v>500549</v>
      </c>
      <c r="R33" s="57">
        <v>462331</v>
      </c>
      <c r="S33" s="57">
        <v>414147</v>
      </c>
      <c r="T33" s="57">
        <v>351464</v>
      </c>
      <c r="U33" s="57">
        <v>293528</v>
      </c>
      <c r="V33" s="57">
        <v>236720</v>
      </c>
      <c r="W33" s="57">
        <v>188832</v>
      </c>
      <c r="X33" s="55">
        <v>178403</v>
      </c>
      <c r="Y33" s="55">
        <v>173290</v>
      </c>
      <c r="Z33" s="55">
        <v>6100974</v>
      </c>
      <c r="AA33" s="55">
        <v>5559967</v>
      </c>
    </row>
    <row r="34" spans="1:28" ht="13.5" customHeight="1" x14ac:dyDescent="0.15">
      <c r="A34" s="20"/>
      <c r="B34" s="20"/>
      <c r="C34" s="70" t="s">
        <v>15</v>
      </c>
      <c r="D34" s="20"/>
      <c r="E34" s="58" t="s">
        <v>55</v>
      </c>
      <c r="F34" s="57" t="s">
        <v>55</v>
      </c>
      <c r="G34" s="57" t="s">
        <v>55</v>
      </c>
      <c r="H34" s="57" t="s">
        <v>55</v>
      </c>
      <c r="I34" s="57" t="s">
        <v>55</v>
      </c>
      <c r="J34" s="57" t="s">
        <v>55</v>
      </c>
      <c r="K34" s="57" t="s">
        <v>55</v>
      </c>
      <c r="L34" s="57">
        <v>7102</v>
      </c>
      <c r="M34" s="57">
        <v>20600</v>
      </c>
      <c r="N34" s="57">
        <v>23453</v>
      </c>
      <c r="O34" s="57">
        <v>23408</v>
      </c>
      <c r="P34" s="57">
        <v>25136</v>
      </c>
      <c r="Q34" s="57">
        <v>25863</v>
      </c>
      <c r="R34" s="57">
        <v>26412</v>
      </c>
      <c r="S34" s="57">
        <v>27620</v>
      </c>
      <c r="T34" s="57">
        <v>26940</v>
      </c>
      <c r="U34" s="57">
        <v>27190</v>
      </c>
      <c r="V34" s="57">
        <v>25202</v>
      </c>
      <c r="W34" s="57">
        <v>27113</v>
      </c>
      <c r="X34" s="55">
        <v>27395</v>
      </c>
      <c r="Y34" s="55">
        <v>28115</v>
      </c>
      <c r="Z34" s="55">
        <v>29777</v>
      </c>
      <c r="AA34" s="55">
        <v>29278</v>
      </c>
    </row>
    <row r="35" spans="1:28" ht="13.5" customHeight="1" x14ac:dyDescent="0.15">
      <c r="A35" s="20"/>
      <c r="B35" s="20"/>
      <c r="C35" s="70" t="s">
        <v>16</v>
      </c>
      <c r="D35" s="20"/>
      <c r="E35" s="58" t="s">
        <v>56</v>
      </c>
      <c r="F35" s="57" t="s">
        <v>56</v>
      </c>
      <c r="G35" s="57" t="s">
        <v>56</v>
      </c>
      <c r="H35" s="57" t="s">
        <v>56</v>
      </c>
      <c r="I35" s="57" t="s">
        <v>56</v>
      </c>
      <c r="J35" s="57" t="s">
        <v>56</v>
      </c>
      <c r="K35" s="57" t="s">
        <v>56</v>
      </c>
      <c r="L35" s="57">
        <v>5927</v>
      </c>
      <c r="M35" s="57">
        <v>13598</v>
      </c>
      <c r="N35" s="57">
        <v>22793</v>
      </c>
      <c r="O35" s="57">
        <v>25031</v>
      </c>
      <c r="P35" s="57">
        <v>22476</v>
      </c>
      <c r="Q35" s="57">
        <v>23693</v>
      </c>
      <c r="R35" s="57">
        <v>21435</v>
      </c>
      <c r="S35" s="57">
        <v>22292</v>
      </c>
      <c r="T35" s="57">
        <v>19927</v>
      </c>
      <c r="U35" s="57">
        <v>19150</v>
      </c>
      <c r="V35" s="57">
        <v>20834</v>
      </c>
      <c r="W35" s="57">
        <v>22071</v>
      </c>
      <c r="X35" s="55">
        <v>21792</v>
      </c>
      <c r="Y35" s="55">
        <v>22343</v>
      </c>
      <c r="Z35" s="55">
        <v>35894</v>
      </c>
      <c r="AA35" s="55">
        <v>34756</v>
      </c>
    </row>
    <row r="36" spans="1:28" ht="13.5" customHeight="1" x14ac:dyDescent="0.15">
      <c r="A36" s="20"/>
      <c r="B36" s="20"/>
      <c r="C36" s="70" t="s">
        <v>71</v>
      </c>
      <c r="D36" s="20"/>
      <c r="E36" s="58" t="s">
        <v>60</v>
      </c>
      <c r="F36" s="57" t="s">
        <v>60</v>
      </c>
      <c r="G36" s="57" t="s">
        <v>60</v>
      </c>
      <c r="H36" s="57" t="s">
        <v>60</v>
      </c>
      <c r="I36" s="57" t="s">
        <v>60</v>
      </c>
      <c r="J36" s="57" t="s">
        <v>60</v>
      </c>
      <c r="K36" s="57" t="s">
        <v>60</v>
      </c>
      <c r="L36" s="57" t="s">
        <v>10</v>
      </c>
      <c r="M36" s="57">
        <v>60</v>
      </c>
      <c r="N36" s="57">
        <v>68</v>
      </c>
      <c r="O36" s="57">
        <v>193</v>
      </c>
      <c r="P36" s="57">
        <v>115</v>
      </c>
      <c r="Q36" s="57">
        <v>111</v>
      </c>
      <c r="R36" s="57">
        <v>55</v>
      </c>
      <c r="S36" s="57">
        <v>134</v>
      </c>
      <c r="T36" s="57">
        <v>23</v>
      </c>
      <c r="U36" s="57">
        <v>174</v>
      </c>
      <c r="V36" s="57">
        <v>793</v>
      </c>
      <c r="W36" s="57">
        <v>119</v>
      </c>
      <c r="X36" s="55">
        <v>128</v>
      </c>
      <c r="Y36" s="55">
        <v>71</v>
      </c>
      <c r="Z36" s="55">
        <v>406</v>
      </c>
      <c r="AA36" s="55">
        <v>374</v>
      </c>
    </row>
    <row r="37" spans="1:28" ht="13.5" customHeight="1" x14ac:dyDescent="0.15">
      <c r="A37" s="20"/>
      <c r="B37" s="20"/>
      <c r="C37" s="70" t="s">
        <v>18</v>
      </c>
      <c r="D37" s="20"/>
      <c r="E37" s="58" t="s">
        <v>60</v>
      </c>
      <c r="F37" s="57" t="s">
        <v>60</v>
      </c>
      <c r="G37" s="57" t="s">
        <v>60</v>
      </c>
      <c r="H37" s="57" t="s">
        <v>60</v>
      </c>
      <c r="I37" s="57" t="s">
        <v>60</v>
      </c>
      <c r="J37" s="57" t="s">
        <v>60</v>
      </c>
      <c r="K37" s="57" t="s">
        <v>60</v>
      </c>
      <c r="L37" s="57" t="s">
        <v>10</v>
      </c>
      <c r="M37" s="57">
        <v>115150</v>
      </c>
      <c r="N37" s="57">
        <v>190224</v>
      </c>
      <c r="O37" s="57">
        <v>321199</v>
      </c>
      <c r="P37" s="57">
        <v>396357</v>
      </c>
      <c r="Q37" s="57">
        <v>422325</v>
      </c>
      <c r="R37" s="57">
        <v>385484</v>
      </c>
      <c r="S37" s="57">
        <v>334292</v>
      </c>
      <c r="T37" s="57">
        <v>276168</v>
      </c>
      <c r="U37" s="57">
        <v>218208</v>
      </c>
      <c r="V37" s="57">
        <v>161884</v>
      </c>
      <c r="W37" s="57">
        <v>110456</v>
      </c>
      <c r="X37" s="55">
        <v>99859</v>
      </c>
      <c r="Y37" s="55">
        <v>93644</v>
      </c>
      <c r="Z37" s="55">
        <v>5998771</v>
      </c>
      <c r="AA37" s="55">
        <v>5460061</v>
      </c>
    </row>
    <row r="38" spans="1:28" ht="13.5" customHeight="1" x14ac:dyDescent="0.15">
      <c r="A38" s="20"/>
      <c r="B38" s="20"/>
      <c r="C38" s="70" t="s">
        <v>19</v>
      </c>
      <c r="D38" s="20"/>
      <c r="E38" s="58" t="s">
        <v>52</v>
      </c>
      <c r="F38" s="57" t="s">
        <v>52</v>
      </c>
      <c r="G38" s="57" t="s">
        <v>52</v>
      </c>
      <c r="H38" s="57" t="s">
        <v>52</v>
      </c>
      <c r="I38" s="57" t="s">
        <v>52</v>
      </c>
      <c r="J38" s="57" t="s">
        <v>52</v>
      </c>
      <c r="K38" s="57" t="s">
        <v>52</v>
      </c>
      <c r="L38" s="57">
        <v>4086</v>
      </c>
      <c r="M38" s="57">
        <f>M33-SUM(M34:M37)</f>
        <v>18824</v>
      </c>
      <c r="N38" s="57">
        <f>N33-SUM(N34:N37)</f>
        <v>25423</v>
      </c>
      <c r="O38" s="57">
        <f>O33-SUM(O34:O37)</f>
        <v>25949</v>
      </c>
      <c r="P38" s="57">
        <f>P33-SUM(P34:P37)</f>
        <v>27837</v>
      </c>
      <c r="Q38" s="57">
        <f>Q33-SUM(Q34:Q37)</f>
        <v>28557</v>
      </c>
      <c r="R38" s="57">
        <v>28942</v>
      </c>
      <c r="S38" s="57">
        <v>29807</v>
      </c>
      <c r="T38" s="57">
        <v>28403</v>
      </c>
      <c r="U38" s="57">
        <v>28805</v>
      </c>
      <c r="V38" s="57">
        <v>28004</v>
      </c>
      <c r="W38" s="57">
        <v>29071</v>
      </c>
      <c r="X38" s="55">
        <v>29227</v>
      </c>
      <c r="Y38" s="55">
        <v>29114</v>
      </c>
      <c r="Z38" s="55">
        <v>36126</v>
      </c>
      <c r="AA38" s="55">
        <v>35498</v>
      </c>
    </row>
    <row r="39" spans="1:28" ht="13.5" customHeight="1" x14ac:dyDescent="0.15">
      <c r="A39" s="20"/>
      <c r="B39" s="80" t="s">
        <v>82</v>
      </c>
      <c r="C39" s="80"/>
      <c r="D39" s="20"/>
      <c r="E39" s="58" t="s">
        <v>44</v>
      </c>
      <c r="F39" s="57" t="s">
        <v>44</v>
      </c>
      <c r="G39" s="57" t="s">
        <v>44</v>
      </c>
      <c r="H39" s="57" t="s">
        <v>44</v>
      </c>
      <c r="I39" s="57" t="s">
        <v>44</v>
      </c>
      <c r="J39" s="57" t="s">
        <v>44</v>
      </c>
      <c r="K39" s="57" t="s">
        <v>44</v>
      </c>
      <c r="L39" s="57" t="s">
        <v>44</v>
      </c>
      <c r="M39" s="57" t="s">
        <v>44</v>
      </c>
      <c r="N39" s="57" t="s">
        <v>44</v>
      </c>
      <c r="O39" s="57" t="s">
        <v>44</v>
      </c>
      <c r="P39" s="57" t="s">
        <v>44</v>
      </c>
      <c r="Q39" s="57" t="s">
        <v>44</v>
      </c>
      <c r="R39" s="57" t="s">
        <v>44</v>
      </c>
      <c r="S39" s="57" t="s">
        <v>44</v>
      </c>
      <c r="T39" s="57" t="s">
        <v>44</v>
      </c>
      <c r="U39" s="57" t="s">
        <v>44</v>
      </c>
      <c r="V39" s="57" t="s">
        <v>44</v>
      </c>
      <c r="W39" s="57" t="s">
        <v>44</v>
      </c>
      <c r="X39" s="55">
        <v>1780</v>
      </c>
      <c r="Y39" s="55">
        <v>93424</v>
      </c>
      <c r="Z39" s="55">
        <v>400000</v>
      </c>
      <c r="AA39" s="55">
        <v>400000</v>
      </c>
      <c r="AB39" s="34"/>
    </row>
    <row r="40" spans="1:28" ht="13.5" customHeight="1" x14ac:dyDescent="0.15">
      <c r="A40" s="20"/>
      <c r="B40" s="80" t="s">
        <v>28</v>
      </c>
      <c r="C40" s="80"/>
      <c r="D40" s="20"/>
      <c r="E40" s="58" t="s">
        <v>52</v>
      </c>
      <c r="F40" s="57" t="s">
        <v>52</v>
      </c>
      <c r="G40" s="57" t="s">
        <v>52</v>
      </c>
      <c r="H40" s="57" t="s">
        <v>52</v>
      </c>
      <c r="I40" s="57" t="s">
        <v>52</v>
      </c>
      <c r="J40" s="57" t="s">
        <v>52</v>
      </c>
      <c r="K40" s="57" t="s">
        <v>52</v>
      </c>
      <c r="L40" s="57" t="s">
        <v>10</v>
      </c>
      <c r="M40" s="57" t="s">
        <v>94</v>
      </c>
      <c r="N40" s="57" t="s">
        <v>112</v>
      </c>
      <c r="O40" s="57" t="s">
        <v>116</v>
      </c>
      <c r="P40" s="57" t="s">
        <v>120</v>
      </c>
      <c r="Q40" s="57" t="s">
        <v>126</v>
      </c>
      <c r="R40" s="57" t="s">
        <v>44</v>
      </c>
      <c r="S40" s="57" t="s">
        <v>118</v>
      </c>
      <c r="T40" s="57" t="s">
        <v>136</v>
      </c>
      <c r="U40" s="57" t="s">
        <v>118</v>
      </c>
      <c r="V40" s="57" t="s">
        <v>44</v>
      </c>
      <c r="W40" s="57" t="s">
        <v>44</v>
      </c>
      <c r="X40" s="55" t="s">
        <v>44</v>
      </c>
      <c r="Y40" s="55" t="s">
        <v>44</v>
      </c>
      <c r="Z40" s="55">
        <v>5000</v>
      </c>
      <c r="AA40" s="55">
        <v>5000</v>
      </c>
    </row>
    <row r="41" spans="1:28" s="9" customFormat="1" ht="13.5" customHeight="1" x14ac:dyDescent="0.15">
      <c r="A41" s="72"/>
      <c r="B41" s="90" t="s">
        <v>12</v>
      </c>
      <c r="C41" s="90"/>
      <c r="D41" s="6"/>
      <c r="E41" s="7" t="s">
        <v>10</v>
      </c>
      <c r="F41" s="8" t="s">
        <v>10</v>
      </c>
      <c r="G41" s="8" t="s">
        <v>10</v>
      </c>
      <c r="H41" s="8" t="s">
        <v>10</v>
      </c>
      <c r="I41" s="8" t="s">
        <v>10</v>
      </c>
      <c r="J41" s="8" t="s">
        <v>52</v>
      </c>
      <c r="K41" s="8" t="s">
        <v>52</v>
      </c>
      <c r="L41" s="8">
        <v>17115</v>
      </c>
      <c r="M41" s="8">
        <f>SUM(M33,M40)</f>
        <v>168232</v>
      </c>
      <c r="N41" s="8">
        <f>SUM(N33,N40)</f>
        <v>261961</v>
      </c>
      <c r="O41" s="8">
        <f>SUM(O33,O40)</f>
        <v>395780</v>
      </c>
      <c r="P41" s="8">
        <f>SUM(P33,P40)</f>
        <v>471921</v>
      </c>
      <c r="Q41" s="8">
        <f>SUM(Q33,Q40)</f>
        <v>500549</v>
      </c>
      <c r="R41" s="8">
        <v>462331</v>
      </c>
      <c r="S41" s="8">
        <v>414147</v>
      </c>
      <c r="T41" s="8">
        <v>351464</v>
      </c>
      <c r="U41" s="8">
        <v>293528</v>
      </c>
      <c r="V41" s="8">
        <v>236720</v>
      </c>
      <c r="W41" s="8">
        <v>188832</v>
      </c>
      <c r="X41" s="45">
        <v>180184</v>
      </c>
      <c r="Y41" s="45">
        <v>266714</v>
      </c>
      <c r="Z41" s="45">
        <v>6505974</v>
      </c>
      <c r="AA41" s="45">
        <v>5964967</v>
      </c>
    </row>
    <row r="42" spans="1:28" s="26" customFormat="1" ht="13.5" customHeight="1" x14ac:dyDescent="0.15">
      <c r="A42" s="92" t="s">
        <v>61</v>
      </c>
      <c r="B42" s="92"/>
      <c r="C42" s="92"/>
      <c r="D42" s="41"/>
      <c r="E42" s="4"/>
      <c r="F42" s="40"/>
      <c r="G42" s="40"/>
      <c r="H42" s="40"/>
      <c r="I42" s="23"/>
      <c r="J42" s="22"/>
      <c r="K42" s="22"/>
      <c r="L42" s="22"/>
      <c r="M42" s="22"/>
      <c r="X42" s="46"/>
      <c r="Y42" s="15"/>
      <c r="Z42" s="15"/>
      <c r="AA42" s="15"/>
    </row>
    <row r="43" spans="1:28" s="15" customFormat="1" ht="13.5" customHeight="1" x14ac:dyDescent="0.15">
      <c r="A43" s="5" t="s">
        <v>6</v>
      </c>
      <c r="B43" s="5"/>
      <c r="C43" s="5"/>
      <c r="D43" s="40"/>
      <c r="E43" s="58"/>
      <c r="F43" s="57"/>
      <c r="G43" s="57"/>
      <c r="H43" s="57"/>
      <c r="I43" s="57"/>
      <c r="J43" s="57"/>
      <c r="K43" s="57"/>
      <c r="L43" s="57"/>
      <c r="M43" s="57"/>
    </row>
    <row r="44" spans="1:28" s="15" customFormat="1" ht="13.5" customHeight="1" x14ac:dyDescent="0.15">
      <c r="A44" s="79"/>
      <c r="B44" s="80" t="s">
        <v>47</v>
      </c>
      <c r="C44" s="80"/>
      <c r="D44" s="38"/>
      <c r="E44" s="58" t="s">
        <v>53</v>
      </c>
      <c r="F44" s="57" t="s">
        <v>53</v>
      </c>
      <c r="G44" s="57" t="s">
        <v>53</v>
      </c>
      <c r="H44" s="57" t="s">
        <v>53</v>
      </c>
      <c r="I44" s="57" t="s">
        <v>53</v>
      </c>
      <c r="J44" s="57">
        <v>98837323</v>
      </c>
      <c r="K44" s="57">
        <v>157466297</v>
      </c>
      <c r="L44" s="57">
        <v>124633073</v>
      </c>
      <c r="M44" s="57">
        <v>119532603</v>
      </c>
      <c r="N44" s="57" t="s">
        <v>94</v>
      </c>
      <c r="O44" s="57" t="s">
        <v>94</v>
      </c>
      <c r="P44" s="57" t="s">
        <v>44</v>
      </c>
      <c r="Q44" s="57" t="s">
        <v>44</v>
      </c>
      <c r="R44" s="57" t="s">
        <v>44</v>
      </c>
      <c r="S44" s="57" t="s">
        <v>44</v>
      </c>
      <c r="T44" s="57" t="s">
        <v>44</v>
      </c>
      <c r="U44" s="57" t="s">
        <v>44</v>
      </c>
      <c r="V44" s="57" t="s">
        <v>44</v>
      </c>
      <c r="W44" s="57" t="s">
        <v>44</v>
      </c>
      <c r="X44" s="55" t="s">
        <v>44</v>
      </c>
      <c r="Y44" s="55" t="s">
        <v>44</v>
      </c>
      <c r="Z44" s="55" t="s">
        <v>44</v>
      </c>
      <c r="AA44" s="55" t="s">
        <v>44</v>
      </c>
    </row>
    <row r="45" spans="1:28" s="25" customFormat="1" ht="13.5" customHeight="1" x14ac:dyDescent="0.15">
      <c r="A45" s="76"/>
      <c r="B45" s="81" t="s">
        <v>8</v>
      </c>
      <c r="C45" s="81"/>
      <c r="D45" s="24"/>
      <c r="E45" s="58"/>
      <c r="F45" s="57"/>
      <c r="G45" s="57"/>
      <c r="H45" s="57"/>
      <c r="I45" s="57"/>
      <c r="J45" s="57"/>
      <c r="K45" s="57"/>
      <c r="L45" s="57"/>
      <c r="M45" s="57"/>
      <c r="N45" s="57"/>
      <c r="O45" s="57"/>
      <c r="P45" s="57"/>
      <c r="Q45" s="57"/>
      <c r="R45" s="57"/>
      <c r="S45" s="57"/>
      <c r="T45" s="57"/>
      <c r="U45" s="57"/>
      <c r="V45" s="57"/>
      <c r="W45" s="57"/>
      <c r="X45" s="55"/>
      <c r="Y45" s="55"/>
      <c r="Z45" s="55"/>
      <c r="AA45" s="55"/>
    </row>
    <row r="46" spans="1:28" s="25" customFormat="1" ht="13.5" customHeight="1" x14ac:dyDescent="0.15">
      <c r="A46" s="76"/>
      <c r="B46" s="69"/>
      <c r="C46" s="69" t="s">
        <v>11</v>
      </c>
      <c r="D46" s="24"/>
      <c r="E46" s="58" t="s">
        <v>53</v>
      </c>
      <c r="F46" s="57" t="s">
        <v>53</v>
      </c>
      <c r="G46" s="57" t="s">
        <v>53</v>
      </c>
      <c r="H46" s="57" t="s">
        <v>53</v>
      </c>
      <c r="I46" s="57" t="s">
        <v>53</v>
      </c>
      <c r="J46" s="57">
        <v>64852</v>
      </c>
      <c r="K46" s="57">
        <v>544053</v>
      </c>
      <c r="L46" s="57">
        <v>1181545</v>
      </c>
      <c r="M46" s="57">
        <v>1588686</v>
      </c>
      <c r="N46" s="57" t="s">
        <v>94</v>
      </c>
      <c r="O46" s="57" t="s">
        <v>94</v>
      </c>
      <c r="P46" s="57" t="s">
        <v>44</v>
      </c>
      <c r="Q46" s="57" t="s">
        <v>44</v>
      </c>
      <c r="R46" s="57" t="s">
        <v>44</v>
      </c>
      <c r="S46" s="57" t="s">
        <v>44</v>
      </c>
      <c r="T46" s="57" t="s">
        <v>44</v>
      </c>
      <c r="U46" s="57" t="s">
        <v>44</v>
      </c>
      <c r="V46" s="57" t="s">
        <v>44</v>
      </c>
      <c r="W46" s="57" t="s">
        <v>44</v>
      </c>
      <c r="X46" s="55" t="s">
        <v>44</v>
      </c>
      <c r="Y46" s="55" t="s">
        <v>44</v>
      </c>
      <c r="Z46" s="55" t="s">
        <v>44</v>
      </c>
      <c r="AA46" s="55" t="s">
        <v>44</v>
      </c>
    </row>
    <row r="47" spans="1:28" s="25" customFormat="1" ht="13.5" customHeight="1" x14ac:dyDescent="0.15">
      <c r="A47" s="76"/>
      <c r="B47" s="69"/>
      <c r="C47" s="69" t="s">
        <v>8</v>
      </c>
      <c r="D47" s="24"/>
      <c r="E47" s="58" t="s">
        <v>53</v>
      </c>
      <c r="F47" s="57" t="s">
        <v>53</v>
      </c>
      <c r="G47" s="57" t="s">
        <v>53</v>
      </c>
      <c r="H47" s="57" t="s">
        <v>53</v>
      </c>
      <c r="I47" s="57" t="s">
        <v>53</v>
      </c>
      <c r="J47" s="57">
        <v>77323455</v>
      </c>
      <c r="K47" s="57">
        <v>128791244</v>
      </c>
      <c r="L47" s="57">
        <v>123031331</v>
      </c>
      <c r="M47" s="57">
        <v>113937021</v>
      </c>
      <c r="N47" s="57" t="s">
        <v>94</v>
      </c>
      <c r="O47" s="57" t="s">
        <v>94</v>
      </c>
      <c r="P47" s="57" t="s">
        <v>44</v>
      </c>
      <c r="Q47" s="57" t="s">
        <v>44</v>
      </c>
      <c r="R47" s="57" t="s">
        <v>44</v>
      </c>
      <c r="S47" s="57" t="s">
        <v>44</v>
      </c>
      <c r="T47" s="57" t="s">
        <v>44</v>
      </c>
      <c r="U47" s="57" t="s">
        <v>44</v>
      </c>
      <c r="V47" s="57" t="s">
        <v>44</v>
      </c>
      <c r="W47" s="57" t="s">
        <v>44</v>
      </c>
      <c r="X47" s="55" t="s">
        <v>44</v>
      </c>
      <c r="Y47" s="55" t="s">
        <v>44</v>
      </c>
      <c r="Z47" s="55" t="s">
        <v>44</v>
      </c>
      <c r="AA47" s="55" t="s">
        <v>44</v>
      </c>
    </row>
    <row r="48" spans="1:28" s="9" customFormat="1" ht="13.5" customHeight="1" x14ac:dyDescent="0.15">
      <c r="A48" s="72"/>
      <c r="B48" s="90" t="s">
        <v>12</v>
      </c>
      <c r="C48" s="90"/>
      <c r="D48" s="6"/>
      <c r="E48" s="7" t="s">
        <v>53</v>
      </c>
      <c r="F48" s="8" t="s">
        <v>53</v>
      </c>
      <c r="G48" s="8" t="s">
        <v>53</v>
      </c>
      <c r="H48" s="8" t="s">
        <v>53</v>
      </c>
      <c r="I48" s="8" t="s">
        <v>53</v>
      </c>
      <c r="J48" s="8">
        <v>176225631</v>
      </c>
      <c r="K48" s="8">
        <v>286801594</v>
      </c>
      <c r="L48" s="8">
        <v>248845950</v>
      </c>
      <c r="M48" s="8">
        <f>SUM(M44:M47)+1</f>
        <v>235058311</v>
      </c>
      <c r="N48" s="8" t="s">
        <v>94</v>
      </c>
      <c r="O48" s="8" t="s">
        <v>94</v>
      </c>
      <c r="P48" s="8" t="s">
        <v>44</v>
      </c>
      <c r="Q48" s="8" t="s">
        <v>44</v>
      </c>
      <c r="R48" s="8" t="s">
        <v>44</v>
      </c>
      <c r="S48" s="8" t="s">
        <v>44</v>
      </c>
      <c r="T48" s="8" t="s">
        <v>44</v>
      </c>
      <c r="U48" s="8" t="s">
        <v>44</v>
      </c>
      <c r="V48" s="8" t="s">
        <v>44</v>
      </c>
      <c r="W48" s="8" t="s">
        <v>44</v>
      </c>
      <c r="X48" s="45" t="s">
        <v>44</v>
      </c>
      <c r="Y48" s="45" t="s">
        <v>44</v>
      </c>
      <c r="Z48" s="45" t="s">
        <v>44</v>
      </c>
      <c r="AA48" s="45" t="s">
        <v>44</v>
      </c>
    </row>
    <row r="49" spans="1:27" ht="13.5" customHeight="1" x14ac:dyDescent="0.15">
      <c r="A49" s="5" t="s">
        <v>13</v>
      </c>
      <c r="B49" s="5"/>
      <c r="C49" s="70"/>
      <c r="D49" s="20"/>
      <c r="E49" s="58"/>
      <c r="F49" s="57"/>
      <c r="G49" s="57"/>
      <c r="H49" s="57"/>
      <c r="I49" s="57"/>
      <c r="J49" s="57"/>
      <c r="K49" s="57"/>
      <c r="L49" s="57"/>
      <c r="M49" s="57"/>
      <c r="N49" s="57"/>
      <c r="O49" s="57"/>
      <c r="P49" s="57"/>
      <c r="Q49" s="57"/>
      <c r="R49" s="57"/>
      <c r="S49" s="57"/>
      <c r="T49" s="57"/>
      <c r="U49" s="57"/>
      <c r="V49" s="57"/>
      <c r="W49" s="57"/>
      <c r="X49" s="55"/>
      <c r="Y49" s="55"/>
      <c r="Z49" s="55"/>
      <c r="AA49" s="55"/>
    </row>
    <row r="50" spans="1:27" ht="13.5" customHeight="1" x14ac:dyDescent="0.15">
      <c r="A50" s="20"/>
      <c r="B50" s="81" t="s">
        <v>14</v>
      </c>
      <c r="C50" s="81"/>
      <c r="D50" s="20"/>
      <c r="E50" s="58" t="s">
        <v>53</v>
      </c>
      <c r="F50" s="57" t="s">
        <v>53</v>
      </c>
      <c r="G50" s="57" t="s">
        <v>53</v>
      </c>
      <c r="H50" s="57" t="s">
        <v>53</v>
      </c>
      <c r="I50" s="57" t="s">
        <v>53</v>
      </c>
      <c r="J50" s="57">
        <v>153975153</v>
      </c>
      <c r="K50" s="57">
        <v>238177656</v>
      </c>
      <c r="L50" s="57">
        <v>193435472</v>
      </c>
      <c r="M50" s="57">
        <v>189005959</v>
      </c>
      <c r="N50" s="57" t="s">
        <v>97</v>
      </c>
      <c r="O50" s="57" t="s">
        <v>97</v>
      </c>
      <c r="P50" s="57" t="s">
        <v>44</v>
      </c>
      <c r="Q50" s="57" t="s">
        <v>44</v>
      </c>
      <c r="R50" s="57" t="s">
        <v>44</v>
      </c>
      <c r="S50" s="57" t="s">
        <v>44</v>
      </c>
      <c r="T50" s="57" t="s">
        <v>44</v>
      </c>
      <c r="U50" s="57" t="s">
        <v>44</v>
      </c>
      <c r="V50" s="57" t="s">
        <v>44</v>
      </c>
      <c r="W50" s="57" t="s">
        <v>44</v>
      </c>
      <c r="X50" s="55" t="s">
        <v>44</v>
      </c>
      <c r="Y50" s="55" t="s">
        <v>44</v>
      </c>
      <c r="Z50" s="55" t="s">
        <v>44</v>
      </c>
      <c r="AA50" s="55" t="s">
        <v>44</v>
      </c>
    </row>
    <row r="51" spans="1:27" ht="13.5" customHeight="1" x14ac:dyDescent="0.15">
      <c r="A51" s="20"/>
      <c r="B51" s="20"/>
      <c r="C51" s="70" t="s">
        <v>15</v>
      </c>
      <c r="D51" s="20"/>
      <c r="E51" s="58" t="s">
        <v>55</v>
      </c>
      <c r="F51" s="57" t="s">
        <v>55</v>
      </c>
      <c r="G51" s="57" t="s">
        <v>55</v>
      </c>
      <c r="H51" s="57" t="s">
        <v>55</v>
      </c>
      <c r="I51" s="57" t="s">
        <v>55</v>
      </c>
      <c r="J51" s="57">
        <v>1392463</v>
      </c>
      <c r="K51" s="57">
        <v>2790245</v>
      </c>
      <c r="L51" s="57">
        <v>2770677</v>
      </c>
      <c r="M51" s="57">
        <v>2781354</v>
      </c>
      <c r="N51" s="57" t="s">
        <v>97</v>
      </c>
      <c r="O51" s="57" t="s">
        <v>97</v>
      </c>
      <c r="P51" s="57" t="s">
        <v>44</v>
      </c>
      <c r="Q51" s="57" t="s">
        <v>44</v>
      </c>
      <c r="R51" s="57" t="s">
        <v>44</v>
      </c>
      <c r="S51" s="57" t="s">
        <v>44</v>
      </c>
      <c r="T51" s="57" t="s">
        <v>44</v>
      </c>
      <c r="U51" s="57" t="s">
        <v>44</v>
      </c>
      <c r="V51" s="57" t="s">
        <v>44</v>
      </c>
      <c r="W51" s="57" t="s">
        <v>44</v>
      </c>
      <c r="X51" s="55" t="s">
        <v>44</v>
      </c>
      <c r="Y51" s="55" t="s">
        <v>44</v>
      </c>
      <c r="Z51" s="55" t="s">
        <v>44</v>
      </c>
      <c r="AA51" s="55" t="s">
        <v>44</v>
      </c>
    </row>
    <row r="52" spans="1:27" ht="13.5" customHeight="1" x14ac:dyDescent="0.15">
      <c r="A52" s="20"/>
      <c r="B52" s="20"/>
      <c r="C52" s="70" t="s">
        <v>16</v>
      </c>
      <c r="D52" s="20"/>
      <c r="E52" s="58" t="s">
        <v>56</v>
      </c>
      <c r="F52" s="57" t="s">
        <v>56</v>
      </c>
      <c r="G52" s="57" t="s">
        <v>56</v>
      </c>
      <c r="H52" s="57" t="s">
        <v>56</v>
      </c>
      <c r="I52" s="57" t="s">
        <v>56</v>
      </c>
      <c r="J52" s="57">
        <v>3363077</v>
      </c>
      <c r="K52" s="57">
        <v>6626030</v>
      </c>
      <c r="L52" s="57">
        <v>6488395</v>
      </c>
      <c r="M52" s="57">
        <v>6449453</v>
      </c>
      <c r="N52" s="57" t="s">
        <v>97</v>
      </c>
      <c r="O52" s="57" t="s">
        <v>97</v>
      </c>
      <c r="P52" s="57" t="s">
        <v>44</v>
      </c>
      <c r="Q52" s="57" t="s">
        <v>44</v>
      </c>
      <c r="R52" s="57" t="s">
        <v>44</v>
      </c>
      <c r="S52" s="57" t="s">
        <v>44</v>
      </c>
      <c r="T52" s="57" t="s">
        <v>44</v>
      </c>
      <c r="U52" s="57" t="s">
        <v>44</v>
      </c>
      <c r="V52" s="57" t="s">
        <v>44</v>
      </c>
      <c r="W52" s="57" t="s">
        <v>44</v>
      </c>
      <c r="X52" s="55" t="s">
        <v>44</v>
      </c>
      <c r="Y52" s="55" t="s">
        <v>44</v>
      </c>
      <c r="Z52" s="55" t="s">
        <v>44</v>
      </c>
      <c r="AA52" s="55" t="s">
        <v>44</v>
      </c>
    </row>
    <row r="53" spans="1:27" ht="13.5" customHeight="1" x14ac:dyDescent="0.15">
      <c r="A53" s="20"/>
      <c r="B53" s="20"/>
      <c r="C53" s="70" t="s">
        <v>18</v>
      </c>
      <c r="D53" s="20"/>
      <c r="E53" s="58" t="s">
        <v>56</v>
      </c>
      <c r="F53" s="57" t="s">
        <v>56</v>
      </c>
      <c r="G53" s="57" t="s">
        <v>56</v>
      </c>
      <c r="H53" s="57" t="s">
        <v>56</v>
      </c>
      <c r="I53" s="57" t="s">
        <v>56</v>
      </c>
      <c r="J53" s="57">
        <v>146122244</v>
      </c>
      <c r="K53" s="57">
        <v>221529615</v>
      </c>
      <c r="L53" s="57">
        <v>177150863</v>
      </c>
      <c r="M53" s="57">
        <v>172754689</v>
      </c>
      <c r="N53" s="57" t="s">
        <v>97</v>
      </c>
      <c r="O53" s="57" t="s">
        <v>97</v>
      </c>
      <c r="P53" s="57" t="s">
        <v>44</v>
      </c>
      <c r="Q53" s="57" t="s">
        <v>44</v>
      </c>
      <c r="R53" s="57" t="s">
        <v>44</v>
      </c>
      <c r="S53" s="57" t="s">
        <v>44</v>
      </c>
      <c r="T53" s="57" t="s">
        <v>44</v>
      </c>
      <c r="U53" s="57" t="s">
        <v>44</v>
      </c>
      <c r="V53" s="57" t="s">
        <v>44</v>
      </c>
      <c r="W53" s="57" t="s">
        <v>44</v>
      </c>
      <c r="X53" s="55" t="s">
        <v>44</v>
      </c>
      <c r="Y53" s="55" t="s">
        <v>44</v>
      </c>
      <c r="Z53" s="55" t="s">
        <v>44</v>
      </c>
      <c r="AA53" s="55" t="s">
        <v>44</v>
      </c>
    </row>
    <row r="54" spans="1:27" ht="13.5" customHeight="1" x14ac:dyDescent="0.15">
      <c r="A54" s="20"/>
      <c r="B54" s="20"/>
      <c r="C54" s="70" t="s">
        <v>19</v>
      </c>
      <c r="D54" s="20"/>
      <c r="E54" s="58" t="s">
        <v>52</v>
      </c>
      <c r="F54" s="57" t="s">
        <v>52</v>
      </c>
      <c r="G54" s="57" t="s">
        <v>52</v>
      </c>
      <c r="H54" s="57" t="s">
        <v>52</v>
      </c>
      <c r="I54" s="57" t="s">
        <v>52</v>
      </c>
      <c r="J54" s="57">
        <f>J50-SUM(J51:J53)-1</f>
        <v>3097368</v>
      </c>
      <c r="K54" s="57">
        <f>K50-SUM(K51:K53)-1</f>
        <v>7231765</v>
      </c>
      <c r="L54" s="57">
        <v>7025537</v>
      </c>
      <c r="M54" s="57">
        <f>M50-SUM(M51:M53)</f>
        <v>7020463</v>
      </c>
      <c r="N54" s="57" t="s">
        <v>97</v>
      </c>
      <c r="O54" s="57" t="s">
        <v>97</v>
      </c>
      <c r="P54" s="57" t="s">
        <v>44</v>
      </c>
      <c r="Q54" s="57" t="s">
        <v>44</v>
      </c>
      <c r="R54" s="57" t="s">
        <v>44</v>
      </c>
      <c r="S54" s="57" t="s">
        <v>44</v>
      </c>
      <c r="T54" s="57" t="s">
        <v>44</v>
      </c>
      <c r="U54" s="57" t="s">
        <v>44</v>
      </c>
      <c r="V54" s="57" t="s">
        <v>44</v>
      </c>
      <c r="W54" s="57" t="s">
        <v>44</v>
      </c>
      <c r="X54" s="55" t="s">
        <v>44</v>
      </c>
      <c r="Y54" s="55" t="s">
        <v>44</v>
      </c>
      <c r="Z54" s="55" t="s">
        <v>44</v>
      </c>
      <c r="AA54" s="55" t="s">
        <v>44</v>
      </c>
    </row>
    <row r="55" spans="1:27" ht="13.5" customHeight="1" x14ac:dyDescent="0.15">
      <c r="A55" s="20"/>
      <c r="B55" s="80" t="s">
        <v>28</v>
      </c>
      <c r="C55" s="80"/>
      <c r="D55" s="20"/>
      <c r="E55" s="58" t="s">
        <v>52</v>
      </c>
      <c r="F55" s="57" t="s">
        <v>52</v>
      </c>
      <c r="G55" s="57" t="s">
        <v>52</v>
      </c>
      <c r="H55" s="57" t="s">
        <v>52</v>
      </c>
      <c r="I55" s="57" t="s">
        <v>52</v>
      </c>
      <c r="J55" s="57" t="s">
        <v>52</v>
      </c>
      <c r="K55" s="57" t="s">
        <v>52</v>
      </c>
      <c r="L55" s="57" t="s">
        <v>10</v>
      </c>
      <c r="M55" s="57" t="s">
        <v>97</v>
      </c>
      <c r="N55" s="57" t="s">
        <v>97</v>
      </c>
      <c r="O55" s="57" t="s">
        <v>97</v>
      </c>
      <c r="P55" s="57" t="s">
        <v>44</v>
      </c>
      <c r="Q55" s="57" t="s">
        <v>44</v>
      </c>
      <c r="R55" s="57" t="s">
        <v>44</v>
      </c>
      <c r="S55" s="57" t="s">
        <v>44</v>
      </c>
      <c r="T55" s="57" t="s">
        <v>44</v>
      </c>
      <c r="U55" s="57" t="s">
        <v>44</v>
      </c>
      <c r="V55" s="57" t="s">
        <v>44</v>
      </c>
      <c r="W55" s="57" t="s">
        <v>44</v>
      </c>
      <c r="X55" s="55" t="s">
        <v>44</v>
      </c>
      <c r="Y55" s="55" t="s">
        <v>44</v>
      </c>
      <c r="Z55" s="55" t="s">
        <v>44</v>
      </c>
      <c r="AA55" s="55" t="s">
        <v>44</v>
      </c>
    </row>
    <row r="56" spans="1:27" s="9" customFormat="1" ht="13.5" customHeight="1" x14ac:dyDescent="0.15">
      <c r="A56" s="72"/>
      <c r="B56" s="90" t="s">
        <v>72</v>
      </c>
      <c r="C56" s="90"/>
      <c r="D56" s="6"/>
      <c r="E56" s="7" t="s">
        <v>10</v>
      </c>
      <c r="F56" s="8" t="s">
        <v>10</v>
      </c>
      <c r="G56" s="8" t="s">
        <v>10</v>
      </c>
      <c r="H56" s="8" t="s">
        <v>10</v>
      </c>
      <c r="I56" s="8" t="s">
        <v>10</v>
      </c>
      <c r="J56" s="8">
        <v>153975153</v>
      </c>
      <c r="K56" s="8">
        <v>238177656</v>
      </c>
      <c r="L56" s="8">
        <v>193435472</v>
      </c>
      <c r="M56" s="8">
        <f>SUM(M50,M55)</f>
        <v>189005959</v>
      </c>
      <c r="N56" s="8" t="s">
        <v>97</v>
      </c>
      <c r="O56" s="8" t="s">
        <v>97</v>
      </c>
      <c r="P56" s="8" t="s">
        <v>44</v>
      </c>
      <c r="Q56" s="8" t="s">
        <v>44</v>
      </c>
      <c r="R56" s="8" t="s">
        <v>44</v>
      </c>
      <c r="S56" s="8" t="s">
        <v>44</v>
      </c>
      <c r="T56" s="8" t="s">
        <v>44</v>
      </c>
      <c r="U56" s="8" t="s">
        <v>44</v>
      </c>
      <c r="V56" s="8" t="s">
        <v>44</v>
      </c>
      <c r="W56" s="8" t="s">
        <v>44</v>
      </c>
      <c r="X56" s="45" t="s">
        <v>44</v>
      </c>
      <c r="Y56" s="45" t="s">
        <v>44</v>
      </c>
      <c r="Z56" s="45" t="s">
        <v>44</v>
      </c>
      <c r="AA56" s="45" t="s">
        <v>44</v>
      </c>
    </row>
    <row r="57" spans="1:27" s="9" customFormat="1" ht="13.5" customHeight="1" x14ac:dyDescent="0.15">
      <c r="A57" s="102" t="s">
        <v>65</v>
      </c>
      <c r="B57" s="102"/>
      <c r="C57" s="102"/>
      <c r="D57" s="6"/>
      <c r="E57" s="7"/>
      <c r="F57" s="8"/>
      <c r="G57" s="8"/>
      <c r="H57" s="8"/>
      <c r="I57" s="8"/>
      <c r="J57" s="8"/>
      <c r="K57" s="8"/>
      <c r="L57" s="8"/>
      <c r="M57" s="8"/>
      <c r="N57" s="28"/>
      <c r="O57" s="28"/>
      <c r="P57" s="28"/>
      <c r="Q57" s="28"/>
      <c r="R57" s="28"/>
      <c r="S57" s="28"/>
      <c r="T57" s="28"/>
      <c r="U57" s="28"/>
      <c r="V57" s="28"/>
      <c r="W57" s="28"/>
    </row>
    <row r="58" spans="1:27" s="9" customFormat="1" ht="13.5" customHeight="1" x14ac:dyDescent="0.15">
      <c r="A58" s="13" t="s">
        <v>73</v>
      </c>
      <c r="B58" s="72"/>
      <c r="C58" s="72"/>
      <c r="D58" s="6"/>
      <c r="E58" s="7"/>
      <c r="F58" s="8"/>
      <c r="G58" s="8"/>
      <c r="H58" s="8"/>
      <c r="I58" s="8"/>
      <c r="J58" s="8"/>
      <c r="K58" s="8"/>
      <c r="L58" s="8"/>
      <c r="M58" s="8"/>
    </row>
    <row r="59" spans="1:27" s="9" customFormat="1" ht="13.5" customHeight="1" x14ac:dyDescent="0.15">
      <c r="A59" s="72"/>
      <c r="B59" s="81" t="s">
        <v>74</v>
      </c>
      <c r="C59" s="81"/>
      <c r="D59" s="6"/>
      <c r="E59" s="7"/>
      <c r="F59" s="8"/>
      <c r="G59" s="8"/>
      <c r="H59" s="8"/>
      <c r="I59" s="8"/>
      <c r="J59" s="8"/>
      <c r="K59" s="8"/>
      <c r="L59" s="8"/>
      <c r="M59" s="8"/>
    </row>
    <row r="60" spans="1:27" s="9" customFormat="1" ht="13.5" customHeight="1" x14ac:dyDescent="0.15">
      <c r="A60" s="72"/>
      <c r="B60" s="76"/>
      <c r="C60" s="70" t="s">
        <v>66</v>
      </c>
      <c r="D60" s="6"/>
      <c r="E60" s="58" t="s">
        <v>75</v>
      </c>
      <c r="F60" s="57" t="s">
        <v>75</v>
      </c>
      <c r="G60" s="57" t="s">
        <v>75</v>
      </c>
      <c r="H60" s="57" t="s">
        <v>75</v>
      </c>
      <c r="I60" s="57" t="s">
        <v>75</v>
      </c>
      <c r="J60" s="57" t="s">
        <v>75</v>
      </c>
      <c r="K60" s="57" t="s">
        <v>75</v>
      </c>
      <c r="L60" s="57">
        <v>411396</v>
      </c>
      <c r="M60" s="57">
        <v>271660</v>
      </c>
      <c r="N60" s="57" t="s">
        <v>94</v>
      </c>
      <c r="O60" s="57" t="s">
        <v>94</v>
      </c>
      <c r="P60" s="57" t="s">
        <v>44</v>
      </c>
      <c r="Q60" s="57" t="s">
        <v>44</v>
      </c>
      <c r="R60" s="57" t="s">
        <v>44</v>
      </c>
      <c r="S60" s="57" t="s">
        <v>44</v>
      </c>
      <c r="T60" s="57" t="s">
        <v>44</v>
      </c>
      <c r="U60" s="57" t="s">
        <v>44</v>
      </c>
      <c r="V60" s="57" t="s">
        <v>44</v>
      </c>
      <c r="W60" s="57" t="s">
        <v>44</v>
      </c>
      <c r="X60" s="55" t="s">
        <v>44</v>
      </c>
      <c r="Y60" s="55" t="s">
        <v>44</v>
      </c>
      <c r="Z60" s="55" t="s">
        <v>44</v>
      </c>
      <c r="AA60" s="55" t="s">
        <v>44</v>
      </c>
    </row>
    <row r="61" spans="1:27" s="9" customFormat="1" ht="13.5" customHeight="1" x14ac:dyDescent="0.15">
      <c r="A61" s="72"/>
      <c r="B61" s="76"/>
      <c r="C61" s="70" t="s">
        <v>76</v>
      </c>
      <c r="D61" s="6"/>
      <c r="E61" s="58" t="s">
        <v>75</v>
      </c>
      <c r="F61" s="57" t="s">
        <v>75</v>
      </c>
      <c r="G61" s="57" t="s">
        <v>75</v>
      </c>
      <c r="H61" s="57" t="s">
        <v>75</v>
      </c>
      <c r="I61" s="57" t="s">
        <v>75</v>
      </c>
      <c r="J61" s="57" t="s">
        <v>75</v>
      </c>
      <c r="K61" s="57" t="s">
        <v>75</v>
      </c>
      <c r="L61" s="57">
        <v>256</v>
      </c>
      <c r="M61" s="57">
        <v>269</v>
      </c>
      <c r="N61" s="57" t="s">
        <v>94</v>
      </c>
      <c r="O61" s="57" t="s">
        <v>94</v>
      </c>
      <c r="P61" s="57" t="s">
        <v>44</v>
      </c>
      <c r="Q61" s="57" t="s">
        <v>44</v>
      </c>
      <c r="R61" s="57" t="s">
        <v>44</v>
      </c>
      <c r="S61" s="57" t="s">
        <v>44</v>
      </c>
      <c r="T61" s="57" t="s">
        <v>44</v>
      </c>
      <c r="U61" s="57" t="s">
        <v>44</v>
      </c>
      <c r="V61" s="57" t="s">
        <v>44</v>
      </c>
      <c r="W61" s="57" t="s">
        <v>44</v>
      </c>
      <c r="X61" s="55" t="s">
        <v>44</v>
      </c>
      <c r="Y61" s="55" t="s">
        <v>44</v>
      </c>
      <c r="Z61" s="55" t="s">
        <v>44</v>
      </c>
      <c r="AA61" s="55" t="s">
        <v>44</v>
      </c>
    </row>
    <row r="62" spans="1:27" s="9" customFormat="1" ht="13.5" customHeight="1" x14ac:dyDescent="0.15">
      <c r="A62" s="72"/>
      <c r="B62" s="90" t="s">
        <v>67</v>
      </c>
      <c r="C62" s="90"/>
      <c r="D62" s="6"/>
      <c r="E62" s="7" t="s">
        <v>77</v>
      </c>
      <c r="F62" s="8" t="s">
        <v>77</v>
      </c>
      <c r="G62" s="8" t="s">
        <v>77</v>
      </c>
      <c r="H62" s="8" t="s">
        <v>77</v>
      </c>
      <c r="I62" s="8" t="s">
        <v>77</v>
      </c>
      <c r="J62" s="8" t="s">
        <v>77</v>
      </c>
      <c r="K62" s="8" t="s">
        <v>77</v>
      </c>
      <c r="L62" s="8">
        <v>411652</v>
      </c>
      <c r="M62" s="8">
        <f>SUM(M60:M61)</f>
        <v>271929</v>
      </c>
      <c r="N62" s="8" t="s">
        <v>94</v>
      </c>
      <c r="O62" s="8" t="s">
        <v>94</v>
      </c>
      <c r="P62" s="8" t="s">
        <v>44</v>
      </c>
      <c r="Q62" s="8" t="s">
        <v>44</v>
      </c>
      <c r="R62" s="8" t="s">
        <v>44</v>
      </c>
      <c r="S62" s="8" t="s">
        <v>44</v>
      </c>
      <c r="T62" s="8" t="s">
        <v>44</v>
      </c>
      <c r="U62" s="8" t="s">
        <v>44</v>
      </c>
      <c r="V62" s="8" t="s">
        <v>44</v>
      </c>
      <c r="W62" s="8" t="s">
        <v>44</v>
      </c>
      <c r="X62" s="45" t="s">
        <v>44</v>
      </c>
      <c r="Y62" s="45" t="s">
        <v>44</v>
      </c>
      <c r="Z62" s="45" t="s">
        <v>44</v>
      </c>
      <c r="AA62" s="45" t="s">
        <v>44</v>
      </c>
    </row>
    <row r="63" spans="1:27" s="9" customFormat="1" ht="13.5" customHeight="1" x14ac:dyDescent="0.15">
      <c r="A63" s="13" t="s">
        <v>78</v>
      </c>
      <c r="B63" s="72"/>
      <c r="C63" s="75"/>
      <c r="D63" s="6"/>
      <c r="E63" s="7"/>
      <c r="F63" s="8"/>
      <c r="G63" s="8"/>
      <c r="H63" s="8"/>
      <c r="I63" s="8"/>
      <c r="J63" s="8"/>
      <c r="K63" s="8"/>
      <c r="L63" s="57"/>
      <c r="M63" s="57"/>
      <c r="N63" s="57"/>
      <c r="O63" s="57"/>
      <c r="P63" s="57"/>
      <c r="Q63" s="57"/>
      <c r="R63" s="57"/>
      <c r="S63" s="57"/>
      <c r="T63" s="57"/>
      <c r="U63" s="57"/>
      <c r="V63" s="57"/>
      <c r="W63" s="57"/>
      <c r="X63" s="55"/>
      <c r="Y63" s="55"/>
      <c r="Z63" s="55"/>
      <c r="AA63" s="55"/>
    </row>
    <row r="64" spans="1:27" s="9" customFormat="1" ht="13.5" customHeight="1" x14ac:dyDescent="0.15">
      <c r="A64" s="72"/>
      <c r="B64" s="81" t="s">
        <v>68</v>
      </c>
      <c r="C64" s="81"/>
      <c r="D64" s="6"/>
      <c r="E64" s="58" t="s">
        <v>53</v>
      </c>
      <c r="F64" s="57" t="s">
        <v>53</v>
      </c>
      <c r="G64" s="57" t="s">
        <v>53</v>
      </c>
      <c r="H64" s="57" t="s">
        <v>53</v>
      </c>
      <c r="I64" s="57" t="s">
        <v>53</v>
      </c>
      <c r="J64" s="57" t="s">
        <v>53</v>
      </c>
      <c r="K64" s="57" t="s">
        <v>53</v>
      </c>
      <c r="L64" s="57">
        <v>158537</v>
      </c>
      <c r="M64" s="57">
        <v>210627</v>
      </c>
      <c r="N64" s="57" t="s">
        <v>94</v>
      </c>
      <c r="O64" s="57" t="s">
        <v>94</v>
      </c>
      <c r="P64" s="57" t="s">
        <v>44</v>
      </c>
      <c r="Q64" s="57" t="s">
        <v>44</v>
      </c>
      <c r="R64" s="57" t="s">
        <v>44</v>
      </c>
      <c r="S64" s="57" t="s">
        <v>44</v>
      </c>
      <c r="T64" s="57" t="s">
        <v>44</v>
      </c>
      <c r="U64" s="57" t="s">
        <v>44</v>
      </c>
      <c r="V64" s="57" t="s">
        <v>44</v>
      </c>
      <c r="W64" s="57" t="s">
        <v>44</v>
      </c>
      <c r="X64" s="55" t="s">
        <v>44</v>
      </c>
      <c r="Y64" s="55" t="s">
        <v>44</v>
      </c>
      <c r="Z64" s="55" t="s">
        <v>44</v>
      </c>
      <c r="AA64" s="55" t="s">
        <v>44</v>
      </c>
    </row>
    <row r="65" spans="1:27" s="9" customFormat="1" ht="13.5" customHeight="1" x14ac:dyDescent="0.15">
      <c r="A65" s="72"/>
      <c r="B65" s="70"/>
      <c r="C65" s="70" t="s">
        <v>70</v>
      </c>
      <c r="D65" s="6"/>
      <c r="E65" s="58" t="s">
        <v>55</v>
      </c>
      <c r="F65" s="57" t="s">
        <v>55</v>
      </c>
      <c r="G65" s="57" t="s">
        <v>55</v>
      </c>
      <c r="H65" s="57" t="s">
        <v>55</v>
      </c>
      <c r="I65" s="57" t="s">
        <v>55</v>
      </c>
      <c r="J65" s="57" t="s">
        <v>55</v>
      </c>
      <c r="K65" s="57" t="s">
        <v>55</v>
      </c>
      <c r="L65" s="57">
        <v>25980</v>
      </c>
      <c r="M65" s="57">
        <v>25996</v>
      </c>
      <c r="N65" s="57" t="s">
        <v>94</v>
      </c>
      <c r="O65" s="57" t="s">
        <v>94</v>
      </c>
      <c r="P65" s="57" t="s">
        <v>44</v>
      </c>
      <c r="Q65" s="57" t="s">
        <v>44</v>
      </c>
      <c r="R65" s="57" t="s">
        <v>44</v>
      </c>
      <c r="S65" s="57" t="s">
        <v>44</v>
      </c>
      <c r="T65" s="57" t="s">
        <v>44</v>
      </c>
      <c r="U65" s="57" t="s">
        <v>44</v>
      </c>
      <c r="V65" s="57" t="s">
        <v>44</v>
      </c>
      <c r="W65" s="57" t="s">
        <v>44</v>
      </c>
      <c r="X65" s="55" t="s">
        <v>44</v>
      </c>
      <c r="Y65" s="55" t="s">
        <v>44</v>
      </c>
      <c r="Z65" s="55" t="s">
        <v>44</v>
      </c>
      <c r="AA65" s="55" t="s">
        <v>44</v>
      </c>
    </row>
    <row r="66" spans="1:27" s="9" customFormat="1" ht="13.5" customHeight="1" x14ac:dyDescent="0.15">
      <c r="A66" s="72"/>
      <c r="B66" s="70"/>
      <c r="C66" s="70" t="s">
        <v>16</v>
      </c>
      <c r="D66" s="6"/>
      <c r="E66" s="58" t="s">
        <v>56</v>
      </c>
      <c r="F66" s="57" t="s">
        <v>56</v>
      </c>
      <c r="G66" s="57" t="s">
        <v>56</v>
      </c>
      <c r="H66" s="57" t="s">
        <v>56</v>
      </c>
      <c r="I66" s="57" t="s">
        <v>56</v>
      </c>
      <c r="J66" s="57" t="s">
        <v>56</v>
      </c>
      <c r="K66" s="57" t="s">
        <v>56</v>
      </c>
      <c r="L66" s="57">
        <v>76347</v>
      </c>
      <c r="M66" s="57">
        <v>107039</v>
      </c>
      <c r="N66" s="57" t="s">
        <v>94</v>
      </c>
      <c r="O66" s="57" t="s">
        <v>94</v>
      </c>
      <c r="P66" s="57" t="s">
        <v>44</v>
      </c>
      <c r="Q66" s="57" t="s">
        <v>44</v>
      </c>
      <c r="R66" s="57" t="s">
        <v>44</v>
      </c>
      <c r="S66" s="57" t="s">
        <v>44</v>
      </c>
      <c r="T66" s="57" t="s">
        <v>44</v>
      </c>
      <c r="U66" s="56" t="s">
        <v>44</v>
      </c>
      <c r="V66" s="57" t="s">
        <v>44</v>
      </c>
      <c r="W66" s="57" t="s">
        <v>44</v>
      </c>
      <c r="X66" s="55" t="s">
        <v>44</v>
      </c>
      <c r="Y66" s="55" t="s">
        <v>44</v>
      </c>
      <c r="Z66" s="55" t="s">
        <v>44</v>
      </c>
      <c r="AA66" s="55" t="s">
        <v>44</v>
      </c>
    </row>
    <row r="67" spans="1:27" s="9" customFormat="1" ht="13.5" customHeight="1" x14ac:dyDescent="0.15">
      <c r="A67" s="72"/>
      <c r="B67" s="70"/>
      <c r="C67" s="70" t="s">
        <v>71</v>
      </c>
      <c r="D67" s="6"/>
      <c r="E67" s="58" t="s">
        <v>60</v>
      </c>
      <c r="F67" s="57" t="s">
        <v>60</v>
      </c>
      <c r="G67" s="57" t="s">
        <v>60</v>
      </c>
      <c r="H67" s="57" t="s">
        <v>60</v>
      </c>
      <c r="I67" s="57" t="s">
        <v>60</v>
      </c>
      <c r="J67" s="57" t="s">
        <v>60</v>
      </c>
      <c r="K67" s="57" t="s">
        <v>60</v>
      </c>
      <c r="L67" s="57">
        <v>23515</v>
      </c>
      <c r="M67" s="57">
        <v>47750</v>
      </c>
      <c r="N67" s="57" t="s">
        <v>94</v>
      </c>
      <c r="O67" s="57" t="s">
        <v>94</v>
      </c>
      <c r="P67" s="57" t="s">
        <v>44</v>
      </c>
      <c r="Q67" s="57" t="s">
        <v>44</v>
      </c>
      <c r="R67" s="57" t="s">
        <v>44</v>
      </c>
      <c r="S67" s="57" t="s">
        <v>44</v>
      </c>
      <c r="T67" s="57" t="s">
        <v>44</v>
      </c>
      <c r="U67" s="57" t="s">
        <v>44</v>
      </c>
      <c r="V67" s="57" t="s">
        <v>44</v>
      </c>
      <c r="W67" s="57" t="s">
        <v>44</v>
      </c>
      <c r="X67" s="55" t="s">
        <v>44</v>
      </c>
      <c r="Y67" s="55" t="s">
        <v>44</v>
      </c>
      <c r="Z67" s="55" t="s">
        <v>44</v>
      </c>
      <c r="AA67" s="55" t="s">
        <v>44</v>
      </c>
    </row>
    <row r="68" spans="1:27" s="9" customFormat="1" ht="13.5" customHeight="1" x14ac:dyDescent="0.15">
      <c r="A68" s="72"/>
      <c r="B68" s="70"/>
      <c r="C68" s="70" t="s">
        <v>69</v>
      </c>
      <c r="D68" s="6"/>
      <c r="E68" s="58" t="s">
        <v>77</v>
      </c>
      <c r="F68" s="57" t="s">
        <v>77</v>
      </c>
      <c r="G68" s="57" t="s">
        <v>77</v>
      </c>
      <c r="H68" s="57" t="s">
        <v>77</v>
      </c>
      <c r="I68" s="57" t="s">
        <v>77</v>
      </c>
      <c r="J68" s="57" t="s">
        <v>77</v>
      </c>
      <c r="K68" s="57" t="s">
        <v>77</v>
      </c>
      <c r="L68" s="57">
        <v>32695</v>
      </c>
      <c r="M68" s="57">
        <f>M64-SUM(M65:M67)</f>
        <v>29842</v>
      </c>
      <c r="N68" s="57" t="s">
        <v>94</v>
      </c>
      <c r="O68" s="57" t="s">
        <v>94</v>
      </c>
      <c r="P68" s="57" t="s">
        <v>44</v>
      </c>
      <c r="Q68" s="57" t="s">
        <v>44</v>
      </c>
      <c r="R68" s="57" t="s">
        <v>44</v>
      </c>
      <c r="S68" s="57" t="s">
        <v>44</v>
      </c>
      <c r="T68" s="57" t="s">
        <v>44</v>
      </c>
      <c r="U68" s="57" t="s">
        <v>44</v>
      </c>
      <c r="V68" s="57" t="s">
        <v>44</v>
      </c>
      <c r="W68" s="57" t="s">
        <v>44</v>
      </c>
      <c r="X68" s="55" t="s">
        <v>44</v>
      </c>
      <c r="Y68" s="55" t="s">
        <v>44</v>
      </c>
      <c r="Z68" s="55" t="s">
        <v>44</v>
      </c>
      <c r="AA68" s="55" t="s">
        <v>44</v>
      </c>
    </row>
    <row r="69" spans="1:27" s="9" customFormat="1" ht="13.5" customHeight="1" x14ac:dyDescent="0.15">
      <c r="A69" s="72"/>
      <c r="B69" s="81" t="s">
        <v>79</v>
      </c>
      <c r="C69" s="81"/>
      <c r="D69" s="6"/>
      <c r="E69" s="58" t="s">
        <v>77</v>
      </c>
      <c r="F69" s="57" t="s">
        <v>77</v>
      </c>
      <c r="G69" s="57" t="s">
        <v>77</v>
      </c>
      <c r="H69" s="57" t="s">
        <v>77</v>
      </c>
      <c r="I69" s="57" t="s">
        <v>77</v>
      </c>
      <c r="J69" s="57" t="s">
        <v>77</v>
      </c>
      <c r="K69" s="57" t="s">
        <v>77</v>
      </c>
      <c r="L69" s="57" t="s">
        <v>10</v>
      </c>
      <c r="M69" s="57" t="s">
        <v>94</v>
      </c>
      <c r="N69" s="57" t="s">
        <v>94</v>
      </c>
      <c r="O69" s="57" t="s">
        <v>94</v>
      </c>
      <c r="P69" s="57" t="s">
        <v>44</v>
      </c>
      <c r="Q69" s="57" t="s">
        <v>44</v>
      </c>
      <c r="R69" s="57" t="s">
        <v>44</v>
      </c>
      <c r="S69" s="57" t="s">
        <v>44</v>
      </c>
      <c r="T69" s="57" t="s">
        <v>44</v>
      </c>
      <c r="U69" s="57" t="s">
        <v>44</v>
      </c>
      <c r="V69" s="57" t="s">
        <v>44</v>
      </c>
      <c r="W69" s="57" t="s">
        <v>44</v>
      </c>
      <c r="X69" s="55" t="s">
        <v>44</v>
      </c>
      <c r="Y69" s="55" t="s">
        <v>44</v>
      </c>
      <c r="Z69" s="55" t="s">
        <v>44</v>
      </c>
      <c r="AA69" s="55" t="s">
        <v>44</v>
      </c>
    </row>
    <row r="70" spans="1:27" s="9" customFormat="1" ht="13.5" customHeight="1" x14ac:dyDescent="0.15">
      <c r="A70" s="72"/>
      <c r="B70" s="90" t="s">
        <v>80</v>
      </c>
      <c r="C70" s="90"/>
      <c r="D70" s="6"/>
      <c r="E70" s="7" t="s">
        <v>77</v>
      </c>
      <c r="F70" s="8" t="s">
        <v>77</v>
      </c>
      <c r="G70" s="8" t="s">
        <v>77</v>
      </c>
      <c r="H70" s="8" t="s">
        <v>77</v>
      </c>
      <c r="I70" s="8" t="s">
        <v>77</v>
      </c>
      <c r="J70" s="8" t="s">
        <v>77</v>
      </c>
      <c r="K70" s="8" t="s">
        <v>77</v>
      </c>
      <c r="L70" s="8">
        <v>158537</v>
      </c>
      <c r="M70" s="8">
        <f>SUM(M64,M69)</f>
        <v>210627</v>
      </c>
      <c r="N70" s="8" t="s">
        <v>94</v>
      </c>
      <c r="O70" s="8" t="s">
        <v>44</v>
      </c>
      <c r="P70" s="12" t="s">
        <v>44</v>
      </c>
      <c r="Q70" s="12" t="s">
        <v>44</v>
      </c>
      <c r="R70" s="12" t="s">
        <v>44</v>
      </c>
      <c r="S70" s="12" t="s">
        <v>44</v>
      </c>
      <c r="T70" s="12" t="s">
        <v>44</v>
      </c>
      <c r="U70" s="12" t="s">
        <v>44</v>
      </c>
      <c r="V70" s="12" t="s">
        <v>44</v>
      </c>
      <c r="W70" s="12" t="s">
        <v>44</v>
      </c>
      <c r="X70" s="47" t="s">
        <v>44</v>
      </c>
      <c r="Y70" s="47" t="s">
        <v>44</v>
      </c>
      <c r="Z70" s="47" t="s">
        <v>44</v>
      </c>
      <c r="AA70" s="47" t="s">
        <v>44</v>
      </c>
    </row>
    <row r="71" spans="1:27" s="9" customFormat="1" ht="14.25" customHeight="1" x14ac:dyDescent="0.15">
      <c r="A71" s="85" t="s">
        <v>114</v>
      </c>
      <c r="B71" s="85"/>
      <c r="C71" s="85"/>
      <c r="D71" s="85"/>
      <c r="E71" s="85"/>
      <c r="F71" s="85"/>
      <c r="G71" s="85"/>
      <c r="H71" s="85"/>
      <c r="I71" s="85"/>
      <c r="J71" s="85"/>
      <c r="K71" s="85"/>
      <c r="L71" s="85"/>
      <c r="M71" s="85"/>
      <c r="N71" s="85"/>
      <c r="O71" s="86"/>
      <c r="P71" s="79"/>
      <c r="Q71" s="79"/>
      <c r="R71" s="79"/>
      <c r="S71" s="79"/>
      <c r="T71" s="79"/>
      <c r="U71" s="79"/>
      <c r="V71" s="79"/>
      <c r="W71" s="79"/>
      <c r="X71" s="48"/>
      <c r="Y71" s="48"/>
      <c r="Z71" s="48"/>
      <c r="AA71" s="48"/>
    </row>
    <row r="72" spans="1:27" s="9" customFormat="1" ht="14.25" customHeight="1" x14ac:dyDescent="0.15">
      <c r="A72" s="42"/>
      <c r="B72" s="42"/>
      <c r="C72" s="42"/>
      <c r="D72" s="42"/>
      <c r="E72" s="42"/>
      <c r="F72" s="42"/>
      <c r="G72" s="42"/>
      <c r="H72" s="42"/>
      <c r="I72" s="42"/>
      <c r="J72" s="42"/>
      <c r="K72" s="42"/>
      <c r="L72" s="42"/>
      <c r="M72" s="42"/>
      <c r="N72" s="42"/>
      <c r="O72" s="79"/>
      <c r="P72" s="79"/>
      <c r="Q72" s="79"/>
      <c r="R72" s="79"/>
      <c r="S72" s="79"/>
      <c r="T72" s="79"/>
      <c r="U72" s="79"/>
      <c r="V72" s="79"/>
      <c r="W72" s="79"/>
    </row>
    <row r="73" spans="1:27" ht="14.25" customHeight="1" x14ac:dyDescent="0.15">
      <c r="A73" s="66" t="s">
        <v>90</v>
      </c>
      <c r="B73" s="66"/>
      <c r="C73" s="66"/>
      <c r="D73" s="66"/>
      <c r="E73" s="66"/>
      <c r="F73" s="66"/>
      <c r="G73" s="66"/>
      <c r="H73" s="66"/>
      <c r="I73" s="66"/>
      <c r="J73" s="66"/>
      <c r="K73" s="66"/>
      <c r="L73" s="66"/>
      <c r="M73" s="66"/>
      <c r="N73" s="66"/>
      <c r="O73" s="66"/>
      <c r="P73" s="66"/>
      <c r="Q73" s="66"/>
      <c r="R73" s="66"/>
      <c r="S73" s="66"/>
      <c r="T73" s="66"/>
      <c r="U73" s="66"/>
      <c r="V73" s="66"/>
      <c r="W73" s="65"/>
      <c r="X73" s="65"/>
      <c r="Y73" s="65"/>
      <c r="Z73" s="65"/>
      <c r="AA73" s="65"/>
    </row>
    <row r="74" spans="1:27" ht="14.25" customHeight="1" x14ac:dyDescent="0.15">
      <c r="A74" s="2"/>
      <c r="B74" s="2"/>
      <c r="C74" s="2"/>
      <c r="D74" s="2"/>
      <c r="E74" s="2"/>
      <c r="F74" s="2"/>
      <c r="G74" s="3"/>
      <c r="I74" s="3"/>
      <c r="N74" s="3"/>
      <c r="P74" s="3"/>
      <c r="Q74" s="3"/>
      <c r="R74" s="3"/>
      <c r="S74" s="3"/>
      <c r="T74" s="3"/>
      <c r="U74" s="3"/>
      <c r="V74" s="3"/>
      <c r="W74" s="3"/>
      <c r="Y74" s="3"/>
      <c r="Z74" s="3"/>
      <c r="AA74" s="3" t="s">
        <v>93</v>
      </c>
    </row>
    <row r="75" spans="1:27" s="1" customFormat="1" ht="14.25" customHeight="1" x14ac:dyDescent="0.15">
      <c r="A75" s="100" t="s">
        <v>4</v>
      </c>
      <c r="B75" s="100"/>
      <c r="C75" s="100"/>
      <c r="D75" s="100"/>
      <c r="E75" s="96" t="s">
        <v>5</v>
      </c>
      <c r="F75" s="96">
        <v>16</v>
      </c>
      <c r="G75" s="96">
        <v>17</v>
      </c>
      <c r="H75" s="96">
        <v>18</v>
      </c>
      <c r="I75" s="96">
        <v>19</v>
      </c>
      <c r="J75" s="96">
        <v>20</v>
      </c>
      <c r="K75" s="96">
        <v>21</v>
      </c>
      <c r="L75" s="96">
        <v>22</v>
      </c>
      <c r="M75" s="96">
        <v>23</v>
      </c>
      <c r="N75" s="96">
        <v>24</v>
      </c>
      <c r="O75" s="96">
        <v>25</v>
      </c>
      <c r="P75" s="96">
        <v>26</v>
      </c>
      <c r="Q75" s="96">
        <v>27</v>
      </c>
      <c r="R75" s="96">
        <v>28</v>
      </c>
      <c r="S75" s="96">
        <v>29</v>
      </c>
      <c r="T75" s="96">
        <v>30</v>
      </c>
      <c r="U75" s="96" t="s">
        <v>127</v>
      </c>
      <c r="V75" s="96">
        <v>2</v>
      </c>
      <c r="W75" s="96">
        <v>3</v>
      </c>
      <c r="X75" s="96">
        <v>4</v>
      </c>
      <c r="Y75" s="96">
        <v>5</v>
      </c>
      <c r="Z75" s="94">
        <v>6</v>
      </c>
      <c r="AA75" s="94">
        <v>7</v>
      </c>
    </row>
    <row r="76" spans="1:27" s="15" customFormat="1" ht="14.25" customHeight="1" x14ac:dyDescent="0.15">
      <c r="A76" s="101"/>
      <c r="B76" s="101"/>
      <c r="C76" s="101"/>
      <c r="D76" s="101"/>
      <c r="E76" s="97"/>
      <c r="F76" s="97"/>
      <c r="G76" s="97"/>
      <c r="H76" s="97"/>
      <c r="I76" s="97"/>
      <c r="J76" s="97"/>
      <c r="K76" s="97"/>
      <c r="L76" s="97"/>
      <c r="M76" s="97"/>
      <c r="N76" s="97"/>
      <c r="O76" s="97"/>
      <c r="P76" s="97"/>
      <c r="Q76" s="97"/>
      <c r="R76" s="97"/>
      <c r="S76" s="97"/>
      <c r="T76" s="97"/>
      <c r="U76" s="97"/>
      <c r="V76" s="97"/>
      <c r="W76" s="97"/>
      <c r="X76" s="97"/>
      <c r="Y76" s="97"/>
      <c r="Z76" s="95"/>
      <c r="AA76" s="95"/>
    </row>
    <row r="77" spans="1:27" ht="13.5" customHeight="1" x14ac:dyDescent="0.15">
      <c r="A77" s="5" t="s">
        <v>6</v>
      </c>
      <c r="B77" s="5"/>
      <c r="C77" s="5"/>
      <c r="D77" s="16"/>
      <c r="E77" s="40"/>
      <c r="F77" s="40"/>
      <c r="G77" s="40"/>
      <c r="H77" s="40"/>
      <c r="I77" s="40"/>
      <c r="J77" s="40"/>
      <c r="K77" s="57"/>
      <c r="L77" s="57"/>
      <c r="M77" s="57"/>
      <c r="N77" s="57"/>
      <c r="O77" s="57"/>
      <c r="P77" s="57"/>
      <c r="Q77" s="57"/>
      <c r="R77" s="57"/>
      <c r="S77" s="57"/>
      <c r="T77" s="57"/>
      <c r="U77" s="57"/>
      <c r="V77" s="57"/>
      <c r="W77" s="57"/>
      <c r="X77" s="55"/>
      <c r="Y77" s="55"/>
      <c r="Z77" s="55"/>
      <c r="AA77" s="55"/>
    </row>
    <row r="78" spans="1:27" ht="13.5" customHeight="1" x14ac:dyDescent="0.15">
      <c r="A78" s="79"/>
      <c r="B78" s="80" t="s">
        <v>86</v>
      </c>
      <c r="C78" s="80"/>
      <c r="D78" s="17"/>
      <c r="E78" s="57" t="s">
        <v>95</v>
      </c>
      <c r="F78" s="57" t="s">
        <v>95</v>
      </c>
      <c r="G78" s="57" t="s">
        <v>95</v>
      </c>
      <c r="H78" s="57" t="s">
        <v>95</v>
      </c>
      <c r="I78" s="57" t="s">
        <v>95</v>
      </c>
      <c r="J78" s="57" t="s">
        <v>95</v>
      </c>
      <c r="K78" s="57" t="s">
        <v>95</v>
      </c>
      <c r="L78" s="57" t="s">
        <v>95</v>
      </c>
      <c r="M78" s="57" t="s">
        <v>95</v>
      </c>
      <c r="N78" s="57" t="s">
        <v>10</v>
      </c>
      <c r="O78" s="57">
        <v>145723755</v>
      </c>
      <c r="P78" s="57">
        <v>155922624</v>
      </c>
      <c r="Q78" s="57">
        <v>183572491</v>
      </c>
      <c r="R78" s="57">
        <v>223832516</v>
      </c>
      <c r="S78" s="57">
        <v>292791975</v>
      </c>
      <c r="T78" s="57">
        <v>389576226</v>
      </c>
      <c r="U78" s="57">
        <v>415195732</v>
      </c>
      <c r="V78" s="57">
        <v>247139042</v>
      </c>
      <c r="W78" s="57">
        <v>171603712</v>
      </c>
      <c r="X78" s="55">
        <v>423683688</v>
      </c>
      <c r="Y78" s="55">
        <v>941891855</v>
      </c>
      <c r="Z78" s="55">
        <v>1339357092</v>
      </c>
      <c r="AA78" s="55">
        <v>1501936186</v>
      </c>
    </row>
    <row r="79" spans="1:27" ht="13.5" customHeight="1" x14ac:dyDescent="0.15">
      <c r="A79" s="76"/>
      <c r="B79" s="81" t="s">
        <v>8</v>
      </c>
      <c r="C79" s="81"/>
      <c r="D79" s="18"/>
      <c r="E79" s="57"/>
      <c r="F79" s="57"/>
      <c r="G79" s="57"/>
      <c r="H79" s="57"/>
      <c r="I79" s="57"/>
      <c r="J79" s="57"/>
      <c r="K79" s="57"/>
      <c r="L79" s="57"/>
      <c r="M79" s="57"/>
      <c r="N79" s="57"/>
      <c r="O79" s="57"/>
      <c r="P79" s="57"/>
      <c r="Q79" s="57"/>
      <c r="R79" s="57"/>
      <c r="S79" s="57"/>
      <c r="T79" s="57"/>
      <c r="U79" s="57"/>
      <c r="V79" s="57"/>
      <c r="W79" s="57"/>
      <c r="X79" s="55"/>
      <c r="Y79" s="55"/>
      <c r="Z79" s="55"/>
      <c r="AA79" s="55"/>
    </row>
    <row r="80" spans="1:27" ht="13.5" customHeight="1" x14ac:dyDescent="0.15">
      <c r="A80" s="76"/>
      <c r="B80" s="69"/>
      <c r="C80" s="69" t="s">
        <v>11</v>
      </c>
      <c r="D80" s="18"/>
      <c r="E80" s="57" t="s">
        <v>95</v>
      </c>
      <c r="F80" s="57" t="s">
        <v>95</v>
      </c>
      <c r="G80" s="57" t="s">
        <v>95</v>
      </c>
      <c r="H80" s="57" t="s">
        <v>95</v>
      </c>
      <c r="I80" s="57" t="s">
        <v>95</v>
      </c>
      <c r="J80" s="57" t="s">
        <v>95</v>
      </c>
      <c r="K80" s="57" t="s">
        <v>95</v>
      </c>
      <c r="L80" s="57" t="s">
        <v>95</v>
      </c>
      <c r="M80" s="57" t="s">
        <v>95</v>
      </c>
      <c r="N80" s="57" t="s">
        <v>10</v>
      </c>
      <c r="O80" s="57">
        <v>1901671</v>
      </c>
      <c r="P80" s="57">
        <v>1350170</v>
      </c>
      <c r="Q80" s="57">
        <v>2671523</v>
      </c>
      <c r="R80" s="57">
        <v>4750370</v>
      </c>
      <c r="S80" s="57">
        <v>10476198</v>
      </c>
      <c r="T80" s="57">
        <v>13713905</v>
      </c>
      <c r="U80" s="57">
        <v>15886649</v>
      </c>
      <c r="V80" s="57">
        <v>3822490</v>
      </c>
      <c r="W80" s="57">
        <v>1773589</v>
      </c>
      <c r="X80" s="55">
        <v>13883891</v>
      </c>
      <c r="Y80" s="55">
        <v>40121514</v>
      </c>
      <c r="Z80" s="55">
        <v>9061023</v>
      </c>
      <c r="AA80" s="55">
        <v>10496285</v>
      </c>
    </row>
    <row r="81" spans="1:28" ht="13.5" customHeight="1" x14ac:dyDescent="0.15">
      <c r="A81" s="76"/>
      <c r="B81" s="69"/>
      <c r="C81" s="69" t="s">
        <v>8</v>
      </c>
      <c r="D81" s="18"/>
      <c r="E81" s="57" t="s">
        <v>95</v>
      </c>
      <c r="F81" s="57" t="s">
        <v>95</v>
      </c>
      <c r="G81" s="57" t="s">
        <v>95</v>
      </c>
      <c r="H81" s="57" t="s">
        <v>95</v>
      </c>
      <c r="I81" s="57" t="s">
        <v>95</v>
      </c>
      <c r="J81" s="57" t="s">
        <v>95</v>
      </c>
      <c r="K81" s="57" t="s">
        <v>95</v>
      </c>
      <c r="L81" s="57" t="s">
        <v>95</v>
      </c>
      <c r="M81" s="57" t="s">
        <v>95</v>
      </c>
      <c r="N81" s="57" t="s">
        <v>10</v>
      </c>
      <c r="O81" s="57">
        <v>116822779</v>
      </c>
      <c r="P81" s="57">
        <v>128393246</v>
      </c>
      <c r="Q81" s="57">
        <v>115809443</v>
      </c>
      <c r="R81" s="57">
        <v>103807054</v>
      </c>
      <c r="S81" s="57">
        <v>128397617</v>
      </c>
      <c r="T81" s="57">
        <v>163736519</v>
      </c>
      <c r="U81" s="57">
        <v>198948054</v>
      </c>
      <c r="V81" s="57">
        <v>161046979</v>
      </c>
      <c r="W81" s="57">
        <v>153381816</v>
      </c>
      <c r="X81" s="55">
        <v>198461459</v>
      </c>
      <c r="Y81" s="55">
        <v>308910088</v>
      </c>
      <c r="Z81" s="55">
        <v>412309470</v>
      </c>
      <c r="AA81" s="55">
        <v>461276540</v>
      </c>
    </row>
    <row r="82" spans="1:28" ht="13.5" customHeight="1" x14ac:dyDescent="0.15">
      <c r="A82" s="75"/>
      <c r="B82" s="84" t="s">
        <v>12</v>
      </c>
      <c r="C82" s="84"/>
      <c r="D82" s="19"/>
      <c r="E82" s="57" t="s">
        <v>95</v>
      </c>
      <c r="F82" s="57" t="s">
        <v>95</v>
      </c>
      <c r="G82" s="57" t="s">
        <v>95</v>
      </c>
      <c r="H82" s="57" t="s">
        <v>95</v>
      </c>
      <c r="I82" s="57" t="s">
        <v>95</v>
      </c>
      <c r="J82" s="57" t="s">
        <v>95</v>
      </c>
      <c r="K82" s="57" t="s">
        <v>95</v>
      </c>
      <c r="L82" s="57" t="s">
        <v>95</v>
      </c>
      <c r="M82" s="57" t="s">
        <v>95</v>
      </c>
      <c r="N82" s="57" t="s">
        <v>10</v>
      </c>
      <c r="O82" s="8">
        <f>SUM(O78:O81)+1</f>
        <v>264448206</v>
      </c>
      <c r="P82" s="8">
        <f>SUM(P78:P81)+1</f>
        <v>285666041</v>
      </c>
      <c r="Q82" s="8">
        <v>302053458</v>
      </c>
      <c r="R82" s="8">
        <v>332389941</v>
      </c>
      <c r="S82" s="8">
        <v>431635791</v>
      </c>
      <c r="T82" s="8">
        <v>567026651</v>
      </c>
      <c r="U82" s="8">
        <v>630030436</v>
      </c>
      <c r="V82" s="8">
        <v>412008511</v>
      </c>
      <c r="W82" s="8">
        <v>326759118</v>
      </c>
      <c r="X82" s="45">
        <v>636029039</v>
      </c>
      <c r="Y82" s="45">
        <v>1290923459</v>
      </c>
      <c r="Z82" s="45">
        <v>1760727585</v>
      </c>
      <c r="AA82" s="45">
        <v>1973709011</v>
      </c>
    </row>
    <row r="83" spans="1:28" ht="13.5" customHeight="1" x14ac:dyDescent="0.15">
      <c r="A83" s="5" t="s">
        <v>13</v>
      </c>
      <c r="B83" s="5"/>
      <c r="C83" s="70"/>
      <c r="D83" s="19"/>
      <c r="E83" s="20"/>
      <c r="F83" s="20"/>
      <c r="G83" s="20"/>
      <c r="H83" s="20"/>
      <c r="I83" s="20"/>
      <c r="J83" s="20"/>
      <c r="K83" s="57"/>
      <c r="L83" s="57"/>
      <c r="M83" s="57"/>
      <c r="N83" s="57"/>
      <c r="O83" s="57"/>
      <c r="P83" s="57"/>
      <c r="Q83" s="57"/>
      <c r="R83" s="57"/>
      <c r="S83" s="57"/>
      <c r="T83" s="57"/>
      <c r="U83" s="57"/>
      <c r="V83" s="57"/>
      <c r="W83" s="57"/>
      <c r="X83" s="55"/>
      <c r="Y83" s="55"/>
      <c r="Z83" s="55"/>
      <c r="AA83" s="55"/>
    </row>
    <row r="84" spans="1:28" ht="13.5" customHeight="1" x14ac:dyDescent="0.15">
      <c r="A84" s="20"/>
      <c r="B84" s="81" t="s">
        <v>14</v>
      </c>
      <c r="C84" s="81"/>
      <c r="D84" s="19"/>
      <c r="E84" s="57" t="s">
        <v>98</v>
      </c>
      <c r="F84" s="57" t="s">
        <v>98</v>
      </c>
      <c r="G84" s="57" t="s">
        <v>98</v>
      </c>
      <c r="H84" s="57" t="s">
        <v>98</v>
      </c>
      <c r="I84" s="57" t="s">
        <v>98</v>
      </c>
      <c r="J84" s="57" t="s">
        <v>98</v>
      </c>
      <c r="K84" s="57" t="s">
        <v>98</v>
      </c>
      <c r="L84" s="57" t="s">
        <v>98</v>
      </c>
      <c r="M84" s="57" t="s">
        <v>98</v>
      </c>
      <c r="N84" s="57" t="s">
        <v>10</v>
      </c>
      <c r="O84" s="57">
        <v>200938661</v>
      </c>
      <c r="P84" s="57">
        <v>213766284</v>
      </c>
      <c r="Q84" s="57">
        <v>225701633</v>
      </c>
      <c r="R84" s="57">
        <v>268184658</v>
      </c>
      <c r="S84" s="57">
        <v>378547052</v>
      </c>
      <c r="T84" s="57">
        <v>509349449</v>
      </c>
      <c r="U84" s="57">
        <v>540543457</v>
      </c>
      <c r="V84" s="57">
        <v>350263235</v>
      </c>
      <c r="W84" s="57">
        <v>233867790</v>
      </c>
      <c r="X84" s="55">
        <v>502917762</v>
      </c>
      <c r="Y84" s="55">
        <v>1133407097</v>
      </c>
      <c r="Z84" s="55">
        <v>1686381712</v>
      </c>
      <c r="AA84" s="55">
        <v>1912874085</v>
      </c>
    </row>
    <row r="85" spans="1:28" ht="13.5" customHeight="1" x14ac:dyDescent="0.15">
      <c r="A85" s="20"/>
      <c r="B85" s="20"/>
      <c r="C85" s="70" t="s">
        <v>15</v>
      </c>
      <c r="D85" s="19"/>
      <c r="E85" s="57" t="s">
        <v>98</v>
      </c>
      <c r="F85" s="57" t="s">
        <v>98</v>
      </c>
      <c r="G85" s="57" t="s">
        <v>98</v>
      </c>
      <c r="H85" s="57" t="s">
        <v>98</v>
      </c>
      <c r="I85" s="57" t="s">
        <v>98</v>
      </c>
      <c r="J85" s="57" t="s">
        <v>98</v>
      </c>
      <c r="K85" s="57" t="s">
        <v>98</v>
      </c>
      <c r="L85" s="57" t="s">
        <v>98</v>
      </c>
      <c r="M85" s="57" t="s">
        <v>98</v>
      </c>
      <c r="N85" s="57" t="s">
        <v>10</v>
      </c>
      <c r="O85" s="57">
        <v>2563216</v>
      </c>
      <c r="P85" s="57">
        <v>2775146</v>
      </c>
      <c r="Q85" s="57">
        <v>2784753</v>
      </c>
      <c r="R85" s="57">
        <v>2839841</v>
      </c>
      <c r="S85" s="57">
        <v>2931372</v>
      </c>
      <c r="T85" s="57">
        <v>3035994</v>
      </c>
      <c r="U85" s="57">
        <v>3110572</v>
      </c>
      <c r="V85" s="57">
        <v>3208834</v>
      </c>
      <c r="W85" s="57">
        <v>3240716</v>
      </c>
      <c r="X85" s="55">
        <v>3295282</v>
      </c>
      <c r="Y85" s="55">
        <v>3410518</v>
      </c>
      <c r="Z85" s="55">
        <v>3615715</v>
      </c>
      <c r="AA85" s="55">
        <v>3805411</v>
      </c>
    </row>
    <row r="86" spans="1:28" ht="13.5" customHeight="1" x14ac:dyDescent="0.15">
      <c r="A86" s="20"/>
      <c r="B86" s="20"/>
      <c r="C86" s="70" t="s">
        <v>16</v>
      </c>
      <c r="D86" s="19"/>
      <c r="E86" s="57" t="s">
        <v>98</v>
      </c>
      <c r="F86" s="57" t="s">
        <v>98</v>
      </c>
      <c r="G86" s="57" t="s">
        <v>98</v>
      </c>
      <c r="H86" s="57" t="s">
        <v>98</v>
      </c>
      <c r="I86" s="57" t="s">
        <v>98</v>
      </c>
      <c r="J86" s="57" t="s">
        <v>98</v>
      </c>
      <c r="K86" s="57" t="s">
        <v>98</v>
      </c>
      <c r="L86" s="57" t="s">
        <v>98</v>
      </c>
      <c r="M86" s="57" t="s">
        <v>98</v>
      </c>
      <c r="N86" s="57" t="s">
        <v>10</v>
      </c>
      <c r="O86" s="57">
        <v>7737974</v>
      </c>
      <c r="P86" s="57">
        <v>7822779</v>
      </c>
      <c r="Q86" s="57">
        <v>7626152</v>
      </c>
      <c r="R86" s="57">
        <v>8087197</v>
      </c>
      <c r="S86" s="57">
        <v>9705124</v>
      </c>
      <c r="T86" s="57">
        <v>9943261</v>
      </c>
      <c r="U86" s="57">
        <v>9609068</v>
      </c>
      <c r="V86" s="57">
        <v>10364173</v>
      </c>
      <c r="W86" s="57">
        <v>10878152</v>
      </c>
      <c r="X86" s="55">
        <v>11931755</v>
      </c>
      <c r="Y86" s="55">
        <v>13092921</v>
      </c>
      <c r="Z86" s="55">
        <v>15860531</v>
      </c>
      <c r="AA86" s="55">
        <v>17147574</v>
      </c>
    </row>
    <row r="87" spans="1:28" ht="13.5" customHeight="1" x14ac:dyDescent="0.15">
      <c r="A87" s="20"/>
      <c r="B87" s="20"/>
      <c r="C87" s="70" t="s">
        <v>18</v>
      </c>
      <c r="D87" s="19"/>
      <c r="E87" s="57" t="s">
        <v>98</v>
      </c>
      <c r="F87" s="57" t="s">
        <v>98</v>
      </c>
      <c r="G87" s="57" t="s">
        <v>98</v>
      </c>
      <c r="H87" s="57" t="s">
        <v>98</v>
      </c>
      <c r="I87" s="57" t="s">
        <v>98</v>
      </c>
      <c r="J87" s="57" t="s">
        <v>98</v>
      </c>
      <c r="K87" s="57" t="s">
        <v>98</v>
      </c>
      <c r="L87" s="57" t="s">
        <v>98</v>
      </c>
      <c r="M87" s="57" t="s">
        <v>98</v>
      </c>
      <c r="N87" s="57" t="s">
        <v>10</v>
      </c>
      <c r="O87" s="57">
        <v>182268535</v>
      </c>
      <c r="P87" s="57">
        <v>194855466</v>
      </c>
      <c r="Q87" s="57">
        <v>206912722</v>
      </c>
      <c r="R87" s="57">
        <v>247708372</v>
      </c>
      <c r="S87" s="57">
        <v>355312607</v>
      </c>
      <c r="T87" s="57">
        <v>486554393</v>
      </c>
      <c r="U87" s="57">
        <v>517414556</v>
      </c>
      <c r="V87" s="57">
        <v>327500703</v>
      </c>
      <c r="W87" s="57">
        <v>210819806</v>
      </c>
      <c r="X87" s="55">
        <v>477139799</v>
      </c>
      <c r="Y87" s="55">
        <v>1105189088</v>
      </c>
      <c r="Z87" s="55">
        <v>1651266488</v>
      </c>
      <c r="AA87" s="55">
        <v>1875074716</v>
      </c>
    </row>
    <row r="88" spans="1:28" ht="13.5" customHeight="1" x14ac:dyDescent="0.15">
      <c r="A88" s="20"/>
      <c r="B88" s="20"/>
      <c r="C88" s="70" t="s">
        <v>19</v>
      </c>
      <c r="D88" s="19"/>
      <c r="E88" s="57" t="s">
        <v>99</v>
      </c>
      <c r="F88" s="57" t="s">
        <v>99</v>
      </c>
      <c r="G88" s="57" t="s">
        <v>99</v>
      </c>
      <c r="H88" s="57" t="s">
        <v>99</v>
      </c>
      <c r="I88" s="57" t="s">
        <v>99</v>
      </c>
      <c r="J88" s="57" t="s">
        <v>99</v>
      </c>
      <c r="K88" s="57" t="s">
        <v>99</v>
      </c>
      <c r="L88" s="57" t="s">
        <v>99</v>
      </c>
      <c r="M88" s="57" t="s">
        <v>99</v>
      </c>
      <c r="N88" s="57" t="s">
        <v>10</v>
      </c>
      <c r="O88" s="57">
        <f>O84-SUM(O85:O87)</f>
        <v>8368936</v>
      </c>
      <c r="P88" s="57">
        <f>P84-SUM(P85:P87)</f>
        <v>8312893</v>
      </c>
      <c r="Q88" s="57">
        <f>Q84-SUM(Q85:Q87)</f>
        <v>8378006</v>
      </c>
      <c r="R88" s="57">
        <v>9549247</v>
      </c>
      <c r="S88" s="57">
        <v>10597947</v>
      </c>
      <c r="T88" s="57">
        <v>9815799</v>
      </c>
      <c r="U88" s="57">
        <v>10409260</v>
      </c>
      <c r="V88" s="57">
        <v>9189523</v>
      </c>
      <c r="W88" s="57">
        <v>8929114</v>
      </c>
      <c r="X88" s="55">
        <v>10550924</v>
      </c>
      <c r="Y88" s="55">
        <v>11714569</v>
      </c>
      <c r="Z88" s="55">
        <v>15638978</v>
      </c>
      <c r="AA88" s="55">
        <v>16846384</v>
      </c>
    </row>
    <row r="89" spans="1:28" ht="13.5" customHeight="1" x14ac:dyDescent="0.15">
      <c r="A89" s="20"/>
      <c r="B89" s="80" t="s">
        <v>28</v>
      </c>
      <c r="C89" s="80"/>
      <c r="D89" s="19"/>
      <c r="E89" s="57" t="s">
        <v>99</v>
      </c>
      <c r="F89" s="57" t="s">
        <v>99</v>
      </c>
      <c r="G89" s="57" t="s">
        <v>99</v>
      </c>
      <c r="H89" s="57" t="s">
        <v>99</v>
      </c>
      <c r="I89" s="57" t="s">
        <v>99</v>
      </c>
      <c r="J89" s="57" t="s">
        <v>99</v>
      </c>
      <c r="K89" s="57" t="s">
        <v>99</v>
      </c>
      <c r="L89" s="57" t="s">
        <v>99</v>
      </c>
      <c r="M89" s="57" t="s">
        <v>99</v>
      </c>
      <c r="N89" s="57" t="s">
        <v>10</v>
      </c>
      <c r="O89" s="57" t="s">
        <v>116</v>
      </c>
      <c r="P89" s="57" t="s">
        <v>120</v>
      </c>
      <c r="Q89" s="57" t="s">
        <v>126</v>
      </c>
      <c r="R89" s="57" t="s">
        <v>44</v>
      </c>
      <c r="S89" s="57" t="s">
        <v>118</v>
      </c>
      <c r="T89" s="57" t="s">
        <v>118</v>
      </c>
      <c r="U89" s="57" t="s">
        <v>118</v>
      </c>
      <c r="V89" s="57" t="s">
        <v>118</v>
      </c>
      <c r="W89" s="57" t="s">
        <v>118</v>
      </c>
      <c r="X89" s="55" t="s">
        <v>44</v>
      </c>
      <c r="Y89" s="55" t="s">
        <v>44</v>
      </c>
      <c r="Z89" s="55">
        <v>235000</v>
      </c>
      <c r="AA89" s="55">
        <v>235000</v>
      </c>
      <c r="AB89" s="34"/>
    </row>
    <row r="90" spans="1:28" ht="13.5" customHeight="1" x14ac:dyDescent="0.15">
      <c r="A90" s="75"/>
      <c r="B90" s="84" t="s">
        <v>12</v>
      </c>
      <c r="C90" s="84"/>
      <c r="D90" s="19"/>
      <c r="E90" s="8" t="s">
        <v>99</v>
      </c>
      <c r="F90" s="8" t="s">
        <v>99</v>
      </c>
      <c r="G90" s="8" t="s">
        <v>99</v>
      </c>
      <c r="H90" s="8" t="s">
        <v>99</v>
      </c>
      <c r="I90" s="8" t="s">
        <v>99</v>
      </c>
      <c r="J90" s="8" t="s">
        <v>99</v>
      </c>
      <c r="K90" s="8" t="s">
        <v>99</v>
      </c>
      <c r="L90" s="21" t="s">
        <v>99</v>
      </c>
      <c r="M90" s="21" t="s">
        <v>99</v>
      </c>
      <c r="N90" s="8" t="s">
        <v>10</v>
      </c>
      <c r="O90" s="8">
        <f>O84</f>
        <v>200938661</v>
      </c>
      <c r="P90" s="8">
        <f>P84</f>
        <v>213766284</v>
      </c>
      <c r="Q90" s="8">
        <f>Q84</f>
        <v>225701633</v>
      </c>
      <c r="R90" s="8">
        <v>268184658</v>
      </c>
      <c r="S90" s="8">
        <v>378547052</v>
      </c>
      <c r="T90" s="8">
        <v>509349449</v>
      </c>
      <c r="U90" s="8">
        <v>540543457</v>
      </c>
      <c r="V90" s="8">
        <v>350263235</v>
      </c>
      <c r="W90" s="8">
        <v>233867790</v>
      </c>
      <c r="X90" s="45">
        <v>502917762</v>
      </c>
      <c r="Y90" s="45">
        <v>1133407097</v>
      </c>
      <c r="Z90" s="45">
        <v>1686616712</v>
      </c>
      <c r="AA90" s="45">
        <v>1913109085</v>
      </c>
    </row>
    <row r="91" spans="1:28" s="26" customFormat="1" ht="13.5" customHeight="1" x14ac:dyDescent="0.15">
      <c r="A91" s="92" t="s">
        <v>61</v>
      </c>
      <c r="B91" s="92"/>
      <c r="C91" s="92"/>
      <c r="D91" s="41"/>
      <c r="E91" s="4"/>
      <c r="F91" s="40"/>
      <c r="G91" s="40"/>
      <c r="H91" s="40"/>
      <c r="I91" s="23"/>
      <c r="J91" s="22"/>
      <c r="K91" s="22"/>
      <c r="L91" s="22"/>
      <c r="M91" s="22"/>
      <c r="N91" s="40"/>
      <c r="O91" s="23"/>
      <c r="P91" s="23"/>
      <c r="Q91" s="23"/>
      <c r="R91" s="23"/>
      <c r="S91" s="23"/>
      <c r="T91" s="23"/>
      <c r="U91" s="23"/>
      <c r="V91" s="23"/>
      <c r="W91" s="23"/>
      <c r="X91" s="50"/>
      <c r="Y91" s="50"/>
      <c r="Z91" s="50"/>
      <c r="AA91" s="50"/>
    </row>
    <row r="92" spans="1:28" s="15" customFormat="1" ht="13.5" customHeight="1" x14ac:dyDescent="0.15">
      <c r="A92" s="5" t="s">
        <v>6</v>
      </c>
      <c r="B92" s="5"/>
      <c r="C92" s="5"/>
      <c r="D92" s="40"/>
      <c r="E92" s="58"/>
      <c r="F92" s="57"/>
      <c r="G92" s="57"/>
      <c r="H92" s="57"/>
      <c r="I92" s="57"/>
      <c r="J92" s="57"/>
      <c r="K92" s="57"/>
      <c r="L92" s="57"/>
      <c r="M92" s="57"/>
      <c r="N92" s="57"/>
      <c r="O92" s="57"/>
      <c r="P92" s="57"/>
      <c r="Q92" s="57"/>
      <c r="R92" s="57"/>
      <c r="S92" s="57"/>
      <c r="T92" s="57"/>
      <c r="U92" s="57"/>
      <c r="V92" s="57"/>
      <c r="W92" s="57"/>
      <c r="X92" s="55"/>
      <c r="Y92" s="55"/>
      <c r="Z92" s="55"/>
      <c r="AA92" s="55"/>
    </row>
    <row r="93" spans="1:28" s="15" customFormat="1" ht="13.5" customHeight="1" x14ac:dyDescent="0.15">
      <c r="A93" s="79"/>
      <c r="B93" s="80" t="s">
        <v>47</v>
      </c>
      <c r="C93" s="80"/>
      <c r="D93" s="38"/>
      <c r="E93" s="58" t="s">
        <v>44</v>
      </c>
      <c r="F93" s="57" t="s">
        <v>44</v>
      </c>
      <c r="G93" s="57" t="s">
        <v>44</v>
      </c>
      <c r="H93" s="57" t="s">
        <v>44</v>
      </c>
      <c r="I93" s="57" t="s">
        <v>44</v>
      </c>
      <c r="J93" s="57" t="s">
        <v>44</v>
      </c>
      <c r="K93" s="57" t="s">
        <v>44</v>
      </c>
      <c r="L93" s="57" t="s">
        <v>44</v>
      </c>
      <c r="M93" s="57" t="s">
        <v>94</v>
      </c>
      <c r="N93" s="57">
        <v>128848323</v>
      </c>
      <c r="O93" s="57" t="s">
        <v>10</v>
      </c>
      <c r="P93" s="57" t="s">
        <v>10</v>
      </c>
      <c r="Q93" s="57" t="s">
        <v>10</v>
      </c>
      <c r="R93" s="57" t="s">
        <v>10</v>
      </c>
      <c r="S93" s="57" t="s">
        <v>10</v>
      </c>
      <c r="T93" s="57" t="s">
        <v>10</v>
      </c>
      <c r="U93" s="57" t="s">
        <v>10</v>
      </c>
      <c r="V93" s="57" t="s">
        <v>10</v>
      </c>
      <c r="W93" s="57" t="s">
        <v>10</v>
      </c>
      <c r="X93" s="55" t="s">
        <v>10</v>
      </c>
      <c r="Y93" s="55" t="s">
        <v>10</v>
      </c>
      <c r="Z93" s="55" t="s">
        <v>10</v>
      </c>
      <c r="AA93" s="55" t="s">
        <v>10</v>
      </c>
    </row>
    <row r="94" spans="1:28" s="25" customFormat="1" ht="13.5" customHeight="1" x14ac:dyDescent="0.15">
      <c r="A94" s="76"/>
      <c r="B94" s="81" t="s">
        <v>8</v>
      </c>
      <c r="C94" s="81"/>
      <c r="D94" s="24"/>
      <c r="E94" s="58"/>
      <c r="F94" s="57"/>
      <c r="G94" s="57"/>
      <c r="H94" s="57"/>
      <c r="I94" s="57"/>
      <c r="J94" s="57"/>
      <c r="K94" s="57"/>
      <c r="L94" s="57"/>
      <c r="M94" s="57"/>
      <c r="N94" s="57"/>
      <c r="O94" s="57"/>
      <c r="P94" s="57"/>
      <c r="Q94" s="57"/>
      <c r="R94" s="57"/>
      <c r="S94" s="57"/>
      <c r="T94" s="57"/>
      <c r="U94" s="57"/>
      <c r="V94" s="57"/>
      <c r="W94" s="57"/>
      <c r="X94" s="55"/>
      <c r="Y94" s="55"/>
      <c r="Z94" s="55"/>
      <c r="AA94" s="55"/>
    </row>
    <row r="95" spans="1:28" s="25" customFormat="1" ht="13.5" customHeight="1" x14ac:dyDescent="0.15">
      <c r="A95" s="76"/>
      <c r="B95" s="69"/>
      <c r="C95" s="69" t="s">
        <v>11</v>
      </c>
      <c r="D95" s="24"/>
      <c r="E95" s="58" t="s">
        <v>44</v>
      </c>
      <c r="F95" s="57" t="s">
        <v>44</v>
      </c>
      <c r="G95" s="57" t="s">
        <v>44</v>
      </c>
      <c r="H95" s="57" t="s">
        <v>44</v>
      </c>
      <c r="I95" s="57" t="s">
        <v>44</v>
      </c>
      <c r="J95" s="57" t="s">
        <v>44</v>
      </c>
      <c r="K95" s="57" t="s">
        <v>44</v>
      </c>
      <c r="L95" s="57" t="s">
        <v>44</v>
      </c>
      <c r="M95" s="57" t="s">
        <v>94</v>
      </c>
      <c r="N95" s="57">
        <v>1870787</v>
      </c>
      <c r="O95" s="57" t="s">
        <v>10</v>
      </c>
      <c r="P95" s="57" t="s">
        <v>10</v>
      </c>
      <c r="Q95" s="57" t="s">
        <v>10</v>
      </c>
      <c r="R95" s="57" t="s">
        <v>10</v>
      </c>
      <c r="S95" s="57" t="s">
        <v>10</v>
      </c>
      <c r="T95" s="57" t="s">
        <v>10</v>
      </c>
      <c r="U95" s="57" t="s">
        <v>10</v>
      </c>
      <c r="V95" s="57" t="s">
        <v>10</v>
      </c>
      <c r="W95" s="57" t="s">
        <v>10</v>
      </c>
      <c r="X95" s="55" t="s">
        <v>10</v>
      </c>
      <c r="Y95" s="55" t="s">
        <v>10</v>
      </c>
      <c r="Z95" s="55" t="s">
        <v>10</v>
      </c>
      <c r="AA95" s="55" t="s">
        <v>10</v>
      </c>
    </row>
    <row r="96" spans="1:28" s="25" customFormat="1" ht="13.5" customHeight="1" x14ac:dyDescent="0.15">
      <c r="A96" s="76"/>
      <c r="B96" s="69"/>
      <c r="C96" s="69" t="s">
        <v>8</v>
      </c>
      <c r="D96" s="24"/>
      <c r="E96" s="58" t="s">
        <v>44</v>
      </c>
      <c r="F96" s="57" t="s">
        <v>44</v>
      </c>
      <c r="G96" s="57" t="s">
        <v>44</v>
      </c>
      <c r="H96" s="57" t="s">
        <v>44</v>
      </c>
      <c r="I96" s="57" t="s">
        <v>44</v>
      </c>
      <c r="J96" s="57" t="s">
        <v>44</v>
      </c>
      <c r="K96" s="57" t="s">
        <v>44</v>
      </c>
      <c r="L96" s="57" t="s">
        <v>44</v>
      </c>
      <c r="M96" s="57" t="s">
        <v>94</v>
      </c>
      <c r="N96" s="57">
        <v>123120308</v>
      </c>
      <c r="O96" s="57" t="s">
        <v>10</v>
      </c>
      <c r="P96" s="57" t="s">
        <v>10</v>
      </c>
      <c r="Q96" s="57" t="s">
        <v>10</v>
      </c>
      <c r="R96" s="57" t="s">
        <v>10</v>
      </c>
      <c r="S96" s="57" t="s">
        <v>10</v>
      </c>
      <c r="T96" s="57" t="s">
        <v>10</v>
      </c>
      <c r="U96" s="57" t="s">
        <v>10</v>
      </c>
      <c r="V96" s="57" t="s">
        <v>10</v>
      </c>
      <c r="W96" s="57" t="s">
        <v>10</v>
      </c>
      <c r="X96" s="55" t="s">
        <v>10</v>
      </c>
      <c r="Y96" s="55" t="s">
        <v>10</v>
      </c>
      <c r="Z96" s="55" t="s">
        <v>10</v>
      </c>
      <c r="AA96" s="55" t="s">
        <v>10</v>
      </c>
    </row>
    <row r="97" spans="1:27" s="9" customFormat="1" ht="13.5" customHeight="1" x14ac:dyDescent="0.15">
      <c r="A97" s="72"/>
      <c r="B97" s="90" t="s">
        <v>12</v>
      </c>
      <c r="C97" s="90"/>
      <c r="D97" s="6"/>
      <c r="E97" s="7" t="s">
        <v>44</v>
      </c>
      <c r="F97" s="8" t="s">
        <v>44</v>
      </c>
      <c r="G97" s="8" t="s">
        <v>44</v>
      </c>
      <c r="H97" s="8" t="s">
        <v>44</v>
      </c>
      <c r="I97" s="8" t="s">
        <v>44</v>
      </c>
      <c r="J97" s="8" t="s">
        <v>44</v>
      </c>
      <c r="K97" s="8" t="s">
        <v>44</v>
      </c>
      <c r="L97" s="8" t="s">
        <v>44</v>
      </c>
      <c r="M97" s="57" t="s">
        <v>94</v>
      </c>
      <c r="N97" s="8">
        <f>SUM(N93:N96)</f>
        <v>253839418</v>
      </c>
      <c r="O97" s="8" t="s">
        <v>10</v>
      </c>
      <c r="P97" s="8" t="s">
        <v>10</v>
      </c>
      <c r="Q97" s="8" t="s">
        <v>10</v>
      </c>
      <c r="R97" s="8" t="s">
        <v>10</v>
      </c>
      <c r="S97" s="8" t="s">
        <v>10</v>
      </c>
      <c r="T97" s="8" t="s">
        <v>10</v>
      </c>
      <c r="U97" s="8" t="s">
        <v>10</v>
      </c>
      <c r="V97" s="8" t="s">
        <v>10</v>
      </c>
      <c r="W97" s="8" t="s">
        <v>10</v>
      </c>
      <c r="X97" s="45" t="s">
        <v>10</v>
      </c>
      <c r="Y97" s="45" t="s">
        <v>10</v>
      </c>
      <c r="Z97" s="45" t="s">
        <v>10</v>
      </c>
      <c r="AA97" s="45" t="s">
        <v>10</v>
      </c>
    </row>
    <row r="98" spans="1:27" ht="13.5" customHeight="1" x14ac:dyDescent="0.15">
      <c r="A98" s="5" t="s">
        <v>13</v>
      </c>
      <c r="B98" s="5"/>
      <c r="C98" s="70"/>
      <c r="D98" s="20"/>
      <c r="E98" s="58"/>
      <c r="F98" s="57"/>
      <c r="G98" s="57"/>
      <c r="H98" s="57"/>
      <c r="I98" s="57"/>
      <c r="J98" s="57"/>
      <c r="K98" s="57"/>
      <c r="L98" s="57"/>
      <c r="M98" s="57"/>
      <c r="N98" s="57"/>
      <c r="O98" s="57"/>
      <c r="P98" s="57"/>
      <c r="Q98" s="57"/>
      <c r="R98" s="57"/>
      <c r="S98" s="57"/>
      <c r="T98" s="57"/>
      <c r="U98" s="57"/>
      <c r="V98" s="57"/>
      <c r="W98" s="57"/>
      <c r="X98" s="55"/>
      <c r="Y98" s="55"/>
      <c r="Z98" s="55"/>
      <c r="AA98" s="55"/>
    </row>
    <row r="99" spans="1:27" ht="13.5" customHeight="1" x14ac:dyDescent="0.15">
      <c r="A99" s="20"/>
      <c r="B99" s="81" t="s">
        <v>14</v>
      </c>
      <c r="C99" s="81"/>
      <c r="D99" s="20"/>
      <c r="E99" s="58" t="s">
        <v>44</v>
      </c>
      <c r="F99" s="57" t="s">
        <v>44</v>
      </c>
      <c r="G99" s="57" t="s">
        <v>44</v>
      </c>
      <c r="H99" s="57" t="s">
        <v>44</v>
      </c>
      <c r="I99" s="57" t="s">
        <v>44</v>
      </c>
      <c r="J99" s="57" t="s">
        <v>44</v>
      </c>
      <c r="K99" s="57" t="s">
        <v>44</v>
      </c>
      <c r="L99" s="57" t="s">
        <v>44</v>
      </c>
      <c r="M99" s="57" t="s">
        <v>94</v>
      </c>
      <c r="N99" s="57">
        <v>202796818</v>
      </c>
      <c r="O99" s="57" t="s">
        <v>10</v>
      </c>
      <c r="P99" s="57" t="s">
        <v>10</v>
      </c>
      <c r="Q99" s="57" t="s">
        <v>10</v>
      </c>
      <c r="R99" s="57" t="s">
        <v>10</v>
      </c>
      <c r="S99" s="57" t="s">
        <v>10</v>
      </c>
      <c r="T99" s="57" t="s">
        <v>10</v>
      </c>
      <c r="U99" s="57" t="s">
        <v>10</v>
      </c>
      <c r="V99" s="57" t="s">
        <v>10</v>
      </c>
      <c r="W99" s="57" t="s">
        <v>10</v>
      </c>
      <c r="X99" s="55" t="s">
        <v>10</v>
      </c>
      <c r="Y99" s="55" t="s">
        <v>10</v>
      </c>
      <c r="Z99" s="55" t="s">
        <v>10</v>
      </c>
      <c r="AA99" s="55" t="s">
        <v>10</v>
      </c>
    </row>
    <row r="100" spans="1:27" ht="13.5" customHeight="1" x14ac:dyDescent="0.15">
      <c r="A100" s="20"/>
      <c r="B100" s="20"/>
      <c r="C100" s="70" t="s">
        <v>15</v>
      </c>
      <c r="D100" s="20"/>
      <c r="E100" s="58" t="s">
        <v>44</v>
      </c>
      <c r="F100" s="57" t="s">
        <v>44</v>
      </c>
      <c r="G100" s="57" t="s">
        <v>44</v>
      </c>
      <c r="H100" s="57" t="s">
        <v>44</v>
      </c>
      <c r="I100" s="57" t="s">
        <v>44</v>
      </c>
      <c r="J100" s="57" t="s">
        <v>44</v>
      </c>
      <c r="K100" s="57" t="s">
        <v>44</v>
      </c>
      <c r="L100" s="57" t="s">
        <v>44</v>
      </c>
      <c r="M100" s="57" t="s">
        <v>94</v>
      </c>
      <c r="N100" s="57">
        <v>2609069</v>
      </c>
      <c r="O100" s="57" t="s">
        <v>10</v>
      </c>
      <c r="P100" s="57" t="s">
        <v>10</v>
      </c>
      <c r="Q100" s="57" t="s">
        <v>10</v>
      </c>
      <c r="R100" s="57" t="s">
        <v>10</v>
      </c>
      <c r="S100" s="57" t="s">
        <v>10</v>
      </c>
      <c r="T100" s="57" t="s">
        <v>10</v>
      </c>
      <c r="U100" s="57" t="s">
        <v>10</v>
      </c>
      <c r="V100" s="57" t="s">
        <v>10</v>
      </c>
      <c r="W100" s="57" t="s">
        <v>10</v>
      </c>
      <c r="X100" s="55" t="s">
        <v>10</v>
      </c>
      <c r="Y100" s="55" t="s">
        <v>10</v>
      </c>
      <c r="Z100" s="55" t="s">
        <v>10</v>
      </c>
      <c r="AA100" s="55" t="s">
        <v>10</v>
      </c>
    </row>
    <row r="101" spans="1:27" ht="13.5" customHeight="1" x14ac:dyDescent="0.15">
      <c r="A101" s="20"/>
      <c r="B101" s="20"/>
      <c r="C101" s="70" t="s">
        <v>16</v>
      </c>
      <c r="D101" s="20"/>
      <c r="E101" s="58" t="s">
        <v>44</v>
      </c>
      <c r="F101" s="57" t="s">
        <v>44</v>
      </c>
      <c r="G101" s="57" t="s">
        <v>44</v>
      </c>
      <c r="H101" s="57" t="s">
        <v>44</v>
      </c>
      <c r="I101" s="57" t="s">
        <v>44</v>
      </c>
      <c r="J101" s="57" t="s">
        <v>44</v>
      </c>
      <c r="K101" s="57" t="s">
        <v>44</v>
      </c>
      <c r="L101" s="57" t="s">
        <v>44</v>
      </c>
      <c r="M101" s="57" t="s">
        <v>94</v>
      </c>
      <c r="N101" s="57">
        <v>7056886</v>
      </c>
      <c r="O101" s="57" t="s">
        <v>10</v>
      </c>
      <c r="P101" s="57" t="s">
        <v>10</v>
      </c>
      <c r="Q101" s="57" t="s">
        <v>10</v>
      </c>
      <c r="R101" s="57" t="s">
        <v>10</v>
      </c>
      <c r="S101" s="57" t="s">
        <v>10</v>
      </c>
      <c r="T101" s="57" t="s">
        <v>10</v>
      </c>
      <c r="U101" s="57" t="s">
        <v>10</v>
      </c>
      <c r="V101" s="57" t="s">
        <v>10</v>
      </c>
      <c r="W101" s="57" t="s">
        <v>10</v>
      </c>
      <c r="X101" s="55" t="s">
        <v>10</v>
      </c>
      <c r="Y101" s="55" t="s">
        <v>10</v>
      </c>
      <c r="Z101" s="55" t="s">
        <v>10</v>
      </c>
      <c r="AA101" s="55" t="s">
        <v>10</v>
      </c>
    </row>
    <row r="102" spans="1:27" ht="13.5" customHeight="1" x14ac:dyDescent="0.15">
      <c r="A102" s="20"/>
      <c r="B102" s="20"/>
      <c r="C102" s="70" t="s">
        <v>18</v>
      </c>
      <c r="D102" s="20"/>
      <c r="E102" s="58" t="s">
        <v>44</v>
      </c>
      <c r="F102" s="57" t="s">
        <v>44</v>
      </c>
      <c r="G102" s="57" t="s">
        <v>44</v>
      </c>
      <c r="H102" s="57" t="s">
        <v>44</v>
      </c>
      <c r="I102" s="57" t="s">
        <v>44</v>
      </c>
      <c r="J102" s="57" t="s">
        <v>44</v>
      </c>
      <c r="K102" s="57" t="s">
        <v>44</v>
      </c>
      <c r="L102" s="57" t="s">
        <v>44</v>
      </c>
      <c r="M102" s="57" t="s">
        <v>94</v>
      </c>
      <c r="N102" s="57">
        <v>186274330</v>
      </c>
      <c r="O102" s="57" t="s">
        <v>10</v>
      </c>
      <c r="P102" s="57" t="s">
        <v>10</v>
      </c>
      <c r="Q102" s="57" t="s">
        <v>10</v>
      </c>
      <c r="R102" s="57" t="s">
        <v>10</v>
      </c>
      <c r="S102" s="57" t="s">
        <v>10</v>
      </c>
      <c r="T102" s="57" t="s">
        <v>10</v>
      </c>
      <c r="U102" s="57" t="s">
        <v>10</v>
      </c>
      <c r="V102" s="57" t="s">
        <v>10</v>
      </c>
      <c r="W102" s="57" t="s">
        <v>10</v>
      </c>
      <c r="X102" s="55" t="s">
        <v>10</v>
      </c>
      <c r="Y102" s="55" t="s">
        <v>10</v>
      </c>
      <c r="Z102" s="55" t="s">
        <v>10</v>
      </c>
      <c r="AA102" s="55" t="s">
        <v>10</v>
      </c>
    </row>
    <row r="103" spans="1:27" ht="13.5" customHeight="1" x14ac:dyDescent="0.15">
      <c r="A103" s="20"/>
      <c r="B103" s="20"/>
      <c r="C103" s="70" t="s">
        <v>19</v>
      </c>
      <c r="D103" s="20"/>
      <c r="E103" s="58" t="s">
        <v>44</v>
      </c>
      <c r="F103" s="57" t="s">
        <v>44</v>
      </c>
      <c r="G103" s="57" t="s">
        <v>44</v>
      </c>
      <c r="H103" s="57" t="s">
        <v>44</v>
      </c>
      <c r="I103" s="57" t="s">
        <v>44</v>
      </c>
      <c r="J103" s="57" t="s">
        <v>44</v>
      </c>
      <c r="K103" s="57" t="s">
        <v>44</v>
      </c>
      <c r="L103" s="57" t="s">
        <v>44</v>
      </c>
      <c r="M103" s="57" t="s">
        <v>94</v>
      </c>
      <c r="N103" s="57">
        <f>N99-SUM(N100:N102)</f>
        <v>6856533</v>
      </c>
      <c r="O103" s="57" t="s">
        <v>10</v>
      </c>
      <c r="P103" s="57" t="s">
        <v>10</v>
      </c>
      <c r="Q103" s="57" t="s">
        <v>10</v>
      </c>
      <c r="R103" s="57" t="s">
        <v>10</v>
      </c>
      <c r="S103" s="57" t="s">
        <v>10</v>
      </c>
      <c r="T103" s="57" t="s">
        <v>10</v>
      </c>
      <c r="U103" s="57" t="s">
        <v>10</v>
      </c>
      <c r="V103" s="57" t="s">
        <v>10</v>
      </c>
      <c r="W103" s="57" t="s">
        <v>10</v>
      </c>
      <c r="X103" s="55" t="s">
        <v>10</v>
      </c>
      <c r="Y103" s="55" t="s">
        <v>10</v>
      </c>
      <c r="Z103" s="55" t="s">
        <v>10</v>
      </c>
      <c r="AA103" s="55" t="s">
        <v>10</v>
      </c>
    </row>
    <row r="104" spans="1:27" ht="13.5" customHeight="1" x14ac:dyDescent="0.15">
      <c r="A104" s="20"/>
      <c r="B104" s="80" t="s">
        <v>28</v>
      </c>
      <c r="C104" s="80"/>
      <c r="D104" s="20"/>
      <c r="E104" s="58" t="s">
        <v>44</v>
      </c>
      <c r="F104" s="57" t="s">
        <v>44</v>
      </c>
      <c r="G104" s="57" t="s">
        <v>44</v>
      </c>
      <c r="H104" s="57" t="s">
        <v>44</v>
      </c>
      <c r="I104" s="57" t="s">
        <v>44</v>
      </c>
      <c r="J104" s="57" t="s">
        <v>44</v>
      </c>
      <c r="K104" s="57" t="s">
        <v>44</v>
      </c>
      <c r="L104" s="57" t="s">
        <v>44</v>
      </c>
      <c r="M104" s="57" t="s">
        <v>94</v>
      </c>
      <c r="N104" s="57" t="s">
        <v>111</v>
      </c>
      <c r="O104" s="57" t="s">
        <v>10</v>
      </c>
      <c r="P104" s="57" t="s">
        <v>10</v>
      </c>
      <c r="Q104" s="57" t="s">
        <v>10</v>
      </c>
      <c r="R104" s="57" t="s">
        <v>10</v>
      </c>
      <c r="S104" s="57" t="s">
        <v>10</v>
      </c>
      <c r="T104" s="57" t="s">
        <v>10</v>
      </c>
      <c r="U104" s="57" t="s">
        <v>10</v>
      </c>
      <c r="V104" s="57" t="s">
        <v>10</v>
      </c>
      <c r="W104" s="57" t="s">
        <v>10</v>
      </c>
      <c r="X104" s="55" t="s">
        <v>10</v>
      </c>
      <c r="Y104" s="55" t="s">
        <v>10</v>
      </c>
      <c r="Z104" s="55" t="s">
        <v>10</v>
      </c>
      <c r="AA104" s="55" t="s">
        <v>10</v>
      </c>
    </row>
    <row r="105" spans="1:27" s="9" customFormat="1" ht="13.5" customHeight="1" x14ac:dyDescent="0.15">
      <c r="A105" s="72"/>
      <c r="B105" s="90" t="s">
        <v>72</v>
      </c>
      <c r="C105" s="90"/>
      <c r="D105" s="6"/>
      <c r="E105" s="7" t="s">
        <v>10</v>
      </c>
      <c r="F105" s="8" t="s">
        <v>10</v>
      </c>
      <c r="G105" s="8" t="s">
        <v>10</v>
      </c>
      <c r="H105" s="8" t="s">
        <v>10</v>
      </c>
      <c r="I105" s="8" t="s">
        <v>10</v>
      </c>
      <c r="J105" s="8" t="s">
        <v>10</v>
      </c>
      <c r="K105" s="8" t="s">
        <v>10</v>
      </c>
      <c r="L105" s="8" t="s">
        <v>10</v>
      </c>
      <c r="M105" s="21" t="s">
        <v>94</v>
      </c>
      <c r="N105" s="8">
        <f>SUM(N99,N104)</f>
        <v>202796818</v>
      </c>
      <c r="O105" s="8" t="s">
        <v>10</v>
      </c>
      <c r="P105" s="8" t="s">
        <v>10</v>
      </c>
      <c r="Q105" s="8" t="s">
        <v>10</v>
      </c>
      <c r="R105" s="8" t="s">
        <v>10</v>
      </c>
      <c r="S105" s="8" t="s">
        <v>10</v>
      </c>
      <c r="T105" s="8" t="s">
        <v>10</v>
      </c>
      <c r="U105" s="8" t="s">
        <v>10</v>
      </c>
      <c r="V105" s="8" t="s">
        <v>10</v>
      </c>
      <c r="W105" s="8" t="s">
        <v>10</v>
      </c>
      <c r="X105" s="45" t="s">
        <v>10</v>
      </c>
      <c r="Y105" s="45" t="s">
        <v>10</v>
      </c>
      <c r="Z105" s="45" t="s">
        <v>10</v>
      </c>
      <c r="AA105" s="45" t="s">
        <v>10</v>
      </c>
    </row>
    <row r="106" spans="1:27" s="9" customFormat="1" ht="13.5" customHeight="1" x14ac:dyDescent="0.15">
      <c r="A106" s="102" t="s">
        <v>65</v>
      </c>
      <c r="B106" s="102"/>
      <c r="C106" s="102"/>
      <c r="D106" s="6"/>
      <c r="E106" s="7"/>
      <c r="F106" s="8"/>
      <c r="G106" s="8"/>
      <c r="H106" s="8"/>
      <c r="I106" s="8"/>
      <c r="J106" s="8"/>
      <c r="K106" s="8"/>
      <c r="L106" s="8"/>
      <c r="M106" s="22"/>
      <c r="N106" s="40"/>
      <c r="O106" s="22"/>
      <c r="P106" s="22"/>
      <c r="Q106" s="22"/>
      <c r="R106" s="22"/>
      <c r="S106" s="22"/>
      <c r="T106" s="22"/>
      <c r="U106" s="22"/>
      <c r="V106" s="22"/>
      <c r="W106" s="22"/>
      <c r="X106" s="51"/>
      <c r="Y106" s="51"/>
      <c r="Z106" s="51"/>
      <c r="AA106" s="51"/>
    </row>
    <row r="107" spans="1:27" s="9" customFormat="1" ht="13.5" customHeight="1" x14ac:dyDescent="0.15">
      <c r="A107" s="13" t="s">
        <v>73</v>
      </c>
      <c r="B107" s="72"/>
      <c r="C107" s="72"/>
      <c r="D107" s="6"/>
      <c r="E107" s="7"/>
      <c r="F107" s="8"/>
      <c r="G107" s="8"/>
      <c r="H107" s="8"/>
      <c r="I107" s="8"/>
      <c r="J107" s="8"/>
      <c r="K107" s="8"/>
      <c r="L107" s="8"/>
      <c r="M107" s="57"/>
      <c r="N107" s="57"/>
      <c r="O107" s="57"/>
      <c r="P107" s="57"/>
      <c r="Q107" s="57"/>
      <c r="R107" s="57"/>
      <c r="S107" s="57"/>
      <c r="T107" s="57"/>
      <c r="U107" s="57"/>
      <c r="V107" s="57"/>
      <c r="W107" s="57"/>
      <c r="X107" s="55"/>
      <c r="Y107" s="55"/>
      <c r="Z107" s="55"/>
      <c r="AA107" s="55"/>
    </row>
    <row r="108" spans="1:27" s="9" customFormat="1" ht="13.5" customHeight="1" x14ac:dyDescent="0.15">
      <c r="A108" s="72"/>
      <c r="B108" s="81" t="s">
        <v>74</v>
      </c>
      <c r="C108" s="81"/>
      <c r="D108" s="6"/>
      <c r="E108" s="7"/>
      <c r="F108" s="8"/>
      <c r="G108" s="8"/>
      <c r="H108" s="8"/>
      <c r="I108" s="8"/>
      <c r="J108" s="8"/>
      <c r="K108" s="8"/>
      <c r="L108" s="8"/>
      <c r="M108" s="57"/>
      <c r="N108" s="57"/>
      <c r="O108" s="57"/>
      <c r="P108" s="57"/>
      <c r="Q108" s="57"/>
      <c r="R108" s="57"/>
      <c r="S108" s="57"/>
      <c r="T108" s="57"/>
      <c r="U108" s="57"/>
      <c r="V108" s="57"/>
      <c r="W108" s="57"/>
      <c r="X108" s="55"/>
      <c r="Y108" s="55"/>
      <c r="Z108" s="55"/>
      <c r="AA108" s="55"/>
    </row>
    <row r="109" spans="1:27" s="9" customFormat="1" ht="13.5" customHeight="1" x14ac:dyDescent="0.15">
      <c r="A109" s="72"/>
      <c r="B109" s="76"/>
      <c r="C109" s="70" t="s">
        <v>66</v>
      </c>
      <c r="D109" s="6"/>
      <c r="E109" s="58" t="s">
        <v>44</v>
      </c>
      <c r="F109" s="57" t="s">
        <v>44</v>
      </c>
      <c r="G109" s="57" t="s">
        <v>44</v>
      </c>
      <c r="H109" s="57" t="s">
        <v>44</v>
      </c>
      <c r="I109" s="57" t="s">
        <v>44</v>
      </c>
      <c r="J109" s="57" t="s">
        <v>44</v>
      </c>
      <c r="K109" s="57" t="s">
        <v>44</v>
      </c>
      <c r="L109" s="57" t="s">
        <v>44</v>
      </c>
      <c r="M109" s="57" t="s">
        <v>94</v>
      </c>
      <c r="N109" s="57">
        <v>256065</v>
      </c>
      <c r="O109" s="57" t="s">
        <v>111</v>
      </c>
      <c r="P109" s="57" t="s">
        <v>111</v>
      </c>
      <c r="Q109" s="57" t="s">
        <v>44</v>
      </c>
      <c r="R109" s="57" t="s">
        <v>44</v>
      </c>
      <c r="S109" s="57" t="s">
        <v>44</v>
      </c>
      <c r="T109" s="57" t="s">
        <v>44</v>
      </c>
      <c r="U109" s="57" t="s">
        <v>44</v>
      </c>
      <c r="V109" s="57" t="s">
        <v>44</v>
      </c>
      <c r="W109" s="57" t="s">
        <v>44</v>
      </c>
      <c r="X109" s="55" t="s">
        <v>44</v>
      </c>
      <c r="Y109" s="55" t="s">
        <v>44</v>
      </c>
      <c r="Z109" s="55" t="s">
        <v>44</v>
      </c>
      <c r="AA109" s="55" t="s">
        <v>44</v>
      </c>
    </row>
    <row r="110" spans="1:27" s="9" customFormat="1" ht="13.5" customHeight="1" x14ac:dyDescent="0.15">
      <c r="A110" s="72"/>
      <c r="B110" s="76"/>
      <c r="C110" s="70" t="s">
        <v>74</v>
      </c>
      <c r="D110" s="6"/>
      <c r="E110" s="58" t="s">
        <v>44</v>
      </c>
      <c r="F110" s="57" t="s">
        <v>44</v>
      </c>
      <c r="G110" s="57" t="s">
        <v>44</v>
      </c>
      <c r="H110" s="57" t="s">
        <v>44</v>
      </c>
      <c r="I110" s="57" t="s">
        <v>44</v>
      </c>
      <c r="J110" s="57" t="s">
        <v>44</v>
      </c>
      <c r="K110" s="57" t="s">
        <v>44</v>
      </c>
      <c r="L110" s="57" t="s">
        <v>44</v>
      </c>
      <c r="M110" s="57" t="s">
        <v>94</v>
      </c>
      <c r="N110" s="57">
        <v>107</v>
      </c>
      <c r="O110" s="57" t="s">
        <v>111</v>
      </c>
      <c r="P110" s="57" t="s">
        <v>111</v>
      </c>
      <c r="Q110" s="57" t="s">
        <v>44</v>
      </c>
      <c r="R110" s="57" t="s">
        <v>44</v>
      </c>
      <c r="S110" s="57" t="s">
        <v>44</v>
      </c>
      <c r="T110" s="57" t="s">
        <v>44</v>
      </c>
      <c r="U110" s="57" t="s">
        <v>44</v>
      </c>
      <c r="V110" s="57" t="s">
        <v>44</v>
      </c>
      <c r="W110" s="57" t="s">
        <v>44</v>
      </c>
      <c r="X110" s="55" t="s">
        <v>44</v>
      </c>
      <c r="Y110" s="55" t="s">
        <v>44</v>
      </c>
      <c r="Z110" s="55" t="s">
        <v>44</v>
      </c>
      <c r="AA110" s="55" t="s">
        <v>44</v>
      </c>
    </row>
    <row r="111" spans="1:27" s="9" customFormat="1" ht="13.5" customHeight="1" x14ac:dyDescent="0.15">
      <c r="A111" s="72"/>
      <c r="B111" s="90" t="s">
        <v>67</v>
      </c>
      <c r="C111" s="90"/>
      <c r="D111" s="6"/>
      <c r="E111" s="7" t="s">
        <v>44</v>
      </c>
      <c r="F111" s="8" t="s">
        <v>44</v>
      </c>
      <c r="G111" s="8" t="s">
        <v>44</v>
      </c>
      <c r="H111" s="8" t="s">
        <v>44</v>
      </c>
      <c r="I111" s="8" t="s">
        <v>44</v>
      </c>
      <c r="J111" s="8" t="s">
        <v>44</v>
      </c>
      <c r="K111" s="8" t="s">
        <v>44</v>
      </c>
      <c r="L111" s="8" t="s">
        <v>44</v>
      </c>
      <c r="M111" s="57" t="s">
        <v>94</v>
      </c>
      <c r="N111" s="8">
        <f>SUM(N109:N110)</f>
        <v>256172</v>
      </c>
      <c r="O111" s="8" t="s">
        <v>111</v>
      </c>
      <c r="P111" s="8" t="s">
        <v>111</v>
      </c>
      <c r="Q111" s="8" t="s">
        <v>44</v>
      </c>
      <c r="R111" s="8" t="s">
        <v>44</v>
      </c>
      <c r="S111" s="8" t="s">
        <v>44</v>
      </c>
      <c r="T111" s="8" t="s">
        <v>44</v>
      </c>
      <c r="U111" s="8" t="s">
        <v>44</v>
      </c>
      <c r="V111" s="8" t="s">
        <v>44</v>
      </c>
      <c r="W111" s="8" t="s">
        <v>44</v>
      </c>
      <c r="X111" s="45" t="s">
        <v>44</v>
      </c>
      <c r="Y111" s="45" t="s">
        <v>44</v>
      </c>
      <c r="Z111" s="45" t="s">
        <v>44</v>
      </c>
      <c r="AA111" s="45" t="s">
        <v>44</v>
      </c>
    </row>
    <row r="112" spans="1:27" s="9" customFormat="1" ht="13.5" customHeight="1" x14ac:dyDescent="0.15">
      <c r="A112" s="13" t="s">
        <v>78</v>
      </c>
      <c r="B112" s="72"/>
      <c r="C112" s="75"/>
      <c r="D112" s="6"/>
      <c r="E112" s="7"/>
      <c r="F112" s="8"/>
      <c r="G112" s="8"/>
      <c r="H112" s="8"/>
      <c r="I112" s="8"/>
      <c r="J112" s="8"/>
      <c r="K112" s="8"/>
      <c r="L112" s="8"/>
      <c r="M112" s="57"/>
      <c r="N112" s="57"/>
      <c r="O112" s="57"/>
      <c r="P112" s="57"/>
      <c r="Q112" s="57"/>
      <c r="R112" s="57"/>
      <c r="S112" s="57"/>
      <c r="T112" s="57"/>
      <c r="U112" s="57"/>
      <c r="V112" s="57"/>
      <c r="W112" s="57"/>
      <c r="X112" s="55"/>
      <c r="Y112" s="55"/>
      <c r="Z112" s="55"/>
      <c r="AA112" s="55"/>
    </row>
    <row r="113" spans="1:27" s="9" customFormat="1" ht="13.5" customHeight="1" x14ac:dyDescent="0.15">
      <c r="A113" s="72"/>
      <c r="B113" s="81" t="s">
        <v>68</v>
      </c>
      <c r="C113" s="81"/>
      <c r="D113" s="6"/>
      <c r="E113" s="58" t="s">
        <v>44</v>
      </c>
      <c r="F113" s="57" t="s">
        <v>44</v>
      </c>
      <c r="G113" s="57" t="s">
        <v>44</v>
      </c>
      <c r="H113" s="57" t="s">
        <v>44</v>
      </c>
      <c r="I113" s="57" t="s">
        <v>44</v>
      </c>
      <c r="J113" s="57" t="s">
        <v>44</v>
      </c>
      <c r="K113" s="57" t="s">
        <v>44</v>
      </c>
      <c r="L113" s="57" t="s">
        <v>44</v>
      </c>
      <c r="M113" s="57" t="s">
        <v>94</v>
      </c>
      <c r="N113" s="57">
        <v>43090</v>
      </c>
      <c r="O113" s="57" t="s">
        <v>111</v>
      </c>
      <c r="P113" s="57" t="s">
        <v>111</v>
      </c>
      <c r="Q113" s="57" t="s">
        <v>44</v>
      </c>
      <c r="R113" s="57" t="s">
        <v>44</v>
      </c>
      <c r="S113" s="57" t="s">
        <v>44</v>
      </c>
      <c r="T113" s="57" t="s">
        <v>44</v>
      </c>
      <c r="U113" s="57" t="s">
        <v>44</v>
      </c>
      <c r="V113" s="57" t="s">
        <v>44</v>
      </c>
      <c r="W113" s="57" t="s">
        <v>44</v>
      </c>
      <c r="X113" s="55" t="s">
        <v>44</v>
      </c>
      <c r="Y113" s="55" t="s">
        <v>44</v>
      </c>
      <c r="Z113" s="55" t="s">
        <v>44</v>
      </c>
      <c r="AA113" s="55" t="s">
        <v>44</v>
      </c>
    </row>
    <row r="114" spans="1:27" s="9" customFormat="1" ht="13.5" customHeight="1" x14ac:dyDescent="0.15">
      <c r="A114" s="72"/>
      <c r="B114" s="70"/>
      <c r="C114" s="70" t="s">
        <v>70</v>
      </c>
      <c r="D114" s="6"/>
      <c r="E114" s="58" t="s">
        <v>44</v>
      </c>
      <c r="F114" s="57" t="s">
        <v>44</v>
      </c>
      <c r="G114" s="57" t="s">
        <v>44</v>
      </c>
      <c r="H114" s="57" t="s">
        <v>44</v>
      </c>
      <c r="I114" s="57" t="s">
        <v>44</v>
      </c>
      <c r="J114" s="57" t="s">
        <v>44</v>
      </c>
      <c r="K114" s="57" t="s">
        <v>44</v>
      </c>
      <c r="L114" s="57" t="s">
        <v>44</v>
      </c>
      <c r="M114" s="57" t="s">
        <v>94</v>
      </c>
      <c r="N114" s="57">
        <v>12479</v>
      </c>
      <c r="O114" s="57" t="s">
        <v>111</v>
      </c>
      <c r="P114" s="57" t="s">
        <v>111</v>
      </c>
      <c r="Q114" s="57" t="s">
        <v>44</v>
      </c>
      <c r="R114" s="57" t="s">
        <v>44</v>
      </c>
      <c r="S114" s="57" t="s">
        <v>44</v>
      </c>
      <c r="T114" s="57" t="s">
        <v>44</v>
      </c>
      <c r="U114" s="57" t="s">
        <v>44</v>
      </c>
      <c r="V114" s="57" t="s">
        <v>44</v>
      </c>
      <c r="W114" s="57" t="s">
        <v>44</v>
      </c>
      <c r="X114" s="55" t="s">
        <v>44</v>
      </c>
      <c r="Y114" s="55" t="s">
        <v>44</v>
      </c>
      <c r="Z114" s="55" t="s">
        <v>44</v>
      </c>
      <c r="AA114" s="55" t="s">
        <v>44</v>
      </c>
    </row>
    <row r="115" spans="1:27" s="9" customFormat="1" ht="13.5" customHeight="1" x14ac:dyDescent="0.15">
      <c r="A115" s="72"/>
      <c r="B115" s="70"/>
      <c r="C115" s="70" t="s">
        <v>16</v>
      </c>
      <c r="D115" s="6"/>
      <c r="E115" s="58" t="s">
        <v>44</v>
      </c>
      <c r="F115" s="57" t="s">
        <v>44</v>
      </c>
      <c r="G115" s="57" t="s">
        <v>44</v>
      </c>
      <c r="H115" s="57" t="s">
        <v>44</v>
      </c>
      <c r="I115" s="57" t="s">
        <v>44</v>
      </c>
      <c r="J115" s="57" t="s">
        <v>44</v>
      </c>
      <c r="K115" s="57" t="s">
        <v>44</v>
      </c>
      <c r="L115" s="57" t="s">
        <v>44</v>
      </c>
      <c r="M115" s="57" t="s">
        <v>94</v>
      </c>
      <c r="N115" s="57">
        <v>13742</v>
      </c>
      <c r="O115" s="57" t="s">
        <v>111</v>
      </c>
      <c r="P115" s="57" t="s">
        <v>111</v>
      </c>
      <c r="Q115" s="57" t="s">
        <v>44</v>
      </c>
      <c r="R115" s="57" t="s">
        <v>44</v>
      </c>
      <c r="S115" s="57" t="s">
        <v>44</v>
      </c>
      <c r="T115" s="57" t="s">
        <v>44</v>
      </c>
      <c r="U115" s="57" t="s">
        <v>44</v>
      </c>
      <c r="V115" s="57" t="s">
        <v>44</v>
      </c>
      <c r="W115" s="57" t="s">
        <v>44</v>
      </c>
      <c r="X115" s="55" t="s">
        <v>44</v>
      </c>
      <c r="Y115" s="55" t="s">
        <v>44</v>
      </c>
      <c r="Z115" s="55" t="s">
        <v>44</v>
      </c>
      <c r="AA115" s="55" t="s">
        <v>44</v>
      </c>
    </row>
    <row r="116" spans="1:27" s="9" customFormat="1" ht="13.5" customHeight="1" x14ac:dyDescent="0.15">
      <c r="A116" s="72"/>
      <c r="B116" s="70"/>
      <c r="C116" s="70" t="s">
        <v>71</v>
      </c>
      <c r="D116" s="6"/>
      <c r="E116" s="58" t="s">
        <v>44</v>
      </c>
      <c r="F116" s="57" t="s">
        <v>44</v>
      </c>
      <c r="G116" s="57" t="s">
        <v>44</v>
      </c>
      <c r="H116" s="57" t="s">
        <v>44</v>
      </c>
      <c r="I116" s="57" t="s">
        <v>44</v>
      </c>
      <c r="J116" s="57" t="s">
        <v>44</v>
      </c>
      <c r="K116" s="57" t="s">
        <v>44</v>
      </c>
      <c r="L116" s="57" t="s">
        <v>44</v>
      </c>
      <c r="M116" s="57" t="s">
        <v>94</v>
      </c>
      <c r="N116" s="57" t="s">
        <v>111</v>
      </c>
      <c r="O116" s="57" t="s">
        <v>111</v>
      </c>
      <c r="P116" s="57" t="s">
        <v>111</v>
      </c>
      <c r="Q116" s="57" t="s">
        <v>44</v>
      </c>
      <c r="R116" s="57" t="s">
        <v>44</v>
      </c>
      <c r="S116" s="57" t="s">
        <v>44</v>
      </c>
      <c r="T116" s="57" t="s">
        <v>44</v>
      </c>
      <c r="U116" s="57" t="s">
        <v>44</v>
      </c>
      <c r="V116" s="57" t="s">
        <v>44</v>
      </c>
      <c r="W116" s="57" t="s">
        <v>44</v>
      </c>
      <c r="X116" s="55" t="s">
        <v>44</v>
      </c>
      <c r="Y116" s="55" t="s">
        <v>44</v>
      </c>
      <c r="Z116" s="55" t="s">
        <v>44</v>
      </c>
      <c r="AA116" s="55" t="s">
        <v>44</v>
      </c>
    </row>
    <row r="117" spans="1:27" s="9" customFormat="1" ht="13.5" customHeight="1" x14ac:dyDescent="0.15">
      <c r="A117" s="72"/>
      <c r="B117" s="70"/>
      <c r="C117" s="70" t="s">
        <v>69</v>
      </c>
      <c r="D117" s="6"/>
      <c r="E117" s="58" t="s">
        <v>44</v>
      </c>
      <c r="F117" s="57" t="s">
        <v>44</v>
      </c>
      <c r="G117" s="57" t="s">
        <v>44</v>
      </c>
      <c r="H117" s="57" t="s">
        <v>44</v>
      </c>
      <c r="I117" s="57" t="s">
        <v>44</v>
      </c>
      <c r="J117" s="57" t="s">
        <v>44</v>
      </c>
      <c r="K117" s="57" t="s">
        <v>44</v>
      </c>
      <c r="L117" s="57" t="s">
        <v>44</v>
      </c>
      <c r="M117" s="57" t="s">
        <v>94</v>
      </c>
      <c r="N117" s="57">
        <f>N113-SUM(N114:N116)</f>
        <v>16869</v>
      </c>
      <c r="O117" s="57" t="s">
        <v>111</v>
      </c>
      <c r="P117" s="57" t="s">
        <v>111</v>
      </c>
      <c r="Q117" s="57" t="s">
        <v>44</v>
      </c>
      <c r="R117" s="57" t="s">
        <v>44</v>
      </c>
      <c r="S117" s="57" t="s">
        <v>44</v>
      </c>
      <c r="T117" s="57" t="s">
        <v>44</v>
      </c>
      <c r="U117" s="57" t="s">
        <v>44</v>
      </c>
      <c r="V117" s="57" t="s">
        <v>44</v>
      </c>
      <c r="W117" s="57" t="s">
        <v>44</v>
      </c>
      <c r="X117" s="55" t="s">
        <v>44</v>
      </c>
      <c r="Y117" s="55" t="s">
        <v>44</v>
      </c>
      <c r="Z117" s="55" t="s">
        <v>44</v>
      </c>
      <c r="AA117" s="55" t="s">
        <v>44</v>
      </c>
    </row>
    <row r="118" spans="1:27" s="9" customFormat="1" ht="13.5" customHeight="1" x14ac:dyDescent="0.15">
      <c r="A118" s="72"/>
      <c r="B118" s="81" t="s">
        <v>79</v>
      </c>
      <c r="C118" s="81"/>
      <c r="D118" s="6"/>
      <c r="E118" s="58" t="s">
        <v>44</v>
      </c>
      <c r="F118" s="57" t="s">
        <v>44</v>
      </c>
      <c r="G118" s="57" t="s">
        <v>44</v>
      </c>
      <c r="H118" s="57" t="s">
        <v>44</v>
      </c>
      <c r="I118" s="57" t="s">
        <v>44</v>
      </c>
      <c r="J118" s="57" t="s">
        <v>44</v>
      </c>
      <c r="K118" s="57" t="s">
        <v>44</v>
      </c>
      <c r="L118" s="57" t="s">
        <v>44</v>
      </c>
      <c r="M118" s="57" t="s">
        <v>94</v>
      </c>
      <c r="N118" s="57" t="s">
        <v>111</v>
      </c>
      <c r="O118" s="57" t="s">
        <v>111</v>
      </c>
      <c r="P118" s="57" t="s">
        <v>111</v>
      </c>
      <c r="Q118" s="57" t="s">
        <v>44</v>
      </c>
      <c r="R118" s="57" t="s">
        <v>44</v>
      </c>
      <c r="S118" s="57" t="s">
        <v>44</v>
      </c>
      <c r="T118" s="57" t="s">
        <v>44</v>
      </c>
      <c r="U118" s="57" t="s">
        <v>44</v>
      </c>
      <c r="V118" s="57" t="s">
        <v>44</v>
      </c>
      <c r="W118" s="57" t="s">
        <v>44</v>
      </c>
      <c r="X118" s="55" t="s">
        <v>44</v>
      </c>
      <c r="Y118" s="55" t="s">
        <v>44</v>
      </c>
      <c r="Z118" s="55" t="s">
        <v>44</v>
      </c>
      <c r="AA118" s="55" t="s">
        <v>44</v>
      </c>
    </row>
    <row r="119" spans="1:27" s="9" customFormat="1" ht="13.5" customHeight="1" x14ac:dyDescent="0.15">
      <c r="A119" s="72"/>
      <c r="B119" s="90" t="s">
        <v>72</v>
      </c>
      <c r="C119" s="90"/>
      <c r="D119" s="6"/>
      <c r="E119" s="7" t="s">
        <v>44</v>
      </c>
      <c r="F119" s="8" t="s">
        <v>44</v>
      </c>
      <c r="G119" s="8" t="s">
        <v>44</v>
      </c>
      <c r="H119" s="8" t="s">
        <v>44</v>
      </c>
      <c r="I119" s="8" t="s">
        <v>44</v>
      </c>
      <c r="J119" s="8" t="s">
        <v>44</v>
      </c>
      <c r="K119" s="8" t="s">
        <v>44</v>
      </c>
      <c r="L119" s="8" t="s">
        <v>44</v>
      </c>
      <c r="M119" s="8" t="s">
        <v>94</v>
      </c>
      <c r="N119" s="8">
        <f>SUM(N113,N118)</f>
        <v>43090</v>
      </c>
      <c r="O119" s="12" t="s">
        <v>111</v>
      </c>
      <c r="P119" s="12" t="s">
        <v>111</v>
      </c>
      <c r="Q119" s="12" t="s">
        <v>44</v>
      </c>
      <c r="R119" s="12" t="s">
        <v>44</v>
      </c>
      <c r="S119" s="12" t="s">
        <v>44</v>
      </c>
      <c r="T119" s="12" t="s">
        <v>44</v>
      </c>
      <c r="U119" s="12" t="s">
        <v>44</v>
      </c>
      <c r="V119" s="12" t="s">
        <v>44</v>
      </c>
      <c r="W119" s="12" t="s">
        <v>44</v>
      </c>
      <c r="X119" s="47" t="s">
        <v>44</v>
      </c>
      <c r="Y119" s="47" t="s">
        <v>44</v>
      </c>
      <c r="Z119" s="47" t="s">
        <v>44</v>
      </c>
      <c r="AA119" s="47" t="s">
        <v>44</v>
      </c>
    </row>
    <row r="120" spans="1:27" ht="27" customHeight="1" x14ac:dyDescent="0.15">
      <c r="A120" s="98" t="s">
        <v>110</v>
      </c>
      <c r="B120" s="98"/>
      <c r="C120" s="98"/>
      <c r="D120" s="98"/>
      <c r="E120" s="98"/>
      <c r="F120" s="98"/>
      <c r="G120" s="98"/>
      <c r="H120" s="98"/>
      <c r="I120" s="98"/>
      <c r="J120" s="98"/>
      <c r="K120" s="98"/>
      <c r="L120" s="98"/>
      <c r="M120" s="98"/>
      <c r="N120" s="98"/>
      <c r="O120" s="99"/>
      <c r="P120" s="77"/>
      <c r="Q120" s="77"/>
      <c r="R120" s="77"/>
      <c r="S120" s="77"/>
      <c r="T120" s="77"/>
      <c r="U120" s="77"/>
      <c r="V120" s="77"/>
      <c r="W120" s="77"/>
    </row>
    <row r="121" spans="1:27" ht="14.25" customHeight="1" x14ac:dyDescent="0.15">
      <c r="A121" s="78"/>
      <c r="B121" s="78"/>
      <c r="C121" s="78"/>
      <c r="D121" s="78"/>
      <c r="E121" s="78"/>
      <c r="F121" s="78"/>
      <c r="G121" s="78"/>
      <c r="H121" s="78"/>
      <c r="I121" s="78"/>
      <c r="J121" s="78"/>
      <c r="K121" s="78"/>
      <c r="L121" s="78"/>
      <c r="M121" s="78"/>
    </row>
    <row r="192" spans="1:13" ht="14.25" customHeight="1" x14ac:dyDescent="0.15">
      <c r="A192" s="78"/>
      <c r="B192" s="78"/>
      <c r="C192" s="78"/>
      <c r="D192" s="78"/>
      <c r="E192" s="78"/>
      <c r="F192" s="78"/>
      <c r="G192" s="78"/>
      <c r="H192" s="78"/>
      <c r="I192" s="78"/>
      <c r="J192" s="78"/>
      <c r="K192" s="78"/>
      <c r="L192" s="78"/>
      <c r="M192" s="78"/>
    </row>
    <row r="193" spans="1:13" ht="14.25" customHeight="1" x14ac:dyDescent="0.15">
      <c r="A193" s="78"/>
      <c r="B193" s="78"/>
      <c r="C193" s="78"/>
      <c r="D193" s="78"/>
      <c r="E193" s="78"/>
      <c r="F193" s="78"/>
      <c r="G193" s="78"/>
      <c r="H193" s="78"/>
      <c r="I193" s="78"/>
      <c r="J193" s="78"/>
      <c r="K193" s="78"/>
      <c r="L193" s="78"/>
      <c r="M193" s="78"/>
    </row>
    <row r="194" spans="1:13" ht="14.25" customHeight="1" x14ac:dyDescent="0.15">
      <c r="A194" s="78"/>
      <c r="B194" s="78"/>
      <c r="C194" s="78"/>
      <c r="D194" s="78"/>
      <c r="E194" s="78"/>
      <c r="F194" s="78"/>
      <c r="G194" s="78"/>
      <c r="H194" s="78"/>
      <c r="I194" s="78"/>
      <c r="J194" s="78"/>
      <c r="K194" s="78"/>
      <c r="L194" s="78"/>
      <c r="M194" s="78"/>
    </row>
    <row r="195" spans="1:13" ht="14.25" customHeight="1" x14ac:dyDescent="0.15">
      <c r="A195" s="78"/>
      <c r="B195" s="78"/>
      <c r="C195" s="78"/>
      <c r="D195" s="78"/>
      <c r="E195" s="78"/>
      <c r="F195" s="78"/>
      <c r="G195" s="78"/>
      <c r="H195" s="78"/>
      <c r="I195" s="78"/>
      <c r="J195" s="78"/>
      <c r="K195" s="78"/>
      <c r="L195" s="78"/>
      <c r="M195" s="78"/>
    </row>
    <row r="196" spans="1:13" ht="14.25" customHeight="1" x14ac:dyDescent="0.15">
      <c r="A196" s="78"/>
      <c r="B196" s="78"/>
      <c r="C196" s="78"/>
      <c r="D196" s="78"/>
      <c r="E196" s="78"/>
      <c r="F196" s="78"/>
      <c r="G196" s="78"/>
      <c r="H196" s="78"/>
      <c r="I196" s="78"/>
      <c r="J196" s="78"/>
      <c r="K196" s="78"/>
      <c r="L196" s="78"/>
      <c r="M196" s="78"/>
    </row>
    <row r="197" spans="1:13" ht="14.25" customHeight="1" x14ac:dyDescent="0.15">
      <c r="A197" s="78"/>
      <c r="B197" s="78"/>
      <c r="C197" s="78"/>
      <c r="D197" s="78"/>
      <c r="E197" s="78"/>
      <c r="F197" s="78"/>
      <c r="G197" s="78"/>
      <c r="H197" s="78"/>
      <c r="I197" s="78"/>
      <c r="J197" s="78"/>
      <c r="K197" s="78"/>
      <c r="L197" s="78"/>
      <c r="M197" s="78"/>
    </row>
    <row r="198" spans="1:13" ht="14.25" customHeight="1" x14ac:dyDescent="0.15">
      <c r="A198" s="78"/>
      <c r="B198" s="78"/>
      <c r="C198" s="78"/>
      <c r="D198" s="78"/>
      <c r="E198" s="78"/>
      <c r="F198" s="78"/>
      <c r="G198" s="78"/>
      <c r="H198" s="78"/>
      <c r="I198" s="78"/>
      <c r="J198" s="78"/>
      <c r="K198" s="78"/>
      <c r="L198" s="78"/>
      <c r="M198" s="78"/>
    </row>
    <row r="199" spans="1:13" ht="14.25" customHeight="1" x14ac:dyDescent="0.15">
      <c r="A199" s="78"/>
      <c r="B199" s="78"/>
      <c r="C199" s="78"/>
      <c r="D199" s="78"/>
      <c r="E199" s="78"/>
      <c r="F199" s="78"/>
      <c r="G199" s="78"/>
      <c r="H199" s="78"/>
      <c r="I199" s="78"/>
      <c r="J199" s="78"/>
      <c r="K199" s="78"/>
      <c r="L199" s="78"/>
      <c r="M199" s="78"/>
    </row>
  </sheetData>
  <mergeCells count="77">
    <mergeCell ref="AA75:AA76"/>
    <mergeCell ref="A3:D3"/>
    <mergeCell ref="Y75:Y76"/>
    <mergeCell ref="T75:T76"/>
    <mergeCell ref="V75:V76"/>
    <mergeCell ref="W75:W76"/>
    <mergeCell ref="U75:U76"/>
    <mergeCell ref="X75:X76"/>
    <mergeCell ref="B69:C69"/>
    <mergeCell ref="B48:C48"/>
    <mergeCell ref="B21:C21"/>
    <mergeCell ref="B22:C22"/>
    <mergeCell ref="B31:C31"/>
    <mergeCell ref="B26:C26"/>
    <mergeCell ref="B25:C25"/>
    <mergeCell ref="A57:C57"/>
    <mergeCell ref="A4:C4"/>
    <mergeCell ref="B7:C7"/>
    <mergeCell ref="B62:C62"/>
    <mergeCell ref="B50:C50"/>
    <mergeCell ref="B44:C44"/>
    <mergeCell ref="B45:C45"/>
    <mergeCell ref="B41:C41"/>
    <mergeCell ref="B40:C40"/>
    <mergeCell ref="B8:C8"/>
    <mergeCell ref="B12:C12"/>
    <mergeCell ref="B20:C20"/>
    <mergeCell ref="B6:C6"/>
    <mergeCell ref="B105:C105"/>
    <mergeCell ref="B113:C113"/>
    <mergeCell ref="B118:C118"/>
    <mergeCell ref="B14:C14"/>
    <mergeCell ref="A23:C23"/>
    <mergeCell ref="B55:C55"/>
    <mergeCell ref="B64:C64"/>
    <mergeCell ref="A42:C42"/>
    <mergeCell ref="B93:C93"/>
    <mergeCell ref="B33:C33"/>
    <mergeCell ref="B39:C39"/>
    <mergeCell ref="B94:C94"/>
    <mergeCell ref="B79:C79"/>
    <mergeCell ref="A91:C91"/>
    <mergeCell ref="B84:C84"/>
    <mergeCell ref="B59:C59"/>
    <mergeCell ref="F75:F76"/>
    <mergeCell ref="B70:C70"/>
    <mergeCell ref="B19:C19"/>
    <mergeCell ref="B89:C89"/>
    <mergeCell ref="B90:C90"/>
    <mergeCell ref="B56:C56"/>
    <mergeCell ref="A71:O71"/>
    <mergeCell ref="H75:H76"/>
    <mergeCell ref="N75:N76"/>
    <mergeCell ref="E75:E76"/>
    <mergeCell ref="J75:J76"/>
    <mergeCell ref="O75:O76"/>
    <mergeCell ref="A120:O120"/>
    <mergeCell ref="A75:D76"/>
    <mergeCell ref="K75:K76"/>
    <mergeCell ref="L75:L76"/>
    <mergeCell ref="B78:C78"/>
    <mergeCell ref="M75:M76"/>
    <mergeCell ref="I75:I76"/>
    <mergeCell ref="A106:C106"/>
    <mergeCell ref="G75:G76"/>
    <mergeCell ref="B82:C82"/>
    <mergeCell ref="B108:C108"/>
    <mergeCell ref="B111:C111"/>
    <mergeCell ref="B119:C119"/>
    <mergeCell ref="B97:C97"/>
    <mergeCell ref="B99:C99"/>
    <mergeCell ref="B104:C104"/>
    <mergeCell ref="Z75:Z76"/>
    <mergeCell ref="S75:S76"/>
    <mergeCell ref="R75:R76"/>
    <mergeCell ref="P75:P76"/>
    <mergeCell ref="Q75:Q76"/>
  </mergeCells>
  <phoneticPr fontId="7"/>
  <printOptions horizontalCentered="1"/>
  <pageMargins left="0.39370078740157483" right="0.39370078740157483" top="0.6692913385826772" bottom="7.874015748031496E-2" header="0" footer="0"/>
  <pageSetup paperSize="8" scale="57" firstPageNumber="206" fitToHeight="0"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41"/>
  <sheetViews>
    <sheetView view="pageBreakPreview" zoomScale="85" zoomScaleNormal="100" zoomScaleSheetLayoutView="85" workbookViewId="0">
      <pane xSplit="4" ySplit="3" topLeftCell="E4" activePane="bottomRight" state="frozen"/>
      <selection sqref="A1:IV65536"/>
      <selection pane="topRight" sqref="A1:IV65536"/>
      <selection pane="bottomLeft" sqref="A1:IV65536"/>
      <selection pane="bottomRight"/>
    </sheetView>
  </sheetViews>
  <sheetFormatPr defaultColWidth="9.42578125" defaultRowHeight="14.25" customHeight="1" x14ac:dyDescent="0.15"/>
  <cols>
    <col min="1" max="1" width="1.5703125" style="14" customWidth="1"/>
    <col min="2" max="2" width="1.85546875" style="14" customWidth="1"/>
    <col min="3" max="3" width="26.42578125" style="14" customWidth="1"/>
    <col min="4" max="4" width="0.5703125" style="14" customWidth="1"/>
    <col min="5" max="23" width="13.140625" style="14" customWidth="1"/>
    <col min="24" max="27" width="13.42578125" style="14" customWidth="1"/>
    <col min="28" max="16384" width="9.42578125" style="14"/>
  </cols>
  <sheetData>
    <row r="1" spans="1:27" s="1" customFormat="1" ht="14.25" customHeight="1" x14ac:dyDescent="0.15">
      <c r="A1" s="66" t="s">
        <v>83</v>
      </c>
      <c r="B1" s="66"/>
      <c r="C1" s="66"/>
      <c r="D1" s="66"/>
      <c r="E1" s="66"/>
      <c r="F1" s="66"/>
      <c r="G1" s="66"/>
      <c r="H1" s="66"/>
      <c r="I1" s="66"/>
      <c r="J1" s="66"/>
      <c r="K1" s="66"/>
      <c r="L1" s="66"/>
      <c r="M1" s="66"/>
      <c r="N1" s="66"/>
      <c r="O1" s="66"/>
      <c r="P1" s="66"/>
      <c r="Q1" s="66"/>
      <c r="R1" s="66"/>
      <c r="S1" s="66"/>
      <c r="T1" s="66"/>
      <c r="U1" s="66"/>
      <c r="V1" s="66"/>
      <c r="W1" s="67"/>
      <c r="X1" s="67"/>
      <c r="Y1" s="67"/>
      <c r="Z1" s="67"/>
      <c r="AA1" s="67"/>
    </row>
    <row r="2" spans="1:27" s="1" customFormat="1" ht="14.25" customHeight="1" x14ac:dyDescent="0.15">
      <c r="A2" s="2"/>
      <c r="B2" s="2"/>
      <c r="C2" s="2"/>
      <c r="D2" s="2"/>
      <c r="E2" s="2"/>
      <c r="F2" s="2"/>
      <c r="G2" s="2"/>
      <c r="H2" s="2"/>
      <c r="I2" s="3"/>
      <c r="J2" s="3"/>
      <c r="K2" s="3"/>
      <c r="L2" s="3"/>
      <c r="M2" s="3"/>
      <c r="N2" s="3"/>
      <c r="O2" s="14"/>
      <c r="P2" s="3"/>
      <c r="Q2" s="3"/>
      <c r="R2" s="3"/>
      <c r="S2" s="3"/>
      <c r="T2" s="3"/>
      <c r="U2" s="3"/>
      <c r="V2" s="3"/>
      <c r="W2" s="3"/>
      <c r="Y2" s="3"/>
      <c r="Z2" s="3"/>
      <c r="AA2" s="3" t="s">
        <v>3</v>
      </c>
    </row>
    <row r="3" spans="1:27" s="1" customFormat="1" ht="23.4" customHeight="1" x14ac:dyDescent="0.15">
      <c r="A3" s="82" t="s">
        <v>151</v>
      </c>
      <c r="B3" s="82"/>
      <c r="C3" s="82"/>
      <c r="D3" s="83"/>
      <c r="E3" s="63" t="s">
        <v>5</v>
      </c>
      <c r="F3" s="63">
        <v>16</v>
      </c>
      <c r="G3" s="63">
        <v>17</v>
      </c>
      <c r="H3" s="63">
        <v>18</v>
      </c>
      <c r="I3" s="63">
        <v>19</v>
      </c>
      <c r="J3" s="63">
        <v>20</v>
      </c>
      <c r="K3" s="63">
        <v>21</v>
      </c>
      <c r="L3" s="63">
        <v>22</v>
      </c>
      <c r="M3" s="63">
        <v>23</v>
      </c>
      <c r="N3" s="63">
        <v>24</v>
      </c>
      <c r="O3" s="63">
        <v>25</v>
      </c>
      <c r="P3" s="63">
        <v>26</v>
      </c>
      <c r="Q3" s="63">
        <v>27</v>
      </c>
      <c r="R3" s="63">
        <v>28</v>
      </c>
      <c r="S3" s="63">
        <v>29</v>
      </c>
      <c r="T3" s="63">
        <v>30</v>
      </c>
      <c r="U3" s="63" t="s">
        <v>127</v>
      </c>
      <c r="V3" s="63">
        <v>2</v>
      </c>
      <c r="W3" s="63">
        <v>3</v>
      </c>
      <c r="X3" s="63">
        <v>4</v>
      </c>
      <c r="Y3" s="63">
        <v>5</v>
      </c>
      <c r="Z3" s="68">
        <v>6</v>
      </c>
      <c r="AA3" s="68">
        <v>7</v>
      </c>
    </row>
    <row r="4" spans="1:27" s="15" customFormat="1" ht="14.25" customHeight="1" x14ac:dyDescent="0.15">
      <c r="A4" s="5" t="s">
        <v>6</v>
      </c>
      <c r="B4" s="5"/>
      <c r="C4" s="5"/>
      <c r="D4" s="40"/>
      <c r="E4" s="58"/>
      <c r="F4" s="57"/>
      <c r="G4" s="57"/>
      <c r="H4" s="57"/>
      <c r="I4" s="57"/>
      <c r="J4" s="57"/>
      <c r="K4" s="57"/>
      <c r="L4" s="57"/>
      <c r="M4" s="29"/>
      <c r="N4" s="29"/>
      <c r="O4" s="57"/>
      <c r="P4" s="57"/>
      <c r="Q4" s="57"/>
      <c r="R4" s="57"/>
      <c r="S4" s="57"/>
      <c r="T4" s="57"/>
      <c r="U4" s="57"/>
      <c r="V4" s="57"/>
      <c r="W4" s="57"/>
      <c r="X4" s="55"/>
      <c r="Y4" s="55"/>
      <c r="Z4" s="55"/>
      <c r="AA4" s="55"/>
    </row>
    <row r="5" spans="1:27" s="15" customFormat="1" ht="27" customHeight="1" x14ac:dyDescent="0.15">
      <c r="A5" s="79"/>
      <c r="B5" s="80" t="s">
        <v>7</v>
      </c>
      <c r="C5" s="80"/>
      <c r="D5" s="38"/>
      <c r="E5" s="58" t="s">
        <v>84</v>
      </c>
      <c r="F5" s="57" t="s">
        <v>10</v>
      </c>
      <c r="G5" s="57" t="s">
        <v>10</v>
      </c>
      <c r="H5" s="57" t="s">
        <v>10</v>
      </c>
      <c r="I5" s="57" t="s">
        <v>10</v>
      </c>
      <c r="J5" s="57">
        <v>119262757</v>
      </c>
      <c r="K5" s="57">
        <v>222135169</v>
      </c>
      <c r="L5" s="57">
        <v>212520096</v>
      </c>
      <c r="M5" s="57">
        <v>212493919</v>
      </c>
      <c r="N5" s="57">
        <v>210639541</v>
      </c>
      <c r="O5" s="57">
        <v>198669450</v>
      </c>
      <c r="P5" s="57">
        <v>201001614</v>
      </c>
      <c r="Q5" s="57">
        <v>181794910</v>
      </c>
      <c r="R5" s="57">
        <v>163288619</v>
      </c>
      <c r="S5" s="57">
        <v>161813703</v>
      </c>
      <c r="T5" s="57">
        <v>156258687</v>
      </c>
      <c r="U5" s="57">
        <v>144260446</v>
      </c>
      <c r="V5" s="57">
        <v>115448347</v>
      </c>
      <c r="W5" s="57">
        <v>120108083</v>
      </c>
      <c r="X5" s="55">
        <v>124644421</v>
      </c>
      <c r="Y5" s="55">
        <v>139219837</v>
      </c>
      <c r="Z5" s="55">
        <v>143705530</v>
      </c>
      <c r="AA5" s="55">
        <v>147873835</v>
      </c>
    </row>
    <row r="6" spans="1:27" s="25" customFormat="1" ht="14.25" customHeight="1" x14ac:dyDescent="0.15">
      <c r="A6" s="76"/>
      <c r="B6" s="81" t="s">
        <v>8</v>
      </c>
      <c r="C6" s="81"/>
      <c r="D6" s="24"/>
      <c r="E6" s="58"/>
      <c r="F6" s="57"/>
      <c r="G6" s="57"/>
      <c r="H6" s="57"/>
      <c r="I6" s="57"/>
      <c r="J6" s="57"/>
      <c r="K6" s="57"/>
      <c r="L6" s="57"/>
      <c r="M6" s="57"/>
      <c r="N6" s="57"/>
      <c r="O6" s="57"/>
      <c r="P6" s="57"/>
      <c r="Q6" s="57"/>
      <c r="R6" s="57"/>
      <c r="S6" s="57"/>
      <c r="T6" s="57"/>
      <c r="U6" s="57"/>
      <c r="V6" s="57"/>
      <c r="W6" s="57"/>
      <c r="X6" s="55"/>
      <c r="Y6" s="55"/>
      <c r="Z6" s="55"/>
      <c r="AA6" s="55"/>
    </row>
    <row r="7" spans="1:27" s="25" customFormat="1" ht="14.25" customHeight="1" x14ac:dyDescent="0.15">
      <c r="A7" s="76"/>
      <c r="B7" s="70"/>
      <c r="C7" s="70" t="s">
        <v>38</v>
      </c>
      <c r="D7" s="24"/>
      <c r="E7" s="58" t="s">
        <v>75</v>
      </c>
      <c r="F7" s="57" t="s">
        <v>10</v>
      </c>
      <c r="G7" s="57" t="s">
        <v>10</v>
      </c>
      <c r="H7" s="57" t="s">
        <v>10</v>
      </c>
      <c r="I7" s="57" t="s">
        <v>10</v>
      </c>
      <c r="J7" s="57">
        <v>6750000</v>
      </c>
      <c r="K7" s="57">
        <v>7000000</v>
      </c>
      <c r="L7" s="57" t="s">
        <v>10</v>
      </c>
      <c r="M7" s="57" t="s">
        <v>97</v>
      </c>
      <c r="N7" s="57" t="s">
        <v>97</v>
      </c>
      <c r="O7" s="57" t="s">
        <v>97</v>
      </c>
      <c r="P7" s="57" t="s">
        <v>44</v>
      </c>
      <c r="Q7" s="57" t="s">
        <v>44</v>
      </c>
      <c r="R7" s="57" t="s">
        <v>44</v>
      </c>
      <c r="S7" s="57" t="s">
        <v>44</v>
      </c>
      <c r="T7" s="57" t="s">
        <v>44</v>
      </c>
      <c r="U7" s="57" t="s">
        <v>118</v>
      </c>
      <c r="V7" s="57" t="s">
        <v>118</v>
      </c>
      <c r="W7" s="57" t="s">
        <v>118</v>
      </c>
      <c r="X7" s="55" t="s">
        <v>118</v>
      </c>
      <c r="Y7" s="55" t="s">
        <v>118</v>
      </c>
      <c r="Z7" s="55" t="s">
        <v>118</v>
      </c>
      <c r="AA7" s="55" t="s">
        <v>118</v>
      </c>
    </row>
    <row r="8" spans="1:27" s="25" customFormat="1" ht="14.25" customHeight="1" x14ac:dyDescent="0.15">
      <c r="A8" s="76"/>
      <c r="B8" s="69"/>
      <c r="C8" s="69" t="s">
        <v>11</v>
      </c>
      <c r="D8" s="24"/>
      <c r="E8" s="58" t="s">
        <v>75</v>
      </c>
      <c r="F8" s="57" t="s">
        <v>10</v>
      </c>
      <c r="G8" s="57" t="s">
        <v>10</v>
      </c>
      <c r="H8" s="57" t="s">
        <v>10</v>
      </c>
      <c r="I8" s="57" t="s">
        <v>10</v>
      </c>
      <c r="J8" s="57">
        <v>30635</v>
      </c>
      <c r="K8" s="57">
        <v>46142</v>
      </c>
      <c r="L8" s="57">
        <v>25977</v>
      </c>
      <c r="M8" s="57">
        <v>34693</v>
      </c>
      <c r="N8" s="57">
        <v>38278</v>
      </c>
      <c r="O8" s="57">
        <v>34398</v>
      </c>
      <c r="P8" s="57">
        <v>39289</v>
      </c>
      <c r="Q8" s="57">
        <v>44505</v>
      </c>
      <c r="R8" s="57">
        <v>18059</v>
      </c>
      <c r="S8" s="57">
        <v>263964</v>
      </c>
      <c r="T8" s="57">
        <v>502392</v>
      </c>
      <c r="U8" s="57">
        <v>923398</v>
      </c>
      <c r="V8" s="57">
        <v>72394</v>
      </c>
      <c r="W8" s="57">
        <v>34365</v>
      </c>
      <c r="X8" s="55">
        <v>413335</v>
      </c>
      <c r="Y8" s="55">
        <v>4873071</v>
      </c>
      <c r="Z8" s="55">
        <v>950533</v>
      </c>
      <c r="AA8" s="55">
        <v>2204341</v>
      </c>
    </row>
    <row r="9" spans="1:27" s="25" customFormat="1" ht="14.25" customHeight="1" x14ac:dyDescent="0.15">
      <c r="A9" s="76"/>
      <c r="B9" s="69"/>
      <c r="C9" s="69" t="s">
        <v>8</v>
      </c>
      <c r="D9" s="24"/>
      <c r="E9" s="58" t="s">
        <v>75</v>
      </c>
      <c r="F9" s="57" t="s">
        <v>10</v>
      </c>
      <c r="G9" s="57" t="s">
        <v>10</v>
      </c>
      <c r="H9" s="57" t="s">
        <v>10</v>
      </c>
      <c r="I9" s="57" t="s">
        <v>10</v>
      </c>
      <c r="J9" s="57">
        <v>543003</v>
      </c>
      <c r="K9" s="57">
        <v>17794054</v>
      </c>
      <c r="L9" s="57">
        <v>3361359</v>
      </c>
      <c r="M9" s="57">
        <v>2495138</v>
      </c>
      <c r="N9" s="57">
        <v>9256870</v>
      </c>
      <c r="O9" s="57">
        <v>3671197</v>
      </c>
      <c r="P9" s="57">
        <v>3910026</v>
      </c>
      <c r="Q9" s="57">
        <v>3880959</v>
      </c>
      <c r="R9" s="57">
        <v>4192594</v>
      </c>
      <c r="S9" s="57">
        <v>4087859</v>
      </c>
      <c r="T9" s="57">
        <v>4230787</v>
      </c>
      <c r="U9" s="57">
        <v>5567579</v>
      </c>
      <c r="V9" s="57">
        <v>8301129</v>
      </c>
      <c r="W9" s="57">
        <v>6756318</v>
      </c>
      <c r="X9" s="55">
        <v>13232089</v>
      </c>
      <c r="Y9" s="55">
        <v>24315079</v>
      </c>
      <c r="Z9" s="55">
        <v>17067194</v>
      </c>
      <c r="AA9" s="55">
        <v>20377121</v>
      </c>
    </row>
    <row r="10" spans="1:27" ht="14.25" customHeight="1" x14ac:dyDescent="0.15">
      <c r="A10" s="75"/>
      <c r="B10" s="84" t="s">
        <v>12</v>
      </c>
      <c r="C10" s="84"/>
      <c r="D10" s="20"/>
      <c r="E10" s="7" t="s">
        <v>75</v>
      </c>
      <c r="F10" s="8" t="s">
        <v>10</v>
      </c>
      <c r="G10" s="8" t="s">
        <v>10</v>
      </c>
      <c r="H10" s="8" t="s">
        <v>10</v>
      </c>
      <c r="I10" s="8" t="s">
        <v>10</v>
      </c>
      <c r="J10" s="8">
        <v>126586396</v>
      </c>
      <c r="K10" s="8">
        <v>246975366</v>
      </c>
      <c r="L10" s="8">
        <v>215907433</v>
      </c>
      <c r="M10" s="8">
        <f>SUM(M5:M9)+1</f>
        <v>215023751</v>
      </c>
      <c r="N10" s="8">
        <f>SUM(N5:N9)+1</f>
        <v>219934690</v>
      </c>
      <c r="O10" s="8">
        <f>SUM(O5:O9)+1</f>
        <v>202375046</v>
      </c>
      <c r="P10" s="8">
        <f>SUM(P5:P9)+1</f>
        <v>204950930</v>
      </c>
      <c r="Q10" s="8">
        <v>185720376</v>
      </c>
      <c r="R10" s="8">
        <v>167499273</v>
      </c>
      <c r="S10" s="8">
        <v>166165527</v>
      </c>
      <c r="T10" s="8">
        <v>160991867</v>
      </c>
      <c r="U10" s="8">
        <v>150751424</v>
      </c>
      <c r="V10" s="8">
        <v>123821871</v>
      </c>
      <c r="W10" s="8">
        <v>126898767</v>
      </c>
      <c r="X10" s="45">
        <v>138289846</v>
      </c>
      <c r="Y10" s="45">
        <v>168407988</v>
      </c>
      <c r="Z10" s="45">
        <v>161723257</v>
      </c>
      <c r="AA10" s="45">
        <v>170455297</v>
      </c>
    </row>
    <row r="11" spans="1:27" ht="14.25" customHeight="1" x14ac:dyDescent="0.15">
      <c r="A11" s="5" t="s">
        <v>13</v>
      </c>
      <c r="B11" s="5"/>
      <c r="C11" s="70"/>
      <c r="D11" s="20"/>
      <c r="E11" s="58"/>
      <c r="F11" s="57"/>
      <c r="G11" s="57"/>
      <c r="H11" s="57"/>
      <c r="I11" s="57"/>
      <c r="J11" s="57"/>
      <c r="K11" s="57"/>
      <c r="L11" s="57"/>
      <c r="M11" s="57"/>
      <c r="N11" s="57"/>
      <c r="O11" s="57"/>
      <c r="P11" s="57"/>
      <c r="Q11" s="57"/>
      <c r="R11" s="57"/>
      <c r="S11" s="57"/>
      <c r="T11" s="57"/>
      <c r="U11" s="57"/>
      <c r="V11" s="57"/>
      <c r="W11" s="57"/>
      <c r="X11" s="55"/>
      <c r="Y11" s="55"/>
      <c r="Z11" s="55"/>
      <c r="AA11" s="55"/>
    </row>
    <row r="12" spans="1:27" ht="14.25" customHeight="1" x14ac:dyDescent="0.15">
      <c r="A12" s="20"/>
      <c r="B12" s="81" t="s">
        <v>14</v>
      </c>
      <c r="C12" s="81"/>
      <c r="D12" s="20"/>
      <c r="E12" s="58" t="s">
        <v>53</v>
      </c>
      <c r="F12" s="57" t="s">
        <v>10</v>
      </c>
      <c r="G12" s="57" t="s">
        <v>10</v>
      </c>
      <c r="H12" s="57" t="s">
        <v>10</v>
      </c>
      <c r="I12" s="57" t="s">
        <v>10</v>
      </c>
      <c r="J12" s="57">
        <v>37966108</v>
      </c>
      <c r="K12" s="57">
        <v>79660755</v>
      </c>
      <c r="L12" s="57">
        <v>80728209</v>
      </c>
      <c r="M12" s="57">
        <v>84574236</v>
      </c>
      <c r="N12" s="57">
        <v>81681508</v>
      </c>
      <c r="O12" s="57">
        <v>84914702</v>
      </c>
      <c r="P12" s="57">
        <v>89148212</v>
      </c>
      <c r="Q12" s="57">
        <v>90637032</v>
      </c>
      <c r="R12" s="57">
        <v>100934301</v>
      </c>
      <c r="S12" s="57">
        <v>83167378</v>
      </c>
      <c r="T12" s="57">
        <v>78622279</v>
      </c>
      <c r="U12" s="57">
        <v>79158253</v>
      </c>
      <c r="V12" s="57">
        <v>57418743</v>
      </c>
      <c r="W12" s="57">
        <v>62237274</v>
      </c>
      <c r="X12" s="55">
        <v>70498096</v>
      </c>
      <c r="Y12" s="55">
        <v>100660785</v>
      </c>
      <c r="Z12" s="55">
        <v>181993226</v>
      </c>
      <c r="AA12" s="55">
        <v>223437681</v>
      </c>
    </row>
    <row r="13" spans="1:27" ht="14.25" customHeight="1" x14ac:dyDescent="0.15">
      <c r="A13" s="20"/>
      <c r="B13" s="20"/>
      <c r="C13" s="70" t="s">
        <v>15</v>
      </c>
      <c r="D13" s="20"/>
      <c r="E13" s="58" t="s">
        <v>55</v>
      </c>
      <c r="F13" s="57" t="s">
        <v>10</v>
      </c>
      <c r="G13" s="57" t="s">
        <v>10</v>
      </c>
      <c r="H13" s="57" t="s">
        <v>10</v>
      </c>
      <c r="I13" s="57" t="s">
        <v>10</v>
      </c>
      <c r="J13" s="57">
        <v>791828</v>
      </c>
      <c r="K13" s="57">
        <v>1587596</v>
      </c>
      <c r="L13" s="57">
        <v>1613834</v>
      </c>
      <c r="M13" s="57">
        <v>1635196</v>
      </c>
      <c r="N13" s="57">
        <v>1554586</v>
      </c>
      <c r="O13" s="57">
        <v>1551936</v>
      </c>
      <c r="P13" s="57">
        <v>1734830</v>
      </c>
      <c r="Q13" s="57">
        <v>1777099</v>
      </c>
      <c r="R13" s="57">
        <v>1836052</v>
      </c>
      <c r="S13" s="57">
        <v>1871460</v>
      </c>
      <c r="T13" s="57">
        <v>1987965</v>
      </c>
      <c r="U13" s="57">
        <v>1990163</v>
      </c>
      <c r="V13" s="57">
        <v>2025598</v>
      </c>
      <c r="W13" s="57">
        <v>2022109</v>
      </c>
      <c r="X13" s="55">
        <v>2057700</v>
      </c>
      <c r="Y13" s="55">
        <v>2183887</v>
      </c>
      <c r="Z13" s="55">
        <v>2393306</v>
      </c>
      <c r="AA13" s="55">
        <v>2422413</v>
      </c>
    </row>
    <row r="14" spans="1:27" ht="14.25" customHeight="1" x14ac:dyDescent="0.15">
      <c r="A14" s="20"/>
      <c r="B14" s="20"/>
      <c r="C14" s="70" t="s">
        <v>16</v>
      </c>
      <c r="D14" s="20"/>
      <c r="E14" s="58" t="s">
        <v>56</v>
      </c>
      <c r="F14" s="57" t="s">
        <v>10</v>
      </c>
      <c r="G14" s="57" t="s">
        <v>10</v>
      </c>
      <c r="H14" s="57" t="s">
        <v>10</v>
      </c>
      <c r="I14" s="57" t="s">
        <v>10</v>
      </c>
      <c r="J14" s="57">
        <v>4136369</v>
      </c>
      <c r="K14" s="57">
        <v>10704533</v>
      </c>
      <c r="L14" s="57">
        <v>11215139</v>
      </c>
      <c r="M14" s="57">
        <v>10838664</v>
      </c>
      <c r="N14" s="57">
        <v>11689362</v>
      </c>
      <c r="O14" s="57">
        <v>11749168</v>
      </c>
      <c r="P14" s="57">
        <v>11819438</v>
      </c>
      <c r="Q14" s="57">
        <v>11544928</v>
      </c>
      <c r="R14" s="57">
        <v>11673790</v>
      </c>
      <c r="S14" s="57">
        <v>12638397</v>
      </c>
      <c r="T14" s="57">
        <v>12165879</v>
      </c>
      <c r="U14" s="57">
        <v>10640971</v>
      </c>
      <c r="V14" s="57">
        <v>11212488</v>
      </c>
      <c r="W14" s="57">
        <v>13605164</v>
      </c>
      <c r="X14" s="55">
        <v>13529918</v>
      </c>
      <c r="Y14" s="55">
        <v>16224438</v>
      </c>
      <c r="Z14" s="55">
        <v>18680265</v>
      </c>
      <c r="AA14" s="55">
        <v>22860922</v>
      </c>
    </row>
    <row r="15" spans="1:27" ht="14.25" customHeight="1" x14ac:dyDescent="0.15">
      <c r="A15" s="20"/>
      <c r="B15" s="20"/>
      <c r="C15" s="70" t="s">
        <v>18</v>
      </c>
      <c r="D15" s="20"/>
      <c r="E15" s="58" t="s">
        <v>56</v>
      </c>
      <c r="F15" s="57" t="s">
        <v>10</v>
      </c>
      <c r="G15" s="57" t="s">
        <v>10</v>
      </c>
      <c r="H15" s="57" t="s">
        <v>10</v>
      </c>
      <c r="I15" s="57" t="s">
        <v>10</v>
      </c>
      <c r="J15" s="57">
        <v>26631215</v>
      </c>
      <c r="K15" s="57">
        <v>49157937</v>
      </c>
      <c r="L15" s="57">
        <v>47534690</v>
      </c>
      <c r="M15" s="57">
        <v>45835100</v>
      </c>
      <c r="N15" s="57">
        <v>44754095</v>
      </c>
      <c r="O15" s="57">
        <v>46550791</v>
      </c>
      <c r="P15" s="57">
        <v>50380445</v>
      </c>
      <c r="Q15" s="57">
        <v>47717619</v>
      </c>
      <c r="R15" s="57">
        <v>48600561</v>
      </c>
      <c r="S15" s="57">
        <v>28807382</v>
      </c>
      <c r="T15" s="57">
        <v>29015056</v>
      </c>
      <c r="U15" s="57">
        <v>35405619</v>
      </c>
      <c r="V15" s="57">
        <v>24384873</v>
      </c>
      <c r="W15" s="57">
        <v>23347618</v>
      </c>
      <c r="X15" s="55">
        <v>32471702</v>
      </c>
      <c r="Y15" s="55">
        <v>64925338</v>
      </c>
      <c r="Z15" s="55">
        <v>118971321</v>
      </c>
      <c r="AA15" s="55">
        <v>157861910</v>
      </c>
    </row>
    <row r="16" spans="1:27" ht="14.25" customHeight="1" x14ac:dyDescent="0.15">
      <c r="A16" s="20"/>
      <c r="B16" s="20"/>
      <c r="C16" s="70" t="s">
        <v>19</v>
      </c>
      <c r="D16" s="20"/>
      <c r="E16" s="58" t="s">
        <v>52</v>
      </c>
      <c r="F16" s="57" t="s">
        <v>10</v>
      </c>
      <c r="G16" s="57" t="s">
        <v>10</v>
      </c>
      <c r="H16" s="57" t="s">
        <v>10</v>
      </c>
      <c r="I16" s="57" t="s">
        <v>10</v>
      </c>
      <c r="J16" s="57">
        <f>J12-SUM(J13:J15)-1</f>
        <v>6406695</v>
      </c>
      <c r="K16" s="57">
        <f>K12-SUM(K13:K15)-1</f>
        <v>18210688</v>
      </c>
      <c r="L16" s="57">
        <v>20364546</v>
      </c>
      <c r="M16" s="57">
        <f>M12-SUM(M13:M15)</f>
        <v>26265276</v>
      </c>
      <c r="N16" s="57">
        <f>N12-SUM(N13:N15)</f>
        <v>23683465</v>
      </c>
      <c r="O16" s="57">
        <f>O12-SUM(O13:O15)</f>
        <v>25062807</v>
      </c>
      <c r="P16" s="57">
        <f>P12-SUM(P13:P15)</f>
        <v>25213499</v>
      </c>
      <c r="Q16" s="57">
        <f>Q12-SUM(Q13:Q15)</f>
        <v>29597386</v>
      </c>
      <c r="R16" s="57">
        <v>38823896</v>
      </c>
      <c r="S16" s="57">
        <v>39850138</v>
      </c>
      <c r="T16" s="57">
        <v>35453377</v>
      </c>
      <c r="U16" s="57">
        <v>31121498</v>
      </c>
      <c r="V16" s="57">
        <v>19795782</v>
      </c>
      <c r="W16" s="57">
        <v>23262381</v>
      </c>
      <c r="X16" s="55">
        <v>22438774</v>
      </c>
      <c r="Y16" s="55">
        <v>17327120</v>
      </c>
      <c r="Z16" s="55">
        <v>41948334</v>
      </c>
      <c r="AA16" s="55">
        <v>40292436</v>
      </c>
    </row>
    <row r="17" spans="1:27" ht="14.25" customHeight="1" x14ac:dyDescent="0.15">
      <c r="A17" s="20"/>
      <c r="B17" s="80" t="s">
        <v>28</v>
      </c>
      <c r="C17" s="80"/>
      <c r="D17" s="20"/>
      <c r="E17" s="58" t="s">
        <v>10</v>
      </c>
      <c r="F17" s="57" t="s">
        <v>10</v>
      </c>
      <c r="G17" s="57" t="s">
        <v>10</v>
      </c>
      <c r="H17" s="57" t="s">
        <v>10</v>
      </c>
      <c r="I17" s="57" t="s">
        <v>10</v>
      </c>
      <c r="J17" s="57" t="s">
        <v>52</v>
      </c>
      <c r="K17" s="57" t="s">
        <v>44</v>
      </c>
      <c r="L17" s="57" t="s">
        <v>10</v>
      </c>
      <c r="M17" s="57" t="s">
        <v>97</v>
      </c>
      <c r="N17" s="57" t="s">
        <v>111</v>
      </c>
      <c r="O17" s="57" t="s">
        <v>116</v>
      </c>
      <c r="P17" s="57" t="s">
        <v>120</v>
      </c>
      <c r="Q17" s="57" t="s">
        <v>124</v>
      </c>
      <c r="R17" s="57" t="s">
        <v>44</v>
      </c>
      <c r="S17" s="57" t="s">
        <v>133</v>
      </c>
      <c r="T17" s="57" t="s">
        <v>44</v>
      </c>
      <c r="U17" s="57" t="s">
        <v>44</v>
      </c>
      <c r="V17" s="57" t="s">
        <v>44</v>
      </c>
      <c r="W17" s="57" t="s">
        <v>44</v>
      </c>
      <c r="X17" s="55" t="s">
        <v>44</v>
      </c>
      <c r="Y17" s="55" t="s">
        <v>44</v>
      </c>
      <c r="Z17" s="55">
        <v>140600</v>
      </c>
      <c r="AA17" s="55">
        <v>140600</v>
      </c>
    </row>
    <row r="18" spans="1:27" ht="14.25" customHeight="1" x14ac:dyDescent="0.15">
      <c r="A18" s="73"/>
      <c r="B18" s="87" t="s">
        <v>12</v>
      </c>
      <c r="C18" s="87"/>
      <c r="D18" s="30"/>
      <c r="E18" s="11" t="s">
        <v>52</v>
      </c>
      <c r="F18" s="12" t="s">
        <v>10</v>
      </c>
      <c r="G18" s="12" t="s">
        <v>10</v>
      </c>
      <c r="H18" s="12" t="s">
        <v>10</v>
      </c>
      <c r="I18" s="12" t="s">
        <v>10</v>
      </c>
      <c r="J18" s="31">
        <v>37966108</v>
      </c>
      <c r="K18" s="31">
        <v>79660755</v>
      </c>
      <c r="L18" s="12">
        <v>80728209</v>
      </c>
      <c r="M18" s="12">
        <f>SUM(M12,M17)</f>
        <v>84574236</v>
      </c>
      <c r="N18" s="12">
        <f>SUM(N12,N17)</f>
        <v>81681508</v>
      </c>
      <c r="O18" s="12">
        <f>SUM(O12,O17)</f>
        <v>84914702</v>
      </c>
      <c r="P18" s="12">
        <f>SUM(P12,P17)</f>
        <v>89148212</v>
      </c>
      <c r="Q18" s="12">
        <f>SUM(Q12,Q17)</f>
        <v>90637032</v>
      </c>
      <c r="R18" s="12">
        <v>100934301</v>
      </c>
      <c r="S18" s="12">
        <v>83167378</v>
      </c>
      <c r="T18" s="12">
        <v>78622279</v>
      </c>
      <c r="U18" s="12">
        <v>79158253</v>
      </c>
      <c r="V18" s="12">
        <v>57418743</v>
      </c>
      <c r="W18" s="12">
        <v>62237274</v>
      </c>
      <c r="X18" s="47">
        <v>70498096</v>
      </c>
      <c r="Y18" s="47">
        <v>100660785</v>
      </c>
      <c r="Z18" s="47">
        <v>182133826</v>
      </c>
      <c r="AA18" s="47">
        <v>223578281</v>
      </c>
    </row>
    <row r="19" spans="1:27" ht="14.25" customHeight="1" x14ac:dyDescent="0.15">
      <c r="A19" s="85" t="s">
        <v>88</v>
      </c>
      <c r="B19" s="85"/>
      <c r="C19" s="85"/>
      <c r="D19" s="85"/>
      <c r="E19" s="85"/>
      <c r="F19" s="85"/>
      <c r="G19" s="85"/>
      <c r="H19" s="85"/>
      <c r="I19" s="85"/>
      <c r="J19" s="85"/>
      <c r="K19" s="85"/>
      <c r="L19" s="85"/>
      <c r="M19" s="85"/>
      <c r="N19" s="85"/>
      <c r="O19" s="33"/>
      <c r="P19" s="33"/>
      <c r="Q19" s="33"/>
      <c r="R19" s="33"/>
      <c r="S19" s="33"/>
      <c r="T19" s="33"/>
      <c r="U19" s="33"/>
      <c r="V19" s="33"/>
      <c r="W19" s="33"/>
      <c r="X19" s="49"/>
      <c r="Y19" s="49"/>
      <c r="Z19" s="49"/>
      <c r="AA19" s="49"/>
    </row>
    <row r="20" spans="1:27" ht="14.25" customHeight="1" x14ac:dyDescent="0.15">
      <c r="J20" s="34"/>
      <c r="K20" s="34"/>
      <c r="L20" s="34"/>
      <c r="M20" s="34"/>
    </row>
    <row r="21" spans="1:27" s="1" customFormat="1" ht="14.25" customHeight="1" x14ac:dyDescent="0.15">
      <c r="A21" s="66" t="s">
        <v>2</v>
      </c>
      <c r="B21" s="66"/>
      <c r="C21" s="66"/>
      <c r="D21" s="66"/>
      <c r="E21" s="66"/>
      <c r="F21" s="66"/>
      <c r="G21" s="66"/>
      <c r="H21" s="66"/>
      <c r="I21" s="66"/>
      <c r="J21" s="66"/>
      <c r="K21" s="66"/>
      <c r="L21" s="66"/>
      <c r="M21" s="66"/>
      <c r="N21" s="66"/>
      <c r="O21" s="66"/>
      <c r="P21" s="66"/>
      <c r="Q21" s="66"/>
      <c r="R21" s="66"/>
      <c r="S21" s="66"/>
      <c r="T21" s="66"/>
      <c r="U21" s="66"/>
      <c r="V21" s="66"/>
      <c r="W21" s="67"/>
      <c r="X21" s="67"/>
      <c r="Y21" s="67"/>
      <c r="Z21" s="67"/>
      <c r="AA21" s="67"/>
    </row>
    <row r="22" spans="1:27" s="1" customFormat="1" ht="14.25" customHeight="1" x14ac:dyDescent="0.15">
      <c r="A22" s="2"/>
      <c r="B22" s="2"/>
      <c r="C22" s="2"/>
      <c r="D22" s="2"/>
      <c r="E22" s="2"/>
      <c r="F22" s="2"/>
      <c r="G22" s="2"/>
      <c r="H22" s="2"/>
      <c r="I22" s="3"/>
      <c r="J22" s="3"/>
      <c r="K22" s="3"/>
      <c r="L22" s="3"/>
      <c r="M22" s="3"/>
      <c r="N22" s="14"/>
      <c r="O22" s="3"/>
      <c r="P22" s="3"/>
      <c r="Q22" s="3"/>
      <c r="R22" s="3"/>
      <c r="S22" s="3"/>
      <c r="T22" s="3"/>
      <c r="U22" s="3"/>
      <c r="V22" s="3"/>
      <c r="W22" s="3"/>
      <c r="Y22" s="3"/>
      <c r="Z22" s="3"/>
      <c r="AA22" s="3" t="s">
        <v>3</v>
      </c>
    </row>
    <row r="23" spans="1:27" s="1" customFormat="1" ht="23.4" customHeight="1" x14ac:dyDescent="0.15">
      <c r="A23" s="82" t="s">
        <v>151</v>
      </c>
      <c r="B23" s="82"/>
      <c r="C23" s="82"/>
      <c r="D23" s="83"/>
      <c r="E23" s="63" t="s">
        <v>5</v>
      </c>
      <c r="F23" s="63">
        <v>16</v>
      </c>
      <c r="G23" s="63">
        <v>17</v>
      </c>
      <c r="H23" s="63">
        <v>18</v>
      </c>
      <c r="I23" s="63">
        <v>19</v>
      </c>
      <c r="J23" s="63">
        <v>20</v>
      </c>
      <c r="K23" s="63">
        <v>21</v>
      </c>
      <c r="L23" s="63">
        <v>22</v>
      </c>
      <c r="M23" s="63">
        <v>23</v>
      </c>
      <c r="N23" s="63">
        <v>24</v>
      </c>
      <c r="O23" s="63">
        <v>25</v>
      </c>
      <c r="P23" s="63">
        <v>26</v>
      </c>
      <c r="Q23" s="63">
        <v>27</v>
      </c>
      <c r="R23" s="63">
        <v>28</v>
      </c>
      <c r="S23" s="63">
        <v>29</v>
      </c>
      <c r="T23" s="63">
        <v>30</v>
      </c>
      <c r="U23" s="63" t="s">
        <v>127</v>
      </c>
      <c r="V23" s="63">
        <v>2</v>
      </c>
      <c r="W23" s="63">
        <v>3</v>
      </c>
      <c r="X23" s="63">
        <v>4</v>
      </c>
      <c r="Y23" s="63">
        <v>5</v>
      </c>
      <c r="Z23" s="68">
        <v>6</v>
      </c>
      <c r="AA23" s="68">
        <v>7</v>
      </c>
    </row>
    <row r="24" spans="1:27" s="15" customFormat="1" ht="14.25" customHeight="1" x14ac:dyDescent="0.15">
      <c r="A24" s="5" t="s">
        <v>6</v>
      </c>
      <c r="B24" s="5"/>
      <c r="C24" s="5"/>
      <c r="D24" s="40"/>
      <c r="E24" s="58"/>
      <c r="F24" s="57"/>
      <c r="G24" s="57"/>
      <c r="H24" s="57"/>
      <c r="I24" s="57"/>
      <c r="J24" s="57"/>
      <c r="K24" s="57"/>
      <c r="L24" s="57"/>
      <c r="M24" s="57"/>
      <c r="U24" s="26"/>
      <c r="V24" s="26"/>
      <c r="W24" s="26"/>
    </row>
    <row r="25" spans="1:27" s="15" customFormat="1" ht="27" customHeight="1" x14ac:dyDescent="0.15">
      <c r="A25" s="79"/>
      <c r="B25" s="80" t="s">
        <v>7</v>
      </c>
      <c r="C25" s="80"/>
      <c r="D25" s="38"/>
      <c r="E25" s="58">
        <v>203807888.99700001</v>
      </c>
      <c r="F25" s="57">
        <v>185029337</v>
      </c>
      <c r="G25" s="57">
        <v>168483741</v>
      </c>
      <c r="H25" s="57">
        <v>162177043</v>
      </c>
      <c r="I25" s="57">
        <v>164769667</v>
      </c>
      <c r="J25" s="57">
        <v>82608469</v>
      </c>
      <c r="K25" s="57" t="s">
        <v>44</v>
      </c>
      <c r="L25" s="57" t="s">
        <v>44</v>
      </c>
      <c r="M25" s="57" t="s">
        <v>44</v>
      </c>
      <c r="N25" s="57" t="s">
        <v>44</v>
      </c>
      <c r="O25" s="57" t="s">
        <v>44</v>
      </c>
      <c r="P25" s="57" t="s">
        <v>44</v>
      </c>
      <c r="Q25" s="57" t="s">
        <v>44</v>
      </c>
      <c r="R25" s="57" t="s">
        <v>44</v>
      </c>
      <c r="S25" s="57" t="s">
        <v>44</v>
      </c>
      <c r="T25" s="57" t="s">
        <v>44</v>
      </c>
      <c r="U25" s="57" t="s">
        <v>44</v>
      </c>
      <c r="V25" s="57" t="s">
        <v>44</v>
      </c>
      <c r="W25" s="57" t="s">
        <v>44</v>
      </c>
      <c r="X25" s="55" t="s">
        <v>44</v>
      </c>
      <c r="Y25" s="55" t="s">
        <v>44</v>
      </c>
      <c r="Z25" s="55" t="s">
        <v>44</v>
      </c>
      <c r="AA25" s="55" t="s">
        <v>44</v>
      </c>
    </row>
    <row r="26" spans="1:27" s="15" customFormat="1" ht="14.25" customHeight="1" x14ac:dyDescent="0.15">
      <c r="A26" s="79"/>
      <c r="B26" s="80" t="s">
        <v>8</v>
      </c>
      <c r="C26" s="80"/>
      <c r="D26" s="38"/>
      <c r="E26" s="58"/>
      <c r="F26" s="57"/>
      <c r="G26" s="57"/>
      <c r="H26" s="57"/>
      <c r="I26" s="57"/>
      <c r="J26" s="57"/>
      <c r="K26" s="57"/>
      <c r="L26" s="57" t="s">
        <v>44</v>
      </c>
      <c r="M26" s="57" t="s">
        <v>44</v>
      </c>
      <c r="N26" s="57" t="s">
        <v>44</v>
      </c>
      <c r="O26" s="57" t="s">
        <v>44</v>
      </c>
      <c r="P26" s="57" t="s">
        <v>44</v>
      </c>
      <c r="Q26" s="57" t="s">
        <v>44</v>
      </c>
      <c r="R26" s="57" t="s">
        <v>44</v>
      </c>
      <c r="S26" s="57" t="s">
        <v>44</v>
      </c>
      <c r="T26" s="57" t="s">
        <v>44</v>
      </c>
      <c r="U26" s="57" t="s">
        <v>44</v>
      </c>
      <c r="V26" s="57" t="s">
        <v>44</v>
      </c>
      <c r="W26" s="57" t="s">
        <v>44</v>
      </c>
      <c r="X26" s="55" t="s">
        <v>44</v>
      </c>
      <c r="Y26" s="55" t="s">
        <v>44</v>
      </c>
      <c r="Z26" s="55" t="s">
        <v>44</v>
      </c>
      <c r="AA26" s="55" t="s">
        <v>44</v>
      </c>
    </row>
    <row r="27" spans="1:27" s="15" customFormat="1" ht="14.25" customHeight="1" x14ac:dyDescent="0.15">
      <c r="A27" s="79"/>
      <c r="B27" s="78"/>
      <c r="C27" s="69" t="s">
        <v>9</v>
      </c>
      <c r="D27" s="38"/>
      <c r="E27" s="58">
        <v>5141342.6560000004</v>
      </c>
      <c r="F27" s="57">
        <v>5217527</v>
      </c>
      <c r="G27" s="57">
        <v>5545744</v>
      </c>
      <c r="H27" s="57">
        <v>5216213</v>
      </c>
      <c r="I27" s="57">
        <v>5999555</v>
      </c>
      <c r="J27" s="57">
        <v>3546535</v>
      </c>
      <c r="K27" s="57" t="s">
        <v>44</v>
      </c>
      <c r="L27" s="57" t="s">
        <v>44</v>
      </c>
      <c r="M27" s="57" t="s">
        <v>44</v>
      </c>
      <c r="N27" s="57" t="s">
        <v>44</v>
      </c>
      <c r="O27" s="57" t="s">
        <v>44</v>
      </c>
      <c r="P27" s="57" t="s">
        <v>44</v>
      </c>
      <c r="Q27" s="57" t="s">
        <v>44</v>
      </c>
      <c r="R27" s="57" t="s">
        <v>44</v>
      </c>
      <c r="S27" s="57" t="s">
        <v>44</v>
      </c>
      <c r="T27" s="57" t="s">
        <v>44</v>
      </c>
      <c r="U27" s="57" t="s">
        <v>44</v>
      </c>
      <c r="V27" s="57" t="s">
        <v>44</v>
      </c>
      <c r="W27" s="57" t="s">
        <v>44</v>
      </c>
      <c r="X27" s="55" t="s">
        <v>44</v>
      </c>
      <c r="Y27" s="55" t="s">
        <v>44</v>
      </c>
      <c r="Z27" s="55" t="s">
        <v>44</v>
      </c>
      <c r="AA27" s="55" t="s">
        <v>44</v>
      </c>
    </row>
    <row r="28" spans="1:27" s="15" customFormat="1" ht="36" customHeight="1" x14ac:dyDescent="0.15">
      <c r="A28" s="79"/>
      <c r="B28" s="78"/>
      <c r="C28" s="32" t="s">
        <v>149</v>
      </c>
      <c r="D28" s="38"/>
      <c r="E28" s="59" t="s">
        <v>10</v>
      </c>
      <c r="F28" s="56" t="s">
        <v>10</v>
      </c>
      <c r="G28" s="56" t="s">
        <v>10</v>
      </c>
      <c r="H28" s="56">
        <v>11</v>
      </c>
      <c r="I28" s="56" t="s">
        <v>44</v>
      </c>
      <c r="J28" s="56" t="s">
        <v>64</v>
      </c>
      <c r="K28" s="56" t="s">
        <v>44</v>
      </c>
      <c r="L28" s="56" t="s">
        <v>44</v>
      </c>
      <c r="M28" s="56" t="s">
        <v>44</v>
      </c>
      <c r="N28" s="56" t="s">
        <v>44</v>
      </c>
      <c r="O28" s="56" t="s">
        <v>44</v>
      </c>
      <c r="P28" s="56" t="s">
        <v>44</v>
      </c>
      <c r="Q28" s="56" t="s">
        <v>44</v>
      </c>
      <c r="R28" s="56" t="s">
        <v>44</v>
      </c>
      <c r="S28" s="56" t="s">
        <v>44</v>
      </c>
      <c r="T28" s="56" t="s">
        <v>44</v>
      </c>
      <c r="U28" s="56" t="s">
        <v>44</v>
      </c>
      <c r="V28" s="56" t="s">
        <v>44</v>
      </c>
      <c r="W28" s="56" t="s">
        <v>44</v>
      </c>
      <c r="X28" s="54" t="s">
        <v>44</v>
      </c>
      <c r="Y28" s="54" t="s">
        <v>44</v>
      </c>
      <c r="Z28" s="54" t="s">
        <v>44</v>
      </c>
      <c r="AA28" s="54" t="s">
        <v>44</v>
      </c>
    </row>
    <row r="29" spans="1:27" s="39" customFormat="1" ht="27" customHeight="1" x14ac:dyDescent="0.15">
      <c r="A29" s="79"/>
      <c r="B29" s="78"/>
      <c r="C29" s="32" t="s">
        <v>145</v>
      </c>
      <c r="D29" s="38"/>
      <c r="E29" s="58" t="s">
        <v>10</v>
      </c>
      <c r="F29" s="57" t="s">
        <v>10</v>
      </c>
      <c r="G29" s="57" t="s">
        <v>10</v>
      </c>
      <c r="H29" s="57" t="s">
        <v>10</v>
      </c>
      <c r="I29" s="57">
        <v>13</v>
      </c>
      <c r="J29" s="56">
        <v>7</v>
      </c>
      <c r="K29" s="57" t="s">
        <v>44</v>
      </c>
      <c r="L29" s="57" t="s">
        <v>44</v>
      </c>
      <c r="M29" s="57" t="s">
        <v>44</v>
      </c>
      <c r="N29" s="57" t="s">
        <v>44</v>
      </c>
      <c r="O29" s="57" t="s">
        <v>44</v>
      </c>
      <c r="P29" s="57" t="s">
        <v>44</v>
      </c>
      <c r="Q29" s="57" t="s">
        <v>44</v>
      </c>
      <c r="R29" s="57" t="s">
        <v>44</v>
      </c>
      <c r="S29" s="57" t="s">
        <v>44</v>
      </c>
      <c r="T29" s="57" t="s">
        <v>44</v>
      </c>
      <c r="U29" s="57" t="s">
        <v>44</v>
      </c>
      <c r="V29" s="57" t="s">
        <v>44</v>
      </c>
      <c r="W29" s="57" t="s">
        <v>44</v>
      </c>
      <c r="X29" s="55" t="s">
        <v>44</v>
      </c>
      <c r="Y29" s="55" t="s">
        <v>44</v>
      </c>
      <c r="Z29" s="55" t="s">
        <v>44</v>
      </c>
      <c r="AA29" s="55" t="s">
        <v>44</v>
      </c>
    </row>
    <row r="30" spans="1:27" s="25" customFormat="1" ht="14.25" customHeight="1" x14ac:dyDescent="0.15">
      <c r="A30" s="76"/>
      <c r="B30" s="24"/>
      <c r="C30" s="69" t="s">
        <v>11</v>
      </c>
      <c r="D30" s="24"/>
      <c r="E30" s="58">
        <v>1381.5360000000001</v>
      </c>
      <c r="F30" s="57">
        <v>805</v>
      </c>
      <c r="G30" s="57">
        <v>416</v>
      </c>
      <c r="H30" s="57">
        <v>6147</v>
      </c>
      <c r="I30" s="57">
        <v>29945</v>
      </c>
      <c r="J30" s="57">
        <v>28703</v>
      </c>
      <c r="K30" s="57" t="s">
        <v>44</v>
      </c>
      <c r="L30" s="57" t="s">
        <v>44</v>
      </c>
      <c r="M30" s="57" t="s">
        <v>44</v>
      </c>
      <c r="N30" s="57" t="s">
        <v>44</v>
      </c>
      <c r="O30" s="57" t="s">
        <v>44</v>
      </c>
      <c r="P30" s="57" t="s">
        <v>44</v>
      </c>
      <c r="Q30" s="57" t="s">
        <v>44</v>
      </c>
      <c r="R30" s="57" t="s">
        <v>44</v>
      </c>
      <c r="S30" s="57" t="s">
        <v>44</v>
      </c>
      <c r="T30" s="57" t="s">
        <v>44</v>
      </c>
      <c r="U30" s="57" t="s">
        <v>44</v>
      </c>
      <c r="V30" s="57" t="s">
        <v>44</v>
      </c>
      <c r="W30" s="57" t="s">
        <v>44</v>
      </c>
      <c r="X30" s="55" t="s">
        <v>44</v>
      </c>
      <c r="Y30" s="55" t="s">
        <v>44</v>
      </c>
      <c r="Z30" s="55" t="s">
        <v>44</v>
      </c>
      <c r="AA30" s="55" t="s">
        <v>44</v>
      </c>
    </row>
    <row r="31" spans="1:27" s="25" customFormat="1" ht="14.25" customHeight="1" x14ac:dyDescent="0.15">
      <c r="A31" s="76"/>
      <c r="B31" s="24"/>
      <c r="C31" s="69" t="s">
        <v>8</v>
      </c>
      <c r="D31" s="76"/>
      <c r="E31" s="58">
        <v>890241.07400000002</v>
      </c>
      <c r="F31" s="57">
        <v>919131</v>
      </c>
      <c r="G31" s="57">
        <v>982413</v>
      </c>
      <c r="H31" s="57">
        <v>1400095</v>
      </c>
      <c r="I31" s="57">
        <v>881528</v>
      </c>
      <c r="J31" s="57">
        <v>625926</v>
      </c>
      <c r="K31" s="57" t="s">
        <v>44</v>
      </c>
      <c r="L31" s="57" t="s">
        <v>44</v>
      </c>
      <c r="M31" s="57" t="s">
        <v>44</v>
      </c>
      <c r="N31" s="57" t="s">
        <v>44</v>
      </c>
      <c r="O31" s="57" t="s">
        <v>44</v>
      </c>
      <c r="P31" s="57" t="s">
        <v>44</v>
      </c>
      <c r="Q31" s="57" t="s">
        <v>44</v>
      </c>
      <c r="R31" s="57" t="s">
        <v>44</v>
      </c>
      <c r="S31" s="57" t="s">
        <v>44</v>
      </c>
      <c r="T31" s="57" t="s">
        <v>44</v>
      </c>
      <c r="U31" s="57" t="s">
        <v>44</v>
      </c>
      <c r="V31" s="57" t="s">
        <v>44</v>
      </c>
      <c r="W31" s="57" t="s">
        <v>44</v>
      </c>
      <c r="X31" s="55" t="s">
        <v>44</v>
      </c>
      <c r="Y31" s="55" t="s">
        <v>44</v>
      </c>
      <c r="Z31" s="55" t="s">
        <v>44</v>
      </c>
      <c r="AA31" s="55" t="s">
        <v>44</v>
      </c>
    </row>
    <row r="32" spans="1:27" ht="14.25" customHeight="1" x14ac:dyDescent="0.15">
      <c r="A32" s="75"/>
      <c r="B32" s="84" t="s">
        <v>12</v>
      </c>
      <c r="C32" s="84"/>
      <c r="D32" s="20"/>
      <c r="E32" s="7">
        <v>209840854</v>
      </c>
      <c r="F32" s="8">
        <v>191166800</v>
      </c>
      <c r="G32" s="8">
        <v>175012315</v>
      </c>
      <c r="H32" s="8">
        <v>168799511</v>
      </c>
      <c r="I32" s="8">
        <v>171680709</v>
      </c>
      <c r="J32" s="8">
        <v>86809642</v>
      </c>
      <c r="K32" s="8" t="s">
        <v>44</v>
      </c>
      <c r="L32" s="8" t="s">
        <v>44</v>
      </c>
      <c r="M32" s="8" t="s">
        <v>44</v>
      </c>
      <c r="N32" s="8" t="s">
        <v>44</v>
      </c>
      <c r="O32" s="8" t="s">
        <v>44</v>
      </c>
      <c r="P32" s="8" t="s">
        <v>44</v>
      </c>
      <c r="Q32" s="8" t="s">
        <v>44</v>
      </c>
      <c r="R32" s="8" t="s">
        <v>44</v>
      </c>
      <c r="S32" s="8" t="s">
        <v>44</v>
      </c>
      <c r="T32" s="8" t="s">
        <v>44</v>
      </c>
      <c r="U32" s="8" t="s">
        <v>44</v>
      </c>
      <c r="V32" s="8" t="s">
        <v>44</v>
      </c>
      <c r="W32" s="8" t="s">
        <v>44</v>
      </c>
      <c r="X32" s="45" t="s">
        <v>44</v>
      </c>
      <c r="Y32" s="45" t="s">
        <v>44</v>
      </c>
      <c r="Z32" s="45" t="s">
        <v>44</v>
      </c>
      <c r="AA32" s="45" t="s">
        <v>44</v>
      </c>
    </row>
    <row r="33" spans="1:27" ht="14.25" customHeight="1" x14ac:dyDescent="0.15">
      <c r="A33" s="5" t="s">
        <v>13</v>
      </c>
      <c r="B33" s="5"/>
      <c r="C33" s="70"/>
      <c r="D33" s="20"/>
      <c r="E33" s="35"/>
      <c r="G33" s="57"/>
      <c r="H33" s="57"/>
      <c r="I33" s="57"/>
      <c r="J33" s="57"/>
      <c r="K33" s="57"/>
      <c r="L33" s="57"/>
      <c r="M33" s="57"/>
      <c r="N33" s="57"/>
      <c r="O33" s="57"/>
      <c r="P33" s="57"/>
      <c r="Q33" s="57"/>
      <c r="R33" s="57"/>
      <c r="S33" s="57"/>
      <c r="T33" s="57"/>
      <c r="U33" s="57"/>
      <c r="V33" s="57"/>
      <c r="W33" s="57"/>
      <c r="X33" s="55"/>
      <c r="Y33" s="55"/>
      <c r="Z33" s="55"/>
      <c r="AA33" s="55"/>
    </row>
    <row r="34" spans="1:27" ht="14.25" customHeight="1" x14ac:dyDescent="0.15">
      <c r="A34" s="24"/>
      <c r="B34" s="81" t="s">
        <v>14</v>
      </c>
      <c r="C34" s="81"/>
      <c r="D34" s="20"/>
      <c r="E34" s="58">
        <v>169345166</v>
      </c>
      <c r="F34" s="57">
        <v>142084240</v>
      </c>
      <c r="G34" s="57">
        <v>122798921</v>
      </c>
      <c r="H34" s="57">
        <v>124179576</v>
      </c>
      <c r="I34" s="57">
        <v>127620463</v>
      </c>
      <c r="J34" s="57">
        <v>66474937</v>
      </c>
      <c r="K34" s="57" t="s">
        <v>44</v>
      </c>
      <c r="L34" s="57" t="s">
        <v>44</v>
      </c>
      <c r="M34" s="57" t="s">
        <v>44</v>
      </c>
      <c r="N34" s="57" t="s">
        <v>44</v>
      </c>
      <c r="O34" s="57" t="s">
        <v>44</v>
      </c>
      <c r="P34" s="57" t="s">
        <v>44</v>
      </c>
      <c r="Q34" s="57" t="s">
        <v>44</v>
      </c>
      <c r="R34" s="57" t="s">
        <v>44</v>
      </c>
      <c r="S34" s="57" t="s">
        <v>44</v>
      </c>
      <c r="T34" s="57" t="s">
        <v>44</v>
      </c>
      <c r="U34" s="57" t="s">
        <v>44</v>
      </c>
      <c r="V34" s="57" t="s">
        <v>44</v>
      </c>
      <c r="W34" s="57" t="s">
        <v>44</v>
      </c>
      <c r="X34" s="55" t="s">
        <v>44</v>
      </c>
      <c r="Y34" s="55" t="s">
        <v>44</v>
      </c>
      <c r="Z34" s="55" t="s">
        <v>44</v>
      </c>
      <c r="AA34" s="55" t="s">
        <v>44</v>
      </c>
    </row>
    <row r="35" spans="1:27" ht="14.25" customHeight="1" x14ac:dyDescent="0.15">
      <c r="A35" s="24"/>
      <c r="B35" s="24"/>
      <c r="C35" s="70" t="s">
        <v>15</v>
      </c>
      <c r="D35" s="20"/>
      <c r="E35" s="58">
        <v>25438757.09</v>
      </c>
      <c r="F35" s="57">
        <v>25130190</v>
      </c>
      <c r="G35" s="57">
        <v>25141301</v>
      </c>
      <c r="H35" s="57">
        <v>24567461</v>
      </c>
      <c r="I35" s="57">
        <v>24809841</v>
      </c>
      <c r="J35" s="57">
        <v>12414876</v>
      </c>
      <c r="K35" s="57" t="s">
        <v>44</v>
      </c>
      <c r="L35" s="57" t="s">
        <v>44</v>
      </c>
      <c r="M35" s="57" t="s">
        <v>44</v>
      </c>
      <c r="N35" s="57" t="s">
        <v>44</v>
      </c>
      <c r="O35" s="57" t="s">
        <v>44</v>
      </c>
      <c r="P35" s="57" t="s">
        <v>44</v>
      </c>
      <c r="Q35" s="57" t="s">
        <v>44</v>
      </c>
      <c r="R35" s="57" t="s">
        <v>44</v>
      </c>
      <c r="S35" s="57" t="s">
        <v>44</v>
      </c>
      <c r="T35" s="57" t="s">
        <v>44</v>
      </c>
      <c r="U35" s="57" t="s">
        <v>44</v>
      </c>
      <c r="V35" s="57" t="s">
        <v>44</v>
      </c>
      <c r="W35" s="57" t="s">
        <v>44</v>
      </c>
      <c r="X35" s="55" t="s">
        <v>44</v>
      </c>
      <c r="Y35" s="55" t="s">
        <v>44</v>
      </c>
      <c r="Z35" s="55" t="s">
        <v>44</v>
      </c>
      <c r="AA35" s="55" t="s">
        <v>44</v>
      </c>
    </row>
    <row r="36" spans="1:27" ht="14.25" customHeight="1" x14ac:dyDescent="0.15">
      <c r="A36" s="24"/>
      <c r="B36" s="24"/>
      <c r="C36" s="70" t="s">
        <v>16</v>
      </c>
      <c r="D36" s="20"/>
      <c r="E36" s="58">
        <v>16469808.298</v>
      </c>
      <c r="F36" s="57">
        <v>16064409</v>
      </c>
      <c r="G36" s="57">
        <v>15908350</v>
      </c>
      <c r="H36" s="57">
        <v>15896138</v>
      </c>
      <c r="I36" s="57">
        <v>15878870</v>
      </c>
      <c r="J36" s="57">
        <v>8328265</v>
      </c>
      <c r="K36" s="57" t="s">
        <v>44</v>
      </c>
      <c r="L36" s="57" t="s">
        <v>44</v>
      </c>
      <c r="M36" s="57" t="s">
        <v>44</v>
      </c>
      <c r="N36" s="57" t="s">
        <v>44</v>
      </c>
      <c r="O36" s="57" t="s">
        <v>44</v>
      </c>
      <c r="P36" s="57" t="s">
        <v>44</v>
      </c>
      <c r="Q36" s="57" t="s">
        <v>44</v>
      </c>
      <c r="R36" s="57" t="s">
        <v>44</v>
      </c>
      <c r="S36" s="57" t="s">
        <v>44</v>
      </c>
      <c r="T36" s="57" t="s">
        <v>44</v>
      </c>
      <c r="U36" s="57" t="s">
        <v>44</v>
      </c>
      <c r="V36" s="57" t="s">
        <v>44</v>
      </c>
      <c r="W36" s="57" t="s">
        <v>44</v>
      </c>
      <c r="X36" s="55" t="s">
        <v>44</v>
      </c>
      <c r="Y36" s="55" t="s">
        <v>44</v>
      </c>
      <c r="Z36" s="55" t="s">
        <v>44</v>
      </c>
      <c r="AA36" s="55" t="s">
        <v>44</v>
      </c>
    </row>
    <row r="37" spans="1:27" ht="14.25" customHeight="1" x14ac:dyDescent="0.15">
      <c r="A37" s="24"/>
      <c r="B37" s="24"/>
      <c r="C37" s="70" t="s">
        <v>17</v>
      </c>
      <c r="D37" s="20"/>
      <c r="E37" s="58">
        <v>4210824</v>
      </c>
      <c r="F37" s="57">
        <v>3900576</v>
      </c>
      <c r="G37" s="57">
        <v>3535479</v>
      </c>
      <c r="H37" s="57">
        <v>3133428</v>
      </c>
      <c r="I37" s="57">
        <v>3119717</v>
      </c>
      <c r="J37" s="57">
        <v>1721471</v>
      </c>
      <c r="K37" s="57" t="s">
        <v>44</v>
      </c>
      <c r="L37" s="57" t="s">
        <v>44</v>
      </c>
      <c r="M37" s="57" t="s">
        <v>44</v>
      </c>
      <c r="N37" s="57" t="s">
        <v>44</v>
      </c>
      <c r="O37" s="57" t="s">
        <v>44</v>
      </c>
      <c r="P37" s="57" t="s">
        <v>44</v>
      </c>
      <c r="Q37" s="57" t="s">
        <v>44</v>
      </c>
      <c r="R37" s="57" t="s">
        <v>44</v>
      </c>
      <c r="S37" s="57" t="s">
        <v>44</v>
      </c>
      <c r="T37" s="57" t="s">
        <v>44</v>
      </c>
      <c r="U37" s="57" t="s">
        <v>44</v>
      </c>
      <c r="V37" s="57" t="s">
        <v>44</v>
      </c>
      <c r="W37" s="57" t="s">
        <v>44</v>
      </c>
      <c r="X37" s="55" t="s">
        <v>44</v>
      </c>
      <c r="Y37" s="55" t="s">
        <v>44</v>
      </c>
      <c r="Z37" s="55" t="s">
        <v>44</v>
      </c>
      <c r="AA37" s="55" t="s">
        <v>44</v>
      </c>
    </row>
    <row r="38" spans="1:27" ht="14.25" customHeight="1" x14ac:dyDescent="0.15">
      <c r="A38" s="24"/>
      <c r="B38" s="24"/>
      <c r="C38" s="70" t="s">
        <v>18</v>
      </c>
      <c r="D38" s="20"/>
      <c r="E38" s="58">
        <v>93158322.305000007</v>
      </c>
      <c r="F38" s="57">
        <v>67765585</v>
      </c>
      <c r="G38" s="57">
        <v>50557739</v>
      </c>
      <c r="H38" s="57">
        <v>52500704</v>
      </c>
      <c r="I38" s="57">
        <v>57252556</v>
      </c>
      <c r="J38" s="57">
        <v>31051865</v>
      </c>
      <c r="K38" s="57" t="s">
        <v>44</v>
      </c>
      <c r="L38" s="57" t="s">
        <v>44</v>
      </c>
      <c r="M38" s="57" t="s">
        <v>44</v>
      </c>
      <c r="N38" s="57" t="s">
        <v>44</v>
      </c>
      <c r="O38" s="57" t="s">
        <v>44</v>
      </c>
      <c r="P38" s="57" t="s">
        <v>44</v>
      </c>
      <c r="Q38" s="57" t="s">
        <v>44</v>
      </c>
      <c r="R38" s="57" t="s">
        <v>44</v>
      </c>
      <c r="S38" s="57" t="s">
        <v>44</v>
      </c>
      <c r="T38" s="57" t="s">
        <v>44</v>
      </c>
      <c r="U38" s="57" t="s">
        <v>44</v>
      </c>
      <c r="V38" s="57" t="s">
        <v>44</v>
      </c>
      <c r="W38" s="57" t="s">
        <v>44</v>
      </c>
      <c r="X38" s="55" t="s">
        <v>44</v>
      </c>
      <c r="Y38" s="55" t="s">
        <v>44</v>
      </c>
      <c r="Z38" s="55" t="s">
        <v>44</v>
      </c>
      <c r="AA38" s="55" t="s">
        <v>44</v>
      </c>
    </row>
    <row r="39" spans="1:27" ht="14.25" customHeight="1" x14ac:dyDescent="0.15">
      <c r="A39" s="24"/>
      <c r="B39" s="24"/>
      <c r="C39" s="70" t="s">
        <v>19</v>
      </c>
      <c r="D39" s="20"/>
      <c r="E39" s="58">
        <v>30067454.425000012</v>
      </c>
      <c r="F39" s="57">
        <v>29223479</v>
      </c>
      <c r="G39" s="57">
        <v>27656051</v>
      </c>
      <c r="H39" s="57">
        <v>28081842</v>
      </c>
      <c r="I39" s="57">
        <v>26559477</v>
      </c>
      <c r="J39" s="57">
        <v>12958457</v>
      </c>
      <c r="K39" s="57" t="s">
        <v>44</v>
      </c>
      <c r="L39" s="57" t="s">
        <v>44</v>
      </c>
      <c r="M39" s="57" t="s">
        <v>44</v>
      </c>
      <c r="N39" s="57" t="s">
        <v>44</v>
      </c>
      <c r="O39" s="57" t="s">
        <v>44</v>
      </c>
      <c r="P39" s="57" t="s">
        <v>44</v>
      </c>
      <c r="Q39" s="57" t="s">
        <v>44</v>
      </c>
      <c r="R39" s="57" t="s">
        <v>44</v>
      </c>
      <c r="S39" s="57" t="s">
        <v>44</v>
      </c>
      <c r="T39" s="57" t="s">
        <v>44</v>
      </c>
      <c r="U39" s="57" t="s">
        <v>44</v>
      </c>
      <c r="V39" s="57" t="s">
        <v>44</v>
      </c>
      <c r="W39" s="57" t="s">
        <v>44</v>
      </c>
      <c r="X39" s="55" t="s">
        <v>44</v>
      </c>
      <c r="Y39" s="55" t="s">
        <v>44</v>
      </c>
      <c r="Z39" s="55" t="s">
        <v>44</v>
      </c>
      <c r="AA39" s="55" t="s">
        <v>44</v>
      </c>
    </row>
    <row r="40" spans="1:27" ht="14.25" customHeight="1" x14ac:dyDescent="0.15">
      <c r="A40" s="24"/>
      <c r="B40" s="81" t="s">
        <v>20</v>
      </c>
      <c r="C40" s="81"/>
      <c r="D40" s="20"/>
      <c r="E40" s="58" t="s">
        <v>10</v>
      </c>
      <c r="F40" s="57" t="s">
        <v>10</v>
      </c>
      <c r="G40" s="57" t="s">
        <v>10</v>
      </c>
      <c r="H40" s="57" t="s">
        <v>62</v>
      </c>
      <c r="I40" s="57" t="s">
        <v>44</v>
      </c>
      <c r="J40" s="57" t="s">
        <v>64</v>
      </c>
      <c r="K40" s="57" t="s">
        <v>44</v>
      </c>
      <c r="L40" s="57" t="s">
        <v>44</v>
      </c>
      <c r="M40" s="57" t="s">
        <v>44</v>
      </c>
      <c r="N40" s="57" t="s">
        <v>44</v>
      </c>
      <c r="O40" s="57" t="s">
        <v>44</v>
      </c>
      <c r="P40" s="57" t="s">
        <v>44</v>
      </c>
      <c r="Q40" s="57" t="s">
        <v>44</v>
      </c>
      <c r="R40" s="57" t="s">
        <v>44</v>
      </c>
      <c r="S40" s="57" t="s">
        <v>44</v>
      </c>
      <c r="T40" s="57" t="s">
        <v>44</v>
      </c>
      <c r="U40" s="57" t="s">
        <v>44</v>
      </c>
      <c r="V40" s="57" t="s">
        <v>44</v>
      </c>
      <c r="W40" s="57" t="s">
        <v>44</v>
      </c>
      <c r="X40" s="55" t="s">
        <v>44</v>
      </c>
      <c r="Y40" s="55" t="s">
        <v>44</v>
      </c>
      <c r="Z40" s="55" t="s">
        <v>44</v>
      </c>
      <c r="AA40" s="55" t="s">
        <v>44</v>
      </c>
    </row>
    <row r="41" spans="1:27" ht="14.25" customHeight="1" x14ac:dyDescent="0.15">
      <c r="A41" s="73"/>
      <c r="B41" s="87" t="s">
        <v>12</v>
      </c>
      <c r="C41" s="87"/>
      <c r="D41" s="30"/>
      <c r="E41" s="11">
        <v>169345166.81900001</v>
      </c>
      <c r="F41" s="8">
        <v>142084241</v>
      </c>
      <c r="G41" s="8">
        <v>122798921</v>
      </c>
      <c r="H41" s="12">
        <v>124179576</v>
      </c>
      <c r="I41" s="12">
        <v>127620463</v>
      </c>
      <c r="J41" s="12">
        <v>66474937</v>
      </c>
      <c r="K41" s="12" t="s">
        <v>44</v>
      </c>
      <c r="L41" s="12" t="s">
        <v>44</v>
      </c>
      <c r="M41" s="12" t="s">
        <v>44</v>
      </c>
      <c r="N41" s="12" t="s">
        <v>44</v>
      </c>
      <c r="O41" s="12" t="s">
        <v>44</v>
      </c>
      <c r="P41" s="12" t="s">
        <v>44</v>
      </c>
      <c r="Q41" s="12" t="s">
        <v>44</v>
      </c>
      <c r="R41" s="12" t="s">
        <v>44</v>
      </c>
      <c r="S41" s="12" t="s">
        <v>44</v>
      </c>
      <c r="T41" s="12" t="s">
        <v>44</v>
      </c>
      <c r="U41" s="12" t="s">
        <v>44</v>
      </c>
      <c r="V41" s="12" t="s">
        <v>44</v>
      </c>
      <c r="W41" s="12" t="s">
        <v>44</v>
      </c>
      <c r="X41" s="47" t="s">
        <v>44</v>
      </c>
      <c r="Y41" s="47" t="s">
        <v>44</v>
      </c>
      <c r="Z41" s="47" t="s">
        <v>44</v>
      </c>
      <c r="AA41" s="47" t="s">
        <v>44</v>
      </c>
    </row>
    <row r="42" spans="1:27" ht="14.25" customHeight="1" x14ac:dyDescent="0.15">
      <c r="A42" s="98" t="s">
        <v>101</v>
      </c>
      <c r="B42" s="98"/>
      <c r="C42" s="98"/>
      <c r="D42" s="98"/>
      <c r="E42" s="98"/>
      <c r="F42" s="98"/>
      <c r="G42" s="98"/>
      <c r="H42" s="98"/>
      <c r="I42" s="98"/>
      <c r="J42" s="98"/>
      <c r="K42" s="98"/>
      <c r="L42" s="98"/>
      <c r="M42" s="98"/>
    </row>
    <row r="43" spans="1:27" ht="14.25" customHeight="1" x14ac:dyDescent="0.15">
      <c r="A43" s="43"/>
      <c r="B43" s="43"/>
      <c r="C43" s="43"/>
      <c r="D43" s="43"/>
      <c r="E43" s="43"/>
      <c r="F43" s="43"/>
      <c r="G43" s="43"/>
      <c r="H43" s="43"/>
      <c r="I43" s="43"/>
      <c r="J43" s="43"/>
      <c r="K43" s="43"/>
      <c r="L43" s="43"/>
      <c r="M43" s="43"/>
    </row>
    <row r="44" spans="1:27" s="1" customFormat="1" ht="14.25" customHeight="1" x14ac:dyDescent="0.15">
      <c r="A44" s="66" t="s">
        <v>25</v>
      </c>
      <c r="B44" s="66"/>
      <c r="C44" s="66"/>
      <c r="D44" s="66"/>
      <c r="E44" s="66"/>
      <c r="F44" s="66"/>
      <c r="G44" s="66"/>
      <c r="H44" s="66"/>
      <c r="I44" s="66"/>
      <c r="J44" s="66"/>
      <c r="K44" s="66"/>
      <c r="L44" s="66"/>
      <c r="M44" s="66"/>
      <c r="N44" s="66"/>
      <c r="O44" s="66"/>
      <c r="P44" s="66"/>
      <c r="Q44" s="66"/>
      <c r="R44" s="66"/>
      <c r="S44" s="66"/>
      <c r="T44" s="66"/>
      <c r="U44" s="66"/>
      <c r="V44" s="66"/>
      <c r="W44" s="67"/>
      <c r="X44" s="67"/>
      <c r="Y44" s="67"/>
      <c r="Z44" s="67"/>
      <c r="AA44" s="67"/>
    </row>
    <row r="45" spans="1:27" s="1" customFormat="1" ht="14.25" customHeight="1" x14ac:dyDescent="0.15">
      <c r="A45" s="2"/>
      <c r="B45" s="2"/>
      <c r="C45" s="2"/>
      <c r="D45" s="2"/>
      <c r="E45" s="2"/>
      <c r="F45" s="2"/>
      <c r="G45" s="2"/>
      <c r="H45" s="2"/>
      <c r="I45" s="3"/>
      <c r="J45" s="3"/>
      <c r="K45" s="3"/>
      <c r="M45" s="3"/>
      <c r="N45" s="3"/>
      <c r="O45" s="14"/>
      <c r="P45" s="3"/>
      <c r="Q45" s="3"/>
      <c r="R45" s="3"/>
      <c r="S45" s="3"/>
      <c r="T45" s="3"/>
      <c r="U45" s="3"/>
      <c r="V45" s="3"/>
      <c r="W45" s="3"/>
      <c r="Y45" s="3"/>
      <c r="Z45" s="3"/>
      <c r="AA45" s="3" t="s">
        <v>3</v>
      </c>
    </row>
    <row r="46" spans="1:27" s="1" customFormat="1" ht="23.4" customHeight="1" x14ac:dyDescent="0.15">
      <c r="A46" s="82" t="s">
        <v>151</v>
      </c>
      <c r="B46" s="82"/>
      <c r="C46" s="82"/>
      <c r="D46" s="83"/>
      <c r="E46" s="63" t="s">
        <v>5</v>
      </c>
      <c r="F46" s="63">
        <v>16</v>
      </c>
      <c r="G46" s="63">
        <v>17</v>
      </c>
      <c r="H46" s="63">
        <v>18</v>
      </c>
      <c r="I46" s="63">
        <v>19</v>
      </c>
      <c r="J46" s="63">
        <v>20</v>
      </c>
      <c r="K46" s="63">
        <v>21</v>
      </c>
      <c r="L46" s="63">
        <v>22</v>
      </c>
      <c r="M46" s="63">
        <v>23</v>
      </c>
      <c r="N46" s="63">
        <v>24</v>
      </c>
      <c r="O46" s="63">
        <v>25</v>
      </c>
      <c r="P46" s="63">
        <v>26</v>
      </c>
      <c r="Q46" s="63">
        <v>27</v>
      </c>
      <c r="R46" s="63">
        <v>28</v>
      </c>
      <c r="S46" s="63">
        <v>29</v>
      </c>
      <c r="T46" s="63">
        <v>30</v>
      </c>
      <c r="U46" s="63" t="s">
        <v>127</v>
      </c>
      <c r="V46" s="63">
        <v>2</v>
      </c>
      <c r="W46" s="63">
        <v>3</v>
      </c>
      <c r="X46" s="63">
        <v>4</v>
      </c>
      <c r="Y46" s="63">
        <v>5</v>
      </c>
      <c r="Z46" s="68">
        <v>6</v>
      </c>
      <c r="AA46" s="68">
        <v>7</v>
      </c>
    </row>
    <row r="47" spans="1:27" s="15" customFormat="1" ht="14.25" customHeight="1" x14ac:dyDescent="0.15">
      <c r="A47" s="5" t="s">
        <v>6</v>
      </c>
      <c r="B47" s="5"/>
      <c r="C47" s="5"/>
      <c r="D47" s="40"/>
      <c r="E47" s="58"/>
      <c r="F47" s="57"/>
      <c r="G47" s="57"/>
      <c r="H47" s="57"/>
      <c r="I47" s="57"/>
      <c r="J47" s="57"/>
      <c r="K47" s="57"/>
      <c r="L47" s="57"/>
      <c r="M47" s="57"/>
      <c r="U47" s="26"/>
      <c r="V47" s="26"/>
      <c r="W47" s="26"/>
    </row>
    <row r="48" spans="1:27" s="15" customFormat="1" ht="14.25" customHeight="1" x14ac:dyDescent="0.15">
      <c r="A48" s="79"/>
      <c r="B48" s="80" t="s">
        <v>26</v>
      </c>
      <c r="C48" s="80"/>
      <c r="D48" s="38"/>
      <c r="E48" s="58">
        <v>100955381.31999999</v>
      </c>
      <c r="F48" s="57">
        <v>89634817</v>
      </c>
      <c r="G48" s="57">
        <v>76270071</v>
      </c>
      <c r="H48" s="57">
        <v>68208934</v>
      </c>
      <c r="I48" s="57">
        <v>62535483</v>
      </c>
      <c r="J48" s="57">
        <v>19919976</v>
      </c>
      <c r="K48" s="57" t="s">
        <v>44</v>
      </c>
      <c r="L48" s="57" t="s">
        <v>44</v>
      </c>
      <c r="M48" s="57" t="s">
        <v>44</v>
      </c>
      <c r="N48" s="57" t="s">
        <v>44</v>
      </c>
      <c r="O48" s="57" t="s">
        <v>44</v>
      </c>
      <c r="P48" s="57" t="s">
        <v>44</v>
      </c>
      <c r="Q48" s="57" t="s">
        <v>44</v>
      </c>
      <c r="R48" s="57" t="s">
        <v>44</v>
      </c>
      <c r="S48" s="57" t="s">
        <v>44</v>
      </c>
      <c r="T48" s="57" t="s">
        <v>44</v>
      </c>
      <c r="U48" s="57" t="s">
        <v>44</v>
      </c>
      <c r="V48" s="57" t="s">
        <v>44</v>
      </c>
      <c r="W48" s="57" t="s">
        <v>44</v>
      </c>
      <c r="X48" s="55" t="s">
        <v>44</v>
      </c>
      <c r="Y48" s="55" t="s">
        <v>44</v>
      </c>
      <c r="Z48" s="55" t="s">
        <v>44</v>
      </c>
      <c r="AA48" s="55" t="s">
        <v>44</v>
      </c>
    </row>
    <row r="49" spans="1:27" s="15" customFormat="1" ht="14.25" customHeight="1" x14ac:dyDescent="0.15">
      <c r="A49" s="79"/>
      <c r="B49" s="104" t="s">
        <v>27</v>
      </c>
      <c r="C49" s="104"/>
      <c r="D49" s="38"/>
      <c r="E49" s="58">
        <v>650.88900000000001</v>
      </c>
      <c r="F49" s="57">
        <v>649</v>
      </c>
      <c r="G49" s="57">
        <v>649</v>
      </c>
      <c r="H49" s="57">
        <v>9384</v>
      </c>
      <c r="I49" s="57">
        <v>49159</v>
      </c>
      <c r="J49" s="57">
        <v>17923</v>
      </c>
      <c r="K49" s="57" t="s">
        <v>44</v>
      </c>
      <c r="L49" s="57" t="s">
        <v>44</v>
      </c>
      <c r="M49" s="57" t="s">
        <v>44</v>
      </c>
      <c r="N49" s="57" t="s">
        <v>44</v>
      </c>
      <c r="O49" s="57" t="s">
        <v>44</v>
      </c>
      <c r="P49" s="57" t="s">
        <v>44</v>
      </c>
      <c r="Q49" s="57" t="s">
        <v>44</v>
      </c>
      <c r="R49" s="57" t="s">
        <v>44</v>
      </c>
      <c r="S49" s="57" t="s">
        <v>44</v>
      </c>
      <c r="T49" s="57" t="s">
        <v>44</v>
      </c>
      <c r="U49" s="57" t="s">
        <v>44</v>
      </c>
      <c r="V49" s="57" t="s">
        <v>44</v>
      </c>
      <c r="W49" s="57" t="s">
        <v>44</v>
      </c>
      <c r="X49" s="55" t="s">
        <v>44</v>
      </c>
      <c r="Y49" s="55" t="s">
        <v>44</v>
      </c>
      <c r="Z49" s="55" t="s">
        <v>44</v>
      </c>
      <c r="AA49" s="55" t="s">
        <v>44</v>
      </c>
    </row>
    <row r="50" spans="1:27" s="25" customFormat="1" ht="14.25" customHeight="1" x14ac:dyDescent="0.15">
      <c r="A50" s="76"/>
      <c r="B50" s="81" t="s">
        <v>8</v>
      </c>
      <c r="C50" s="81"/>
      <c r="D50" s="24"/>
      <c r="E50" s="58"/>
      <c r="F50" s="57"/>
      <c r="G50" s="57"/>
      <c r="H50" s="57"/>
      <c r="I50" s="57"/>
      <c r="J50" s="57"/>
      <c r="K50" s="57"/>
      <c r="L50" s="57"/>
      <c r="M50" s="57"/>
      <c r="N50" s="57"/>
      <c r="O50" s="57"/>
      <c r="P50" s="57"/>
      <c r="Q50" s="57"/>
      <c r="R50" s="57"/>
      <c r="S50" s="57"/>
      <c r="T50" s="57"/>
      <c r="U50" s="57"/>
      <c r="V50" s="57"/>
      <c r="W50" s="57"/>
      <c r="X50" s="55"/>
      <c r="Y50" s="55"/>
      <c r="Z50" s="55"/>
      <c r="AA50" s="55"/>
    </row>
    <row r="51" spans="1:27" s="25" customFormat="1" ht="14.25" customHeight="1" x14ac:dyDescent="0.15">
      <c r="A51" s="76"/>
      <c r="B51" s="78"/>
      <c r="C51" s="69" t="s">
        <v>9</v>
      </c>
      <c r="D51" s="24"/>
      <c r="E51" s="58">
        <v>47426000</v>
      </c>
      <c r="F51" s="57">
        <v>51155000</v>
      </c>
      <c r="G51" s="57">
        <v>37792000</v>
      </c>
      <c r="H51" s="57">
        <v>38132000</v>
      </c>
      <c r="I51" s="57">
        <v>35523000</v>
      </c>
      <c r="J51" s="57">
        <v>13574000</v>
      </c>
      <c r="K51" s="57" t="s">
        <v>44</v>
      </c>
      <c r="L51" s="57" t="s">
        <v>44</v>
      </c>
      <c r="M51" s="57" t="s">
        <v>44</v>
      </c>
      <c r="N51" s="57" t="s">
        <v>44</v>
      </c>
      <c r="O51" s="57" t="s">
        <v>44</v>
      </c>
      <c r="P51" s="57" t="s">
        <v>44</v>
      </c>
      <c r="Q51" s="57" t="s">
        <v>44</v>
      </c>
      <c r="R51" s="57" t="s">
        <v>44</v>
      </c>
      <c r="S51" s="57" t="s">
        <v>44</v>
      </c>
      <c r="T51" s="57" t="s">
        <v>44</v>
      </c>
      <c r="U51" s="57" t="s">
        <v>44</v>
      </c>
      <c r="V51" s="57" t="s">
        <v>44</v>
      </c>
      <c r="W51" s="57" t="s">
        <v>44</v>
      </c>
      <c r="X51" s="55" t="s">
        <v>44</v>
      </c>
      <c r="Y51" s="55" t="s">
        <v>44</v>
      </c>
      <c r="Z51" s="55" t="s">
        <v>44</v>
      </c>
      <c r="AA51" s="55" t="s">
        <v>44</v>
      </c>
    </row>
    <row r="52" spans="1:27" s="25" customFormat="1" ht="14.25" customHeight="1" x14ac:dyDescent="0.15">
      <c r="A52" s="76"/>
      <c r="B52" s="78"/>
      <c r="C52" s="69" t="s">
        <v>11</v>
      </c>
      <c r="D52" s="24"/>
      <c r="E52" s="58">
        <v>6460.076</v>
      </c>
      <c r="F52" s="57">
        <v>4252</v>
      </c>
      <c r="G52" s="57">
        <v>4174</v>
      </c>
      <c r="H52" s="57">
        <v>40987</v>
      </c>
      <c r="I52" s="57">
        <v>40646</v>
      </c>
      <c r="J52" s="57">
        <v>9479</v>
      </c>
      <c r="K52" s="57" t="s">
        <v>44</v>
      </c>
      <c r="L52" s="57" t="s">
        <v>44</v>
      </c>
      <c r="M52" s="57" t="s">
        <v>44</v>
      </c>
      <c r="N52" s="57" t="s">
        <v>44</v>
      </c>
      <c r="O52" s="57" t="s">
        <v>44</v>
      </c>
      <c r="P52" s="57" t="s">
        <v>44</v>
      </c>
      <c r="Q52" s="57" t="s">
        <v>44</v>
      </c>
      <c r="R52" s="57" t="s">
        <v>44</v>
      </c>
      <c r="S52" s="57" t="s">
        <v>44</v>
      </c>
      <c r="T52" s="57" t="s">
        <v>44</v>
      </c>
      <c r="U52" s="57" t="s">
        <v>44</v>
      </c>
      <c r="V52" s="57" t="s">
        <v>44</v>
      </c>
      <c r="W52" s="57" t="s">
        <v>44</v>
      </c>
      <c r="X52" s="55" t="s">
        <v>44</v>
      </c>
      <c r="Y52" s="55" t="s">
        <v>44</v>
      </c>
      <c r="Z52" s="55" t="s">
        <v>44</v>
      </c>
      <c r="AA52" s="55" t="s">
        <v>44</v>
      </c>
    </row>
    <row r="53" spans="1:27" s="25" customFormat="1" ht="14.25" customHeight="1" x14ac:dyDescent="0.15">
      <c r="A53" s="76"/>
      <c r="B53" s="78"/>
      <c r="C53" s="69" t="s">
        <v>8</v>
      </c>
      <c r="D53" s="24"/>
      <c r="E53" s="58">
        <v>777386.12600000005</v>
      </c>
      <c r="F53" s="57">
        <v>1449010</v>
      </c>
      <c r="G53" s="57">
        <v>1915856</v>
      </c>
      <c r="H53" s="57">
        <v>1845031</v>
      </c>
      <c r="I53" s="57">
        <v>2069271</v>
      </c>
      <c r="J53" s="57">
        <v>1701528</v>
      </c>
      <c r="K53" s="57" t="s">
        <v>44</v>
      </c>
      <c r="L53" s="57" t="s">
        <v>44</v>
      </c>
      <c r="M53" s="57" t="s">
        <v>44</v>
      </c>
      <c r="N53" s="57" t="s">
        <v>44</v>
      </c>
      <c r="O53" s="57" t="s">
        <v>44</v>
      </c>
      <c r="P53" s="57" t="s">
        <v>44</v>
      </c>
      <c r="Q53" s="57" t="s">
        <v>44</v>
      </c>
      <c r="R53" s="57" t="s">
        <v>44</v>
      </c>
      <c r="S53" s="57" t="s">
        <v>44</v>
      </c>
      <c r="T53" s="57" t="s">
        <v>44</v>
      </c>
      <c r="U53" s="57" t="s">
        <v>44</v>
      </c>
      <c r="V53" s="57" t="s">
        <v>44</v>
      </c>
      <c r="W53" s="57" t="s">
        <v>44</v>
      </c>
      <c r="X53" s="55" t="s">
        <v>44</v>
      </c>
      <c r="Y53" s="55" t="s">
        <v>44</v>
      </c>
      <c r="Z53" s="55" t="s">
        <v>44</v>
      </c>
      <c r="AA53" s="55" t="s">
        <v>44</v>
      </c>
    </row>
    <row r="54" spans="1:27" ht="14.25" customHeight="1" x14ac:dyDescent="0.15">
      <c r="A54" s="75"/>
      <c r="B54" s="84" t="s">
        <v>12</v>
      </c>
      <c r="C54" s="84"/>
      <c r="D54" s="20"/>
      <c r="E54" s="7">
        <v>149165878</v>
      </c>
      <c r="F54" s="8">
        <v>142243728</v>
      </c>
      <c r="G54" s="8">
        <v>115982750</v>
      </c>
      <c r="H54" s="8">
        <v>108236337</v>
      </c>
      <c r="I54" s="8">
        <v>100217561</v>
      </c>
      <c r="J54" s="8">
        <v>35222927</v>
      </c>
      <c r="K54" s="8" t="s">
        <v>44</v>
      </c>
      <c r="L54" s="8" t="s">
        <v>44</v>
      </c>
      <c r="M54" s="8" t="s">
        <v>44</v>
      </c>
      <c r="N54" s="8" t="s">
        <v>44</v>
      </c>
      <c r="O54" s="8" t="s">
        <v>44</v>
      </c>
      <c r="P54" s="8" t="s">
        <v>44</v>
      </c>
      <c r="Q54" s="8" t="s">
        <v>44</v>
      </c>
      <c r="R54" s="8" t="s">
        <v>44</v>
      </c>
      <c r="S54" s="8" t="s">
        <v>44</v>
      </c>
      <c r="T54" s="8" t="s">
        <v>44</v>
      </c>
      <c r="U54" s="8" t="s">
        <v>44</v>
      </c>
      <c r="V54" s="8" t="s">
        <v>44</v>
      </c>
      <c r="W54" s="8" t="s">
        <v>44</v>
      </c>
      <c r="X54" s="45" t="s">
        <v>44</v>
      </c>
      <c r="Y54" s="45" t="s">
        <v>44</v>
      </c>
      <c r="Z54" s="45" t="s">
        <v>44</v>
      </c>
      <c r="AA54" s="45" t="s">
        <v>44</v>
      </c>
    </row>
    <row r="55" spans="1:27" ht="14.25" customHeight="1" x14ac:dyDescent="0.15">
      <c r="A55" s="5" t="s">
        <v>13</v>
      </c>
      <c r="B55" s="5"/>
      <c r="C55" s="70"/>
      <c r="D55" s="20"/>
      <c r="E55" s="58"/>
      <c r="F55" s="57"/>
      <c r="G55" s="57"/>
      <c r="H55" s="57"/>
      <c r="I55" s="57"/>
      <c r="J55" s="57"/>
      <c r="K55" s="57"/>
      <c r="L55" s="57"/>
      <c r="M55" s="57"/>
      <c r="N55" s="57"/>
      <c r="O55" s="57"/>
      <c r="P55" s="57"/>
      <c r="Q55" s="57"/>
      <c r="R55" s="57"/>
      <c r="S55" s="57"/>
      <c r="T55" s="57"/>
      <c r="U55" s="57"/>
      <c r="V55" s="57"/>
      <c r="W55" s="57"/>
      <c r="X55" s="55"/>
      <c r="Y55" s="55"/>
      <c r="Z55" s="55"/>
      <c r="AA55" s="55"/>
    </row>
    <row r="56" spans="1:27" ht="14.25" customHeight="1" x14ac:dyDescent="0.15">
      <c r="A56" s="20"/>
      <c r="B56" s="81" t="s">
        <v>14</v>
      </c>
      <c r="C56" s="81"/>
      <c r="D56" s="20"/>
      <c r="E56" s="58">
        <v>137091838.61700001</v>
      </c>
      <c r="F56" s="57">
        <v>122441508</v>
      </c>
      <c r="G56" s="57">
        <v>110303314</v>
      </c>
      <c r="H56" s="57">
        <v>95735210</v>
      </c>
      <c r="I56" s="57">
        <v>88200497</v>
      </c>
      <c r="J56" s="57">
        <v>38806265</v>
      </c>
      <c r="K56" s="57" t="s">
        <v>44</v>
      </c>
      <c r="L56" s="57" t="s">
        <v>44</v>
      </c>
      <c r="M56" s="57" t="s">
        <v>44</v>
      </c>
      <c r="N56" s="57" t="s">
        <v>44</v>
      </c>
      <c r="O56" s="57" t="s">
        <v>44</v>
      </c>
      <c r="P56" s="57" t="s">
        <v>44</v>
      </c>
      <c r="Q56" s="57" t="s">
        <v>44</v>
      </c>
      <c r="R56" s="57" t="s">
        <v>44</v>
      </c>
      <c r="S56" s="57" t="s">
        <v>44</v>
      </c>
      <c r="T56" s="57" t="s">
        <v>44</v>
      </c>
      <c r="U56" s="57" t="s">
        <v>44</v>
      </c>
      <c r="V56" s="57" t="s">
        <v>44</v>
      </c>
      <c r="W56" s="57" t="s">
        <v>44</v>
      </c>
      <c r="X56" s="55" t="s">
        <v>44</v>
      </c>
      <c r="Y56" s="55" t="s">
        <v>44</v>
      </c>
      <c r="Z56" s="55" t="s">
        <v>44</v>
      </c>
      <c r="AA56" s="55" t="s">
        <v>44</v>
      </c>
    </row>
    <row r="57" spans="1:27" ht="14.25" customHeight="1" x14ac:dyDescent="0.15">
      <c r="A57" s="20"/>
      <c r="B57" s="20"/>
      <c r="C57" s="70" t="s">
        <v>15</v>
      </c>
      <c r="D57" s="20"/>
      <c r="E57" s="58">
        <v>5046487.0439999998</v>
      </c>
      <c r="F57" s="57">
        <v>4993357</v>
      </c>
      <c r="G57" s="57">
        <v>4974653</v>
      </c>
      <c r="H57" s="57">
        <v>4836784</v>
      </c>
      <c r="I57" s="57">
        <v>4733734</v>
      </c>
      <c r="J57" s="57">
        <v>2366515</v>
      </c>
      <c r="K57" s="57" t="s">
        <v>44</v>
      </c>
      <c r="L57" s="57" t="s">
        <v>44</v>
      </c>
      <c r="M57" s="57" t="s">
        <v>44</v>
      </c>
      <c r="N57" s="57" t="s">
        <v>44</v>
      </c>
      <c r="O57" s="57" t="s">
        <v>44</v>
      </c>
      <c r="P57" s="57" t="s">
        <v>44</v>
      </c>
      <c r="Q57" s="57" t="s">
        <v>44</v>
      </c>
      <c r="R57" s="57" t="s">
        <v>44</v>
      </c>
      <c r="S57" s="57" t="s">
        <v>44</v>
      </c>
      <c r="T57" s="57" t="s">
        <v>44</v>
      </c>
      <c r="U57" s="57" t="s">
        <v>44</v>
      </c>
      <c r="V57" s="57" t="s">
        <v>44</v>
      </c>
      <c r="W57" s="57" t="s">
        <v>44</v>
      </c>
      <c r="X57" s="55" t="s">
        <v>44</v>
      </c>
      <c r="Y57" s="55" t="s">
        <v>44</v>
      </c>
      <c r="Z57" s="55" t="s">
        <v>44</v>
      </c>
      <c r="AA57" s="55" t="s">
        <v>44</v>
      </c>
    </row>
    <row r="58" spans="1:27" ht="14.25" customHeight="1" x14ac:dyDescent="0.15">
      <c r="A58" s="20"/>
      <c r="B58" s="20"/>
      <c r="C58" s="70" t="s">
        <v>16</v>
      </c>
      <c r="D58" s="20"/>
      <c r="E58" s="58">
        <v>3517669.6340000001</v>
      </c>
      <c r="F58" s="57">
        <v>3367565</v>
      </c>
      <c r="G58" s="57">
        <v>3288748</v>
      </c>
      <c r="H58" s="57">
        <v>3319085</v>
      </c>
      <c r="I58" s="57">
        <v>3591094</v>
      </c>
      <c r="J58" s="57">
        <v>1925566</v>
      </c>
      <c r="K58" s="57" t="s">
        <v>44</v>
      </c>
      <c r="L58" s="57" t="s">
        <v>44</v>
      </c>
      <c r="M58" s="57" t="s">
        <v>44</v>
      </c>
      <c r="N58" s="57" t="s">
        <v>44</v>
      </c>
      <c r="O58" s="57" t="s">
        <v>44</v>
      </c>
      <c r="P58" s="57" t="s">
        <v>44</v>
      </c>
      <c r="Q58" s="57" t="s">
        <v>44</v>
      </c>
      <c r="R58" s="57" t="s">
        <v>44</v>
      </c>
      <c r="S58" s="57" t="s">
        <v>44</v>
      </c>
      <c r="T58" s="57" t="s">
        <v>44</v>
      </c>
      <c r="U58" s="57" t="s">
        <v>44</v>
      </c>
      <c r="V58" s="57" t="s">
        <v>44</v>
      </c>
      <c r="W58" s="57" t="s">
        <v>44</v>
      </c>
      <c r="X58" s="55" t="s">
        <v>44</v>
      </c>
      <c r="Y58" s="55" t="s">
        <v>44</v>
      </c>
      <c r="Z58" s="55" t="s">
        <v>44</v>
      </c>
      <c r="AA58" s="55" t="s">
        <v>44</v>
      </c>
    </row>
    <row r="59" spans="1:27" ht="14.25" customHeight="1" x14ac:dyDescent="0.15">
      <c r="A59" s="20"/>
      <c r="B59" s="20"/>
      <c r="C59" s="70" t="s">
        <v>17</v>
      </c>
      <c r="D59" s="20"/>
      <c r="E59" s="58">
        <v>10151234.726</v>
      </c>
      <c r="F59" s="57">
        <v>9661366</v>
      </c>
      <c r="G59" s="57">
        <v>9332366</v>
      </c>
      <c r="H59" s="57">
        <v>8636236</v>
      </c>
      <c r="I59" s="57">
        <v>9273213</v>
      </c>
      <c r="J59" s="57">
        <v>3259258</v>
      </c>
      <c r="K59" s="57" t="s">
        <v>44</v>
      </c>
      <c r="L59" s="57" t="s">
        <v>44</v>
      </c>
      <c r="M59" s="57" t="s">
        <v>44</v>
      </c>
      <c r="N59" s="57" t="s">
        <v>44</v>
      </c>
      <c r="O59" s="57" t="s">
        <v>44</v>
      </c>
      <c r="P59" s="57" t="s">
        <v>44</v>
      </c>
      <c r="Q59" s="57" t="s">
        <v>44</v>
      </c>
      <c r="R59" s="57" t="s">
        <v>44</v>
      </c>
      <c r="S59" s="57" t="s">
        <v>44</v>
      </c>
      <c r="T59" s="57" t="s">
        <v>44</v>
      </c>
      <c r="U59" s="57" t="s">
        <v>44</v>
      </c>
      <c r="V59" s="57" t="s">
        <v>44</v>
      </c>
      <c r="W59" s="57" t="s">
        <v>44</v>
      </c>
      <c r="X59" s="55" t="s">
        <v>44</v>
      </c>
      <c r="Y59" s="55" t="s">
        <v>44</v>
      </c>
      <c r="Z59" s="55" t="s">
        <v>44</v>
      </c>
      <c r="AA59" s="55" t="s">
        <v>44</v>
      </c>
    </row>
    <row r="60" spans="1:27" ht="14.25" customHeight="1" x14ac:dyDescent="0.15">
      <c r="A60" s="20"/>
      <c r="B60" s="20"/>
      <c r="C60" s="70" t="s">
        <v>18</v>
      </c>
      <c r="D60" s="20"/>
      <c r="E60" s="58">
        <v>111742233.969</v>
      </c>
      <c r="F60" s="57">
        <v>98343652</v>
      </c>
      <c r="G60" s="57">
        <v>86750899</v>
      </c>
      <c r="H60" s="57">
        <v>73056522</v>
      </c>
      <c r="I60" s="57">
        <v>64733768</v>
      </c>
      <c r="J60" s="57">
        <v>28146360</v>
      </c>
      <c r="K60" s="57" t="s">
        <v>44</v>
      </c>
      <c r="L60" s="57" t="s">
        <v>44</v>
      </c>
      <c r="M60" s="57" t="s">
        <v>44</v>
      </c>
      <c r="N60" s="57" t="s">
        <v>44</v>
      </c>
      <c r="O60" s="57" t="s">
        <v>44</v>
      </c>
      <c r="P60" s="57" t="s">
        <v>44</v>
      </c>
      <c r="Q60" s="57" t="s">
        <v>44</v>
      </c>
      <c r="R60" s="57" t="s">
        <v>44</v>
      </c>
      <c r="S60" s="57" t="s">
        <v>44</v>
      </c>
      <c r="T60" s="57" t="s">
        <v>44</v>
      </c>
      <c r="U60" s="57" t="s">
        <v>44</v>
      </c>
      <c r="V60" s="57" t="s">
        <v>44</v>
      </c>
      <c r="W60" s="57" t="s">
        <v>44</v>
      </c>
      <c r="X60" s="55" t="s">
        <v>44</v>
      </c>
      <c r="Y60" s="55" t="s">
        <v>44</v>
      </c>
      <c r="Z60" s="55" t="s">
        <v>44</v>
      </c>
      <c r="AA60" s="55" t="s">
        <v>44</v>
      </c>
    </row>
    <row r="61" spans="1:27" ht="14.25" customHeight="1" x14ac:dyDescent="0.15">
      <c r="A61" s="20"/>
      <c r="B61" s="20"/>
      <c r="C61" s="70" t="s">
        <v>19</v>
      </c>
      <c r="D61" s="20"/>
      <c r="E61" s="58">
        <v>6634213.2440000176</v>
      </c>
      <c r="F61" s="57">
        <v>6075568</v>
      </c>
      <c r="G61" s="57">
        <v>5956647</v>
      </c>
      <c r="H61" s="57">
        <v>5886580</v>
      </c>
      <c r="I61" s="57">
        <v>5868687</v>
      </c>
      <c r="J61" s="57">
        <v>3108565</v>
      </c>
      <c r="K61" s="57" t="s">
        <v>44</v>
      </c>
      <c r="L61" s="57" t="s">
        <v>44</v>
      </c>
      <c r="M61" s="57" t="s">
        <v>44</v>
      </c>
      <c r="N61" s="57" t="s">
        <v>44</v>
      </c>
      <c r="O61" s="57" t="s">
        <v>44</v>
      </c>
      <c r="P61" s="57" t="s">
        <v>44</v>
      </c>
      <c r="Q61" s="57" t="s">
        <v>44</v>
      </c>
      <c r="R61" s="57" t="s">
        <v>44</v>
      </c>
      <c r="S61" s="57" t="s">
        <v>44</v>
      </c>
      <c r="T61" s="57" t="s">
        <v>44</v>
      </c>
      <c r="U61" s="57" t="s">
        <v>44</v>
      </c>
      <c r="V61" s="57" t="s">
        <v>44</v>
      </c>
      <c r="W61" s="57" t="s">
        <v>44</v>
      </c>
      <c r="X61" s="55" t="s">
        <v>44</v>
      </c>
      <c r="Y61" s="55" t="s">
        <v>44</v>
      </c>
      <c r="Z61" s="55" t="s">
        <v>44</v>
      </c>
      <c r="AA61" s="55" t="s">
        <v>44</v>
      </c>
    </row>
    <row r="62" spans="1:27" ht="14.25" customHeight="1" x14ac:dyDescent="0.15">
      <c r="A62" s="20"/>
      <c r="B62" s="80" t="s">
        <v>28</v>
      </c>
      <c r="C62" s="80"/>
      <c r="D62" s="20"/>
      <c r="E62" s="58" t="s">
        <v>10</v>
      </c>
      <c r="F62" s="57" t="s">
        <v>10</v>
      </c>
      <c r="G62" s="57" t="s">
        <v>10</v>
      </c>
      <c r="H62" s="57" t="s">
        <v>44</v>
      </c>
      <c r="I62" s="57" t="s">
        <v>44</v>
      </c>
      <c r="J62" s="57" t="s">
        <v>44</v>
      </c>
      <c r="K62" s="57" t="s">
        <v>44</v>
      </c>
      <c r="L62" s="57" t="s">
        <v>44</v>
      </c>
      <c r="M62" s="57" t="s">
        <v>44</v>
      </c>
      <c r="N62" s="57" t="s">
        <v>44</v>
      </c>
      <c r="O62" s="57" t="s">
        <v>44</v>
      </c>
      <c r="P62" s="57" t="s">
        <v>44</v>
      </c>
      <c r="Q62" s="57" t="s">
        <v>44</v>
      </c>
      <c r="R62" s="57" t="s">
        <v>44</v>
      </c>
      <c r="S62" s="57" t="s">
        <v>44</v>
      </c>
      <c r="T62" s="57" t="s">
        <v>44</v>
      </c>
      <c r="U62" s="57" t="s">
        <v>44</v>
      </c>
      <c r="V62" s="57" t="s">
        <v>44</v>
      </c>
      <c r="W62" s="57" t="s">
        <v>44</v>
      </c>
      <c r="X62" s="55" t="s">
        <v>44</v>
      </c>
      <c r="Y62" s="55" t="s">
        <v>44</v>
      </c>
      <c r="Z62" s="55" t="s">
        <v>44</v>
      </c>
      <c r="AA62" s="55" t="s">
        <v>44</v>
      </c>
    </row>
    <row r="63" spans="1:27" ht="14.25" customHeight="1" x14ac:dyDescent="0.15">
      <c r="A63" s="73"/>
      <c r="B63" s="87" t="s">
        <v>12</v>
      </c>
      <c r="C63" s="87"/>
      <c r="D63" s="30"/>
      <c r="E63" s="11">
        <v>137091839</v>
      </c>
      <c r="F63" s="12">
        <v>122441508</v>
      </c>
      <c r="G63" s="12">
        <v>110303314</v>
      </c>
      <c r="H63" s="12">
        <v>95735210</v>
      </c>
      <c r="I63" s="12">
        <v>88200497</v>
      </c>
      <c r="J63" s="12">
        <v>38806265</v>
      </c>
      <c r="K63" s="12" t="s">
        <v>44</v>
      </c>
      <c r="L63" s="12" t="s">
        <v>44</v>
      </c>
      <c r="M63" s="12" t="s">
        <v>44</v>
      </c>
      <c r="N63" s="12" t="s">
        <v>44</v>
      </c>
      <c r="O63" s="12" t="s">
        <v>44</v>
      </c>
      <c r="P63" s="12" t="s">
        <v>44</v>
      </c>
      <c r="Q63" s="12" t="s">
        <v>44</v>
      </c>
      <c r="R63" s="12" t="s">
        <v>44</v>
      </c>
      <c r="S63" s="12" t="s">
        <v>44</v>
      </c>
      <c r="T63" s="12" t="s">
        <v>44</v>
      </c>
      <c r="U63" s="12" t="s">
        <v>44</v>
      </c>
      <c r="V63" s="12" t="s">
        <v>44</v>
      </c>
      <c r="W63" s="12" t="s">
        <v>44</v>
      </c>
      <c r="X63" s="47" t="s">
        <v>44</v>
      </c>
      <c r="Y63" s="47" t="s">
        <v>44</v>
      </c>
      <c r="Z63" s="47" t="s">
        <v>44</v>
      </c>
      <c r="AA63" s="47" t="s">
        <v>44</v>
      </c>
    </row>
    <row r="64" spans="1:27" ht="14.25" customHeight="1" x14ac:dyDescent="0.15">
      <c r="A64" s="98" t="s">
        <v>102</v>
      </c>
      <c r="B64" s="98"/>
      <c r="C64" s="98"/>
      <c r="D64" s="98"/>
      <c r="E64" s="98"/>
      <c r="F64" s="98"/>
      <c r="G64" s="98"/>
      <c r="H64" s="98"/>
      <c r="I64" s="98"/>
      <c r="J64" s="98"/>
      <c r="K64" s="98"/>
      <c r="L64" s="98"/>
      <c r="M64" s="98"/>
      <c r="N64" s="103"/>
      <c r="O64" s="103"/>
      <c r="P64" s="78"/>
      <c r="Q64" s="78"/>
      <c r="R64" s="78"/>
      <c r="S64" s="78"/>
      <c r="T64" s="78"/>
      <c r="U64" s="78"/>
      <c r="V64" s="78"/>
      <c r="W64" s="78"/>
    </row>
    <row r="65" spans="1:27" ht="14.25" customHeight="1" x14ac:dyDescent="0.15">
      <c r="A65" s="43"/>
      <c r="B65" s="43"/>
      <c r="C65" s="43"/>
      <c r="D65" s="43"/>
      <c r="E65" s="43"/>
      <c r="F65" s="43"/>
      <c r="G65" s="43"/>
      <c r="H65" s="43"/>
      <c r="I65" s="43"/>
      <c r="J65" s="43"/>
      <c r="K65" s="43"/>
      <c r="L65" s="43"/>
      <c r="M65" s="43"/>
      <c r="N65" s="78"/>
      <c r="O65" s="78"/>
      <c r="P65" s="78"/>
      <c r="Q65" s="78"/>
      <c r="R65" s="78"/>
      <c r="S65" s="78"/>
      <c r="T65" s="78"/>
      <c r="U65" s="78"/>
      <c r="V65" s="78"/>
      <c r="W65" s="78"/>
    </row>
    <row r="66" spans="1:27" s="1" customFormat="1" ht="14.25" customHeight="1" x14ac:dyDescent="0.15">
      <c r="A66" s="66" t="s">
        <v>29</v>
      </c>
      <c r="B66" s="66"/>
      <c r="C66" s="66"/>
      <c r="D66" s="66"/>
      <c r="E66" s="66"/>
      <c r="F66" s="66"/>
      <c r="G66" s="66"/>
      <c r="H66" s="66"/>
      <c r="I66" s="66"/>
      <c r="J66" s="66"/>
      <c r="K66" s="66"/>
      <c r="L66" s="66"/>
      <c r="M66" s="66"/>
      <c r="N66" s="66"/>
      <c r="O66" s="66"/>
      <c r="P66" s="66"/>
      <c r="Q66" s="66"/>
      <c r="R66" s="66"/>
      <c r="S66" s="66"/>
      <c r="T66" s="66"/>
      <c r="U66" s="66"/>
      <c r="V66" s="66"/>
      <c r="W66" s="67"/>
      <c r="X66" s="67"/>
      <c r="Y66" s="67"/>
      <c r="Z66" s="67"/>
      <c r="AA66" s="67"/>
    </row>
    <row r="67" spans="1:27" s="1" customFormat="1" ht="14.25" customHeight="1" x14ac:dyDescent="0.15">
      <c r="A67" s="2"/>
      <c r="B67" s="2"/>
      <c r="C67" s="2"/>
      <c r="D67" s="2"/>
      <c r="E67" s="2"/>
      <c r="F67" s="2"/>
      <c r="G67" s="2"/>
      <c r="H67" s="2"/>
      <c r="I67" s="3"/>
      <c r="J67" s="3"/>
      <c r="K67" s="3"/>
      <c r="L67" s="3"/>
      <c r="M67" s="3"/>
      <c r="N67" s="3"/>
      <c r="O67" s="14"/>
      <c r="P67" s="3"/>
      <c r="Q67" s="3"/>
      <c r="R67" s="3"/>
      <c r="S67" s="3"/>
      <c r="T67" s="3"/>
      <c r="U67" s="3"/>
      <c r="V67" s="3"/>
      <c r="W67" s="3"/>
      <c r="Y67" s="3"/>
      <c r="Z67" s="3"/>
      <c r="AA67" s="3" t="s">
        <v>3</v>
      </c>
    </row>
    <row r="68" spans="1:27" s="1" customFormat="1" ht="23.4" customHeight="1" x14ac:dyDescent="0.15">
      <c r="A68" s="82" t="s">
        <v>151</v>
      </c>
      <c r="B68" s="82"/>
      <c r="C68" s="82"/>
      <c r="D68" s="83"/>
      <c r="E68" s="63" t="s">
        <v>5</v>
      </c>
      <c r="F68" s="63">
        <v>16</v>
      </c>
      <c r="G68" s="63">
        <v>17</v>
      </c>
      <c r="H68" s="63">
        <v>18</v>
      </c>
      <c r="I68" s="63">
        <v>19</v>
      </c>
      <c r="J68" s="63">
        <v>20</v>
      </c>
      <c r="K68" s="63">
        <v>21</v>
      </c>
      <c r="L68" s="63">
        <v>22</v>
      </c>
      <c r="M68" s="63">
        <v>23</v>
      </c>
      <c r="N68" s="63">
        <v>24</v>
      </c>
      <c r="O68" s="63">
        <v>25</v>
      </c>
      <c r="P68" s="63">
        <v>26</v>
      </c>
      <c r="Q68" s="63">
        <v>27</v>
      </c>
      <c r="R68" s="63">
        <v>28</v>
      </c>
      <c r="S68" s="63">
        <v>29</v>
      </c>
      <c r="T68" s="63">
        <v>30</v>
      </c>
      <c r="U68" s="63" t="s">
        <v>127</v>
      </c>
      <c r="V68" s="63">
        <v>2</v>
      </c>
      <c r="W68" s="63">
        <v>3</v>
      </c>
      <c r="X68" s="63">
        <v>4</v>
      </c>
      <c r="Y68" s="63">
        <v>5</v>
      </c>
      <c r="Z68" s="68">
        <v>6</v>
      </c>
      <c r="AA68" s="68">
        <v>7</v>
      </c>
    </row>
    <row r="69" spans="1:27" s="15" customFormat="1" ht="14.25" customHeight="1" x14ac:dyDescent="0.15">
      <c r="A69" s="5" t="s">
        <v>6</v>
      </c>
      <c r="B69" s="5"/>
      <c r="C69" s="5"/>
      <c r="D69" s="40"/>
      <c r="E69" s="58"/>
      <c r="F69" s="57"/>
      <c r="G69" s="57"/>
      <c r="H69" s="57"/>
      <c r="I69" s="57"/>
      <c r="J69" s="57"/>
      <c r="K69" s="57"/>
      <c r="L69" s="57"/>
      <c r="M69" s="57"/>
      <c r="U69" s="26"/>
      <c r="V69" s="26"/>
      <c r="W69" s="26"/>
    </row>
    <row r="70" spans="1:27" s="15" customFormat="1" ht="14.25" customHeight="1" x14ac:dyDescent="0.15">
      <c r="A70" s="79"/>
      <c r="B70" s="80" t="s">
        <v>26</v>
      </c>
      <c r="C70" s="80"/>
      <c r="D70" s="38"/>
      <c r="E70" s="58">
        <v>146952750.44800001</v>
      </c>
      <c r="F70" s="57">
        <v>136464021</v>
      </c>
      <c r="G70" s="57">
        <v>124498453</v>
      </c>
      <c r="H70" s="57">
        <v>117521953</v>
      </c>
      <c r="I70" s="57">
        <v>113339210</v>
      </c>
      <c r="J70" s="57">
        <v>53992940</v>
      </c>
      <c r="K70" s="57" t="s">
        <v>44</v>
      </c>
      <c r="L70" s="57" t="s">
        <v>44</v>
      </c>
      <c r="M70" s="57" t="s">
        <v>44</v>
      </c>
      <c r="N70" s="57" t="s">
        <v>44</v>
      </c>
      <c r="O70" s="57" t="s">
        <v>44</v>
      </c>
      <c r="P70" s="57" t="s">
        <v>44</v>
      </c>
      <c r="Q70" s="57" t="s">
        <v>44</v>
      </c>
      <c r="R70" s="57" t="s">
        <v>44</v>
      </c>
      <c r="S70" s="57" t="s">
        <v>44</v>
      </c>
      <c r="T70" s="57" t="s">
        <v>44</v>
      </c>
      <c r="U70" s="57" t="s">
        <v>44</v>
      </c>
      <c r="V70" s="57" t="s">
        <v>44</v>
      </c>
      <c r="W70" s="57" t="s">
        <v>44</v>
      </c>
      <c r="X70" s="55" t="s">
        <v>44</v>
      </c>
      <c r="Y70" s="55" t="s">
        <v>44</v>
      </c>
      <c r="Z70" s="55" t="s">
        <v>44</v>
      </c>
      <c r="AA70" s="55" t="s">
        <v>44</v>
      </c>
    </row>
    <row r="71" spans="1:27" s="15" customFormat="1" ht="14.25" customHeight="1" x14ac:dyDescent="0.15">
      <c r="A71" s="79"/>
      <c r="B71" s="80" t="s">
        <v>30</v>
      </c>
      <c r="C71" s="80"/>
      <c r="D71" s="38"/>
      <c r="E71" s="58" t="s">
        <v>10</v>
      </c>
      <c r="F71" s="57">
        <v>112524657</v>
      </c>
      <c r="G71" s="57">
        <v>152820963</v>
      </c>
      <c r="H71" s="57">
        <v>162298939</v>
      </c>
      <c r="I71" s="57">
        <v>165440910</v>
      </c>
      <c r="J71" s="57">
        <v>82076470</v>
      </c>
      <c r="K71" s="57" t="s">
        <v>44</v>
      </c>
      <c r="L71" s="57" t="s">
        <v>44</v>
      </c>
      <c r="M71" s="57" t="s">
        <v>44</v>
      </c>
      <c r="N71" s="57" t="s">
        <v>44</v>
      </c>
      <c r="O71" s="57" t="s">
        <v>44</v>
      </c>
      <c r="P71" s="57" t="s">
        <v>44</v>
      </c>
      <c r="Q71" s="57" t="s">
        <v>44</v>
      </c>
      <c r="R71" s="57" t="s">
        <v>44</v>
      </c>
      <c r="S71" s="57" t="s">
        <v>44</v>
      </c>
      <c r="T71" s="57" t="s">
        <v>44</v>
      </c>
      <c r="U71" s="57" t="s">
        <v>44</v>
      </c>
      <c r="V71" s="57" t="s">
        <v>44</v>
      </c>
      <c r="W71" s="57" t="s">
        <v>44</v>
      </c>
      <c r="X71" s="55" t="s">
        <v>44</v>
      </c>
      <c r="Y71" s="55" t="s">
        <v>44</v>
      </c>
      <c r="Z71" s="55" t="s">
        <v>44</v>
      </c>
      <c r="AA71" s="55" t="s">
        <v>44</v>
      </c>
    </row>
    <row r="72" spans="1:27" s="15" customFormat="1" ht="14.25" customHeight="1" x14ac:dyDescent="0.15">
      <c r="A72" s="79"/>
      <c r="B72" s="80" t="s">
        <v>31</v>
      </c>
      <c r="C72" s="80"/>
      <c r="D72" s="38"/>
      <c r="E72" s="58" t="s">
        <v>10</v>
      </c>
      <c r="F72" s="57">
        <v>165410045</v>
      </c>
      <c r="G72" s="57">
        <v>207564250</v>
      </c>
      <c r="H72" s="57">
        <v>186463880</v>
      </c>
      <c r="I72" s="57">
        <v>167422293</v>
      </c>
      <c r="J72" s="57">
        <v>74194982</v>
      </c>
      <c r="K72" s="57" t="s">
        <v>44</v>
      </c>
      <c r="L72" s="57" t="s">
        <v>44</v>
      </c>
      <c r="M72" s="57" t="s">
        <v>44</v>
      </c>
      <c r="N72" s="57" t="s">
        <v>44</v>
      </c>
      <c r="O72" s="57" t="s">
        <v>44</v>
      </c>
      <c r="P72" s="57" t="s">
        <v>44</v>
      </c>
      <c r="Q72" s="57" t="s">
        <v>44</v>
      </c>
      <c r="R72" s="57" t="s">
        <v>44</v>
      </c>
      <c r="S72" s="57" t="s">
        <v>44</v>
      </c>
      <c r="T72" s="57" t="s">
        <v>44</v>
      </c>
      <c r="U72" s="57" t="s">
        <v>44</v>
      </c>
      <c r="V72" s="57" t="s">
        <v>44</v>
      </c>
      <c r="W72" s="57" t="s">
        <v>44</v>
      </c>
      <c r="X72" s="55" t="s">
        <v>44</v>
      </c>
      <c r="Y72" s="55" t="s">
        <v>44</v>
      </c>
      <c r="Z72" s="55" t="s">
        <v>44</v>
      </c>
      <c r="AA72" s="55" t="s">
        <v>44</v>
      </c>
    </row>
    <row r="73" spans="1:27" s="15" customFormat="1" ht="14.25" customHeight="1" x14ac:dyDescent="0.15">
      <c r="A73" s="79"/>
      <c r="B73" s="80" t="s">
        <v>32</v>
      </c>
      <c r="C73" s="80"/>
      <c r="D73" s="38"/>
      <c r="E73" s="58" t="s">
        <v>10</v>
      </c>
      <c r="F73" s="57">
        <v>225286</v>
      </c>
      <c r="G73" s="57">
        <v>258871</v>
      </c>
      <c r="H73" s="57">
        <v>1064193</v>
      </c>
      <c r="I73" s="57">
        <v>1889621</v>
      </c>
      <c r="J73" s="57">
        <v>852093</v>
      </c>
      <c r="K73" s="57" t="s">
        <v>44</v>
      </c>
      <c r="L73" s="57" t="s">
        <v>44</v>
      </c>
      <c r="M73" s="57" t="s">
        <v>44</v>
      </c>
      <c r="N73" s="57" t="s">
        <v>44</v>
      </c>
      <c r="O73" s="57" t="s">
        <v>44</v>
      </c>
      <c r="P73" s="57" t="s">
        <v>44</v>
      </c>
      <c r="Q73" s="57" t="s">
        <v>44</v>
      </c>
      <c r="R73" s="57" t="s">
        <v>44</v>
      </c>
      <c r="S73" s="57" t="s">
        <v>44</v>
      </c>
      <c r="T73" s="57" t="s">
        <v>44</v>
      </c>
      <c r="U73" s="57" t="s">
        <v>44</v>
      </c>
      <c r="V73" s="57" t="s">
        <v>44</v>
      </c>
      <c r="W73" s="57" t="s">
        <v>44</v>
      </c>
      <c r="X73" s="55" t="s">
        <v>44</v>
      </c>
      <c r="Y73" s="55" t="s">
        <v>44</v>
      </c>
      <c r="Z73" s="55" t="s">
        <v>44</v>
      </c>
      <c r="AA73" s="55" t="s">
        <v>44</v>
      </c>
    </row>
    <row r="74" spans="1:27" s="15" customFormat="1" ht="14.25" customHeight="1" x14ac:dyDescent="0.15">
      <c r="A74" s="79"/>
      <c r="B74" s="80" t="s">
        <v>33</v>
      </c>
      <c r="C74" s="80"/>
      <c r="D74" s="38"/>
      <c r="E74" s="58"/>
      <c r="F74" s="57"/>
      <c r="G74" s="57"/>
      <c r="H74" s="57"/>
      <c r="I74" s="57"/>
      <c r="J74" s="57"/>
      <c r="K74" s="57"/>
      <c r="L74" s="57"/>
      <c r="M74" s="57"/>
      <c r="N74" s="57"/>
      <c r="O74" s="57"/>
      <c r="P74" s="57"/>
      <c r="Q74" s="57"/>
      <c r="R74" s="57"/>
      <c r="S74" s="57"/>
      <c r="T74" s="57"/>
      <c r="U74" s="57"/>
      <c r="V74" s="57"/>
      <c r="W74" s="57"/>
      <c r="X74" s="55"/>
      <c r="Y74" s="55"/>
      <c r="Z74" s="55"/>
      <c r="AA74" s="55"/>
    </row>
    <row r="75" spans="1:27" s="25" customFormat="1" ht="14.25" customHeight="1" x14ac:dyDescent="0.15">
      <c r="A75" s="76"/>
      <c r="B75" s="78"/>
      <c r="C75" s="69" t="s">
        <v>9</v>
      </c>
      <c r="D75" s="24"/>
      <c r="E75" s="58">
        <v>45011000</v>
      </c>
      <c r="F75" s="57">
        <v>36990114</v>
      </c>
      <c r="G75" s="57">
        <v>33526489</v>
      </c>
      <c r="H75" s="57">
        <v>44210372</v>
      </c>
      <c r="I75" s="57">
        <v>42048529</v>
      </c>
      <c r="J75" s="57">
        <v>3147247</v>
      </c>
      <c r="K75" s="57" t="s">
        <v>44</v>
      </c>
      <c r="L75" s="57" t="s">
        <v>44</v>
      </c>
      <c r="M75" s="57" t="s">
        <v>44</v>
      </c>
      <c r="N75" s="57" t="s">
        <v>44</v>
      </c>
      <c r="O75" s="57" t="s">
        <v>44</v>
      </c>
      <c r="P75" s="57" t="s">
        <v>44</v>
      </c>
      <c r="Q75" s="57" t="s">
        <v>44</v>
      </c>
      <c r="R75" s="57" t="s">
        <v>44</v>
      </c>
      <c r="S75" s="57" t="s">
        <v>44</v>
      </c>
      <c r="T75" s="57" t="s">
        <v>44</v>
      </c>
      <c r="U75" s="57" t="s">
        <v>44</v>
      </c>
      <c r="V75" s="57" t="s">
        <v>44</v>
      </c>
      <c r="W75" s="57" t="s">
        <v>44</v>
      </c>
      <c r="X75" s="55" t="s">
        <v>44</v>
      </c>
      <c r="Y75" s="55" t="s">
        <v>44</v>
      </c>
      <c r="Z75" s="55" t="s">
        <v>44</v>
      </c>
      <c r="AA75" s="55" t="s">
        <v>44</v>
      </c>
    </row>
    <row r="76" spans="1:27" s="39" customFormat="1" ht="27" customHeight="1" x14ac:dyDescent="0.15">
      <c r="A76" s="79"/>
      <c r="B76" s="78"/>
      <c r="C76" s="32" t="s">
        <v>145</v>
      </c>
      <c r="D76" s="38"/>
      <c r="E76" s="58" t="s">
        <v>10</v>
      </c>
      <c r="F76" s="57" t="s">
        <v>10</v>
      </c>
      <c r="G76" s="57" t="s">
        <v>10</v>
      </c>
      <c r="H76" s="57" t="s">
        <v>10</v>
      </c>
      <c r="I76" s="57">
        <v>18056</v>
      </c>
      <c r="J76" s="57">
        <v>8142</v>
      </c>
      <c r="K76" s="57" t="s">
        <v>44</v>
      </c>
      <c r="L76" s="57" t="s">
        <v>44</v>
      </c>
      <c r="M76" s="57" t="s">
        <v>44</v>
      </c>
      <c r="N76" s="57" t="s">
        <v>44</v>
      </c>
      <c r="O76" s="57" t="s">
        <v>44</v>
      </c>
      <c r="P76" s="57" t="s">
        <v>44</v>
      </c>
      <c r="Q76" s="57" t="s">
        <v>44</v>
      </c>
      <c r="R76" s="57" t="s">
        <v>44</v>
      </c>
      <c r="S76" s="57" t="s">
        <v>44</v>
      </c>
      <c r="T76" s="57" t="s">
        <v>44</v>
      </c>
      <c r="U76" s="57" t="s">
        <v>44</v>
      </c>
      <c r="V76" s="57" t="s">
        <v>44</v>
      </c>
      <c r="W76" s="57" t="s">
        <v>44</v>
      </c>
      <c r="X76" s="55" t="s">
        <v>44</v>
      </c>
      <c r="Y76" s="55" t="s">
        <v>44</v>
      </c>
      <c r="Z76" s="55" t="s">
        <v>44</v>
      </c>
      <c r="AA76" s="55" t="s">
        <v>44</v>
      </c>
    </row>
    <row r="77" spans="1:27" s="39" customFormat="1" ht="27" customHeight="1" x14ac:dyDescent="0.15">
      <c r="A77" s="79"/>
      <c r="B77" s="78"/>
      <c r="C77" s="32" t="s">
        <v>146</v>
      </c>
      <c r="D77" s="38"/>
      <c r="E77" s="58">
        <v>26651.600999999999</v>
      </c>
      <c r="F77" s="57">
        <v>19918</v>
      </c>
      <c r="G77" s="57">
        <v>16485</v>
      </c>
      <c r="H77" s="57">
        <v>11268</v>
      </c>
      <c r="I77" s="57" t="s">
        <v>10</v>
      </c>
      <c r="J77" s="57" t="s">
        <v>44</v>
      </c>
      <c r="K77" s="57" t="s">
        <v>44</v>
      </c>
      <c r="L77" s="57" t="s">
        <v>44</v>
      </c>
      <c r="M77" s="57" t="s">
        <v>44</v>
      </c>
      <c r="N77" s="57" t="s">
        <v>44</v>
      </c>
      <c r="O77" s="57" t="s">
        <v>44</v>
      </c>
      <c r="P77" s="57" t="s">
        <v>44</v>
      </c>
      <c r="Q77" s="57" t="s">
        <v>44</v>
      </c>
      <c r="R77" s="57" t="s">
        <v>44</v>
      </c>
      <c r="S77" s="57" t="s">
        <v>44</v>
      </c>
      <c r="T77" s="57" t="s">
        <v>44</v>
      </c>
      <c r="U77" s="57" t="s">
        <v>44</v>
      </c>
      <c r="V77" s="57" t="s">
        <v>44</v>
      </c>
      <c r="W77" s="57" t="s">
        <v>44</v>
      </c>
      <c r="X77" s="55" t="s">
        <v>44</v>
      </c>
      <c r="Y77" s="55" t="s">
        <v>44</v>
      </c>
      <c r="Z77" s="55" t="s">
        <v>44</v>
      </c>
      <c r="AA77" s="55" t="s">
        <v>44</v>
      </c>
    </row>
    <row r="78" spans="1:27" s="15" customFormat="1" ht="36" customHeight="1" x14ac:dyDescent="0.15">
      <c r="A78" s="79"/>
      <c r="B78" s="78"/>
      <c r="C78" s="32" t="s">
        <v>150</v>
      </c>
      <c r="D78" s="38"/>
      <c r="E78" s="59">
        <v>20126.553</v>
      </c>
      <c r="F78" s="56">
        <v>14316</v>
      </c>
      <c r="G78" s="56">
        <v>9912</v>
      </c>
      <c r="H78" s="56">
        <v>7569</v>
      </c>
      <c r="I78" s="56" t="s">
        <v>10</v>
      </c>
      <c r="J78" s="56" t="s">
        <v>44</v>
      </c>
      <c r="K78" s="56" t="s">
        <v>44</v>
      </c>
      <c r="L78" s="56" t="s">
        <v>44</v>
      </c>
      <c r="M78" s="56" t="s">
        <v>44</v>
      </c>
      <c r="N78" s="56" t="s">
        <v>44</v>
      </c>
      <c r="O78" s="56" t="s">
        <v>44</v>
      </c>
      <c r="P78" s="56" t="s">
        <v>44</v>
      </c>
      <c r="Q78" s="56" t="s">
        <v>44</v>
      </c>
      <c r="R78" s="56" t="s">
        <v>44</v>
      </c>
      <c r="S78" s="56" t="s">
        <v>44</v>
      </c>
      <c r="T78" s="56" t="s">
        <v>44</v>
      </c>
      <c r="U78" s="56" t="s">
        <v>44</v>
      </c>
      <c r="V78" s="56" t="s">
        <v>44</v>
      </c>
      <c r="W78" s="56" t="s">
        <v>44</v>
      </c>
      <c r="X78" s="54" t="s">
        <v>44</v>
      </c>
      <c r="Y78" s="54" t="s">
        <v>44</v>
      </c>
      <c r="Z78" s="54" t="s">
        <v>44</v>
      </c>
      <c r="AA78" s="54" t="s">
        <v>44</v>
      </c>
    </row>
    <row r="79" spans="1:27" s="25" customFormat="1" ht="14.25" customHeight="1" x14ac:dyDescent="0.15">
      <c r="A79" s="76"/>
      <c r="B79" s="79"/>
      <c r="C79" s="69" t="s">
        <v>11</v>
      </c>
      <c r="D79" s="24"/>
      <c r="E79" s="58">
        <v>21857.624</v>
      </c>
      <c r="F79" s="57">
        <v>33335</v>
      </c>
      <c r="G79" s="57">
        <v>40263</v>
      </c>
      <c r="H79" s="57">
        <v>135174</v>
      </c>
      <c r="I79" s="57">
        <v>688809</v>
      </c>
      <c r="J79" s="57">
        <v>366064</v>
      </c>
      <c r="K79" s="57" t="s">
        <v>44</v>
      </c>
      <c r="L79" s="57" t="s">
        <v>44</v>
      </c>
      <c r="M79" s="57" t="s">
        <v>44</v>
      </c>
      <c r="N79" s="57" t="s">
        <v>44</v>
      </c>
      <c r="O79" s="57" t="s">
        <v>44</v>
      </c>
      <c r="P79" s="57" t="s">
        <v>44</v>
      </c>
      <c r="Q79" s="57" t="s">
        <v>44</v>
      </c>
      <c r="R79" s="57" t="s">
        <v>44</v>
      </c>
      <c r="S79" s="57" t="s">
        <v>44</v>
      </c>
      <c r="T79" s="57" t="s">
        <v>44</v>
      </c>
      <c r="U79" s="57" t="s">
        <v>44</v>
      </c>
      <c r="V79" s="57" t="s">
        <v>44</v>
      </c>
      <c r="W79" s="57" t="s">
        <v>44</v>
      </c>
      <c r="X79" s="55" t="s">
        <v>44</v>
      </c>
      <c r="Y79" s="55" t="s">
        <v>44</v>
      </c>
      <c r="Z79" s="55" t="s">
        <v>44</v>
      </c>
      <c r="AA79" s="55" t="s">
        <v>44</v>
      </c>
    </row>
    <row r="80" spans="1:27" s="25" customFormat="1" ht="14.25" customHeight="1" x14ac:dyDescent="0.15">
      <c r="A80" s="76"/>
      <c r="B80" s="79"/>
      <c r="C80" s="69" t="s">
        <v>8</v>
      </c>
      <c r="D80" s="24"/>
      <c r="E80" s="58">
        <v>2186503.8360000001</v>
      </c>
      <c r="F80" s="57">
        <v>2263158</v>
      </c>
      <c r="G80" s="57">
        <v>1938373</v>
      </c>
      <c r="H80" s="57">
        <v>1496811</v>
      </c>
      <c r="I80" s="57">
        <v>1433290</v>
      </c>
      <c r="J80" s="57">
        <v>932406</v>
      </c>
      <c r="K80" s="57" t="s">
        <v>44</v>
      </c>
      <c r="L80" s="57" t="s">
        <v>44</v>
      </c>
      <c r="M80" s="57" t="s">
        <v>44</v>
      </c>
      <c r="N80" s="57" t="s">
        <v>44</v>
      </c>
      <c r="O80" s="57" t="s">
        <v>44</v>
      </c>
      <c r="P80" s="57" t="s">
        <v>44</v>
      </c>
      <c r="Q80" s="57" t="s">
        <v>44</v>
      </c>
      <c r="R80" s="57" t="s">
        <v>44</v>
      </c>
      <c r="S80" s="57" t="s">
        <v>44</v>
      </c>
      <c r="T80" s="57" t="s">
        <v>44</v>
      </c>
      <c r="U80" s="57" t="s">
        <v>44</v>
      </c>
      <c r="V80" s="57" t="s">
        <v>44</v>
      </c>
      <c r="W80" s="57" t="s">
        <v>44</v>
      </c>
      <c r="X80" s="55" t="s">
        <v>44</v>
      </c>
      <c r="Y80" s="55" t="s">
        <v>44</v>
      </c>
      <c r="Z80" s="55" t="s">
        <v>44</v>
      </c>
      <c r="AA80" s="55" t="s">
        <v>44</v>
      </c>
    </row>
    <row r="81" spans="1:27" ht="14.25" customHeight="1" x14ac:dyDescent="0.15">
      <c r="A81" s="75"/>
      <c r="B81" s="84" t="s">
        <v>12</v>
      </c>
      <c r="C81" s="84"/>
      <c r="D81" s="20"/>
      <c r="E81" s="7">
        <v>194218890</v>
      </c>
      <c r="F81" s="8">
        <v>453944850</v>
      </c>
      <c r="G81" s="8">
        <v>520674064</v>
      </c>
      <c r="H81" s="8">
        <v>513210163</v>
      </c>
      <c r="I81" s="8">
        <v>492280722</v>
      </c>
      <c r="J81" s="8">
        <v>215570347</v>
      </c>
      <c r="K81" s="8" t="s">
        <v>44</v>
      </c>
      <c r="L81" s="8" t="s">
        <v>44</v>
      </c>
      <c r="M81" s="8" t="s">
        <v>44</v>
      </c>
      <c r="N81" s="8" t="s">
        <v>44</v>
      </c>
      <c r="O81" s="8" t="s">
        <v>44</v>
      </c>
      <c r="P81" s="8" t="s">
        <v>44</v>
      </c>
      <c r="Q81" s="8" t="s">
        <v>44</v>
      </c>
      <c r="R81" s="8" t="s">
        <v>44</v>
      </c>
      <c r="S81" s="8" t="s">
        <v>44</v>
      </c>
      <c r="T81" s="8" t="s">
        <v>44</v>
      </c>
      <c r="U81" s="8" t="s">
        <v>44</v>
      </c>
      <c r="V81" s="8" t="s">
        <v>44</v>
      </c>
      <c r="W81" s="8" t="s">
        <v>44</v>
      </c>
      <c r="X81" s="45" t="s">
        <v>44</v>
      </c>
      <c r="Y81" s="45" t="s">
        <v>44</v>
      </c>
      <c r="Z81" s="45" t="s">
        <v>44</v>
      </c>
      <c r="AA81" s="45" t="s">
        <v>44</v>
      </c>
    </row>
    <row r="82" spans="1:27" ht="14.25" customHeight="1" x14ac:dyDescent="0.15">
      <c r="A82" s="5" t="s">
        <v>13</v>
      </c>
      <c r="B82" s="5"/>
      <c r="C82" s="70"/>
      <c r="D82" s="20"/>
      <c r="E82" s="58"/>
      <c r="F82" s="57"/>
      <c r="G82" s="57"/>
      <c r="H82" s="57"/>
      <c r="I82" s="57"/>
      <c r="J82" s="57"/>
      <c r="K82" s="57"/>
      <c r="L82" s="57"/>
      <c r="M82" s="57"/>
      <c r="N82" s="57"/>
      <c r="O82" s="57"/>
      <c r="P82" s="57"/>
      <c r="Q82" s="57"/>
      <c r="R82" s="57"/>
      <c r="S82" s="57"/>
      <c r="T82" s="57"/>
      <c r="U82" s="57"/>
      <c r="V82" s="57"/>
      <c r="W82" s="57"/>
      <c r="X82" s="55"/>
      <c r="Y82" s="55"/>
      <c r="Z82" s="55"/>
      <c r="AA82" s="55"/>
    </row>
    <row r="83" spans="1:27" ht="14.25" customHeight="1" x14ac:dyDescent="0.15">
      <c r="A83" s="20"/>
      <c r="B83" s="81" t="s">
        <v>14</v>
      </c>
      <c r="C83" s="81"/>
      <c r="D83" s="20"/>
      <c r="E83" s="58">
        <v>136807243.58000001</v>
      </c>
      <c r="F83" s="57">
        <v>124883480</v>
      </c>
      <c r="G83" s="57">
        <v>112869006</v>
      </c>
      <c r="H83" s="57">
        <v>103850312</v>
      </c>
      <c r="I83" s="57">
        <v>99929093</v>
      </c>
      <c r="J83" s="57">
        <v>50261260</v>
      </c>
      <c r="K83" s="57" t="s">
        <v>44</v>
      </c>
      <c r="L83" s="57" t="s">
        <v>44</v>
      </c>
      <c r="M83" s="57" t="s">
        <v>44</v>
      </c>
      <c r="N83" s="57" t="s">
        <v>44</v>
      </c>
      <c r="O83" s="57" t="s">
        <v>44</v>
      </c>
      <c r="P83" s="57" t="s">
        <v>44</v>
      </c>
      <c r="Q83" s="57" t="s">
        <v>44</v>
      </c>
      <c r="R83" s="57" t="s">
        <v>44</v>
      </c>
      <c r="S83" s="57" t="s">
        <v>44</v>
      </c>
      <c r="T83" s="57" t="s">
        <v>44</v>
      </c>
      <c r="U83" s="57" t="s">
        <v>44</v>
      </c>
      <c r="V83" s="57" t="s">
        <v>44</v>
      </c>
      <c r="W83" s="57" t="s">
        <v>44</v>
      </c>
      <c r="X83" s="55" t="s">
        <v>44</v>
      </c>
      <c r="Y83" s="55" t="s">
        <v>44</v>
      </c>
      <c r="Z83" s="55" t="s">
        <v>44</v>
      </c>
      <c r="AA83" s="55" t="s">
        <v>44</v>
      </c>
    </row>
    <row r="84" spans="1:27" ht="14.25" customHeight="1" x14ac:dyDescent="0.15">
      <c r="A84" s="20"/>
      <c r="B84" s="20"/>
      <c r="C84" s="70" t="s">
        <v>15</v>
      </c>
      <c r="D84" s="20"/>
      <c r="E84" s="58">
        <v>8737064.1750000007</v>
      </c>
      <c r="F84" s="57">
        <v>10063237</v>
      </c>
      <c r="G84" s="57">
        <v>10417722</v>
      </c>
      <c r="H84" s="57">
        <v>10250048</v>
      </c>
      <c r="I84" s="57">
        <v>9916885</v>
      </c>
      <c r="J84" s="57">
        <v>4940455</v>
      </c>
      <c r="K84" s="57" t="s">
        <v>44</v>
      </c>
      <c r="L84" s="57" t="s">
        <v>44</v>
      </c>
      <c r="M84" s="57" t="s">
        <v>44</v>
      </c>
      <c r="N84" s="57" t="s">
        <v>44</v>
      </c>
      <c r="O84" s="57" t="s">
        <v>44</v>
      </c>
      <c r="P84" s="57" t="s">
        <v>44</v>
      </c>
      <c r="Q84" s="57" t="s">
        <v>44</v>
      </c>
      <c r="R84" s="57" t="s">
        <v>44</v>
      </c>
      <c r="S84" s="57" t="s">
        <v>44</v>
      </c>
      <c r="T84" s="57" t="s">
        <v>44</v>
      </c>
      <c r="U84" s="57" t="s">
        <v>44</v>
      </c>
      <c r="V84" s="57" t="s">
        <v>44</v>
      </c>
      <c r="W84" s="57" t="s">
        <v>44</v>
      </c>
      <c r="X84" s="55" t="s">
        <v>44</v>
      </c>
      <c r="Y84" s="55" t="s">
        <v>44</v>
      </c>
      <c r="Z84" s="55" t="s">
        <v>44</v>
      </c>
      <c r="AA84" s="55" t="s">
        <v>44</v>
      </c>
    </row>
    <row r="85" spans="1:27" ht="14.25" customHeight="1" x14ac:dyDescent="0.15">
      <c r="A85" s="20"/>
      <c r="B85" s="20"/>
      <c r="C85" s="70" t="s">
        <v>16</v>
      </c>
      <c r="D85" s="20"/>
      <c r="E85" s="58">
        <v>6623665.2489999998</v>
      </c>
      <c r="F85" s="57">
        <v>7298209</v>
      </c>
      <c r="G85" s="57">
        <v>7511858</v>
      </c>
      <c r="H85" s="57">
        <v>7144843</v>
      </c>
      <c r="I85" s="57">
        <v>7490022</v>
      </c>
      <c r="J85" s="57">
        <v>4000277</v>
      </c>
      <c r="K85" s="57" t="s">
        <v>44</v>
      </c>
      <c r="L85" s="57" t="s">
        <v>44</v>
      </c>
      <c r="M85" s="57" t="s">
        <v>44</v>
      </c>
      <c r="N85" s="57" t="s">
        <v>44</v>
      </c>
      <c r="O85" s="57" t="s">
        <v>44</v>
      </c>
      <c r="P85" s="57" t="s">
        <v>44</v>
      </c>
      <c r="Q85" s="57" t="s">
        <v>44</v>
      </c>
      <c r="R85" s="57" t="s">
        <v>44</v>
      </c>
      <c r="S85" s="57" t="s">
        <v>44</v>
      </c>
      <c r="T85" s="57" t="s">
        <v>44</v>
      </c>
      <c r="U85" s="57" t="s">
        <v>44</v>
      </c>
      <c r="V85" s="57" t="s">
        <v>44</v>
      </c>
      <c r="W85" s="57" t="s">
        <v>44</v>
      </c>
      <c r="X85" s="55" t="s">
        <v>44</v>
      </c>
      <c r="Y85" s="55" t="s">
        <v>44</v>
      </c>
      <c r="Z85" s="55" t="s">
        <v>44</v>
      </c>
      <c r="AA85" s="55" t="s">
        <v>44</v>
      </c>
    </row>
    <row r="86" spans="1:27" ht="14.25" customHeight="1" x14ac:dyDescent="0.15">
      <c r="A86" s="20"/>
      <c r="B86" s="20"/>
      <c r="C86" s="70" t="s">
        <v>17</v>
      </c>
      <c r="D86" s="20"/>
      <c r="E86" s="58">
        <v>1514117.463</v>
      </c>
      <c r="F86" s="57">
        <v>1351971</v>
      </c>
      <c r="G86" s="57">
        <v>872768</v>
      </c>
      <c r="H86" s="57">
        <v>1632073</v>
      </c>
      <c r="I86" s="57">
        <v>2034845</v>
      </c>
      <c r="J86" s="57">
        <v>1174799</v>
      </c>
      <c r="K86" s="57" t="s">
        <v>44</v>
      </c>
      <c r="L86" s="57" t="s">
        <v>44</v>
      </c>
      <c r="M86" s="57" t="s">
        <v>44</v>
      </c>
      <c r="N86" s="57" t="s">
        <v>44</v>
      </c>
      <c r="O86" s="57" t="s">
        <v>44</v>
      </c>
      <c r="P86" s="57" t="s">
        <v>44</v>
      </c>
      <c r="Q86" s="57" t="s">
        <v>44</v>
      </c>
      <c r="R86" s="57" t="s">
        <v>44</v>
      </c>
      <c r="S86" s="57" t="s">
        <v>44</v>
      </c>
      <c r="T86" s="57" t="s">
        <v>44</v>
      </c>
      <c r="U86" s="57" t="s">
        <v>44</v>
      </c>
      <c r="V86" s="57" t="s">
        <v>44</v>
      </c>
      <c r="W86" s="57" t="s">
        <v>44</v>
      </c>
      <c r="X86" s="55" t="s">
        <v>44</v>
      </c>
      <c r="Y86" s="55" t="s">
        <v>44</v>
      </c>
      <c r="Z86" s="55" t="s">
        <v>44</v>
      </c>
      <c r="AA86" s="55" t="s">
        <v>44</v>
      </c>
    </row>
    <row r="87" spans="1:27" ht="14.25" customHeight="1" x14ac:dyDescent="0.15">
      <c r="A87" s="20"/>
      <c r="B87" s="20"/>
      <c r="C87" s="70" t="s">
        <v>18</v>
      </c>
      <c r="D87" s="20"/>
      <c r="E87" s="58">
        <v>107045201.898</v>
      </c>
      <c r="F87" s="57">
        <v>88766258</v>
      </c>
      <c r="G87" s="57">
        <v>75750840</v>
      </c>
      <c r="H87" s="57">
        <v>65445829</v>
      </c>
      <c r="I87" s="57">
        <v>61491079</v>
      </c>
      <c r="J87" s="57">
        <v>29856606</v>
      </c>
      <c r="K87" s="57" t="s">
        <v>44</v>
      </c>
      <c r="L87" s="57" t="s">
        <v>44</v>
      </c>
      <c r="M87" s="57" t="s">
        <v>44</v>
      </c>
      <c r="N87" s="57" t="s">
        <v>44</v>
      </c>
      <c r="O87" s="57" t="s">
        <v>44</v>
      </c>
      <c r="P87" s="57" t="s">
        <v>44</v>
      </c>
      <c r="Q87" s="57" t="s">
        <v>44</v>
      </c>
      <c r="R87" s="57" t="s">
        <v>44</v>
      </c>
      <c r="S87" s="57" t="s">
        <v>44</v>
      </c>
      <c r="T87" s="57" t="s">
        <v>44</v>
      </c>
      <c r="U87" s="57" t="s">
        <v>44</v>
      </c>
      <c r="V87" s="57" t="s">
        <v>44</v>
      </c>
      <c r="W87" s="57" t="s">
        <v>44</v>
      </c>
      <c r="X87" s="55" t="s">
        <v>44</v>
      </c>
      <c r="Y87" s="55" t="s">
        <v>44</v>
      </c>
      <c r="Z87" s="55" t="s">
        <v>44</v>
      </c>
      <c r="AA87" s="55" t="s">
        <v>44</v>
      </c>
    </row>
    <row r="88" spans="1:27" ht="14.25" customHeight="1" x14ac:dyDescent="0.15">
      <c r="A88" s="20"/>
      <c r="B88" s="20"/>
      <c r="C88" s="70" t="s">
        <v>19</v>
      </c>
      <c r="D88" s="20"/>
      <c r="E88" s="58">
        <f>E83-SUM(E84:E87)-1</f>
        <v>12887193.795000017</v>
      </c>
      <c r="F88" s="57">
        <f>F83-SUM(F84:F87)-1</f>
        <v>17403804</v>
      </c>
      <c r="G88" s="57">
        <f>G83-SUM(G84:G87)-1</f>
        <v>18315817</v>
      </c>
      <c r="H88" s="57">
        <f>H83-SUM(H84:H87)-2</f>
        <v>19377517</v>
      </c>
      <c r="I88" s="57">
        <f>I83-SUM(I84:I87)-2</f>
        <v>18996260</v>
      </c>
      <c r="J88" s="57">
        <v>10289121</v>
      </c>
      <c r="K88" s="57" t="s">
        <v>44</v>
      </c>
      <c r="L88" s="57" t="s">
        <v>44</v>
      </c>
      <c r="M88" s="57" t="s">
        <v>44</v>
      </c>
      <c r="N88" s="57" t="s">
        <v>44</v>
      </c>
      <c r="O88" s="57" t="s">
        <v>44</v>
      </c>
      <c r="P88" s="57" t="s">
        <v>44</v>
      </c>
      <c r="Q88" s="57" t="s">
        <v>44</v>
      </c>
      <c r="R88" s="57" t="s">
        <v>44</v>
      </c>
      <c r="S88" s="57" t="s">
        <v>44</v>
      </c>
      <c r="T88" s="57" t="s">
        <v>44</v>
      </c>
      <c r="U88" s="57" t="s">
        <v>44</v>
      </c>
      <c r="V88" s="57" t="s">
        <v>44</v>
      </c>
      <c r="W88" s="57" t="s">
        <v>44</v>
      </c>
      <c r="X88" s="55" t="s">
        <v>44</v>
      </c>
      <c r="Y88" s="55" t="s">
        <v>44</v>
      </c>
      <c r="Z88" s="55" t="s">
        <v>44</v>
      </c>
      <c r="AA88" s="55" t="s">
        <v>44</v>
      </c>
    </row>
    <row r="89" spans="1:27" ht="14.25" customHeight="1" x14ac:dyDescent="0.15">
      <c r="A89" s="20"/>
      <c r="B89" s="80" t="s">
        <v>24</v>
      </c>
      <c r="C89" s="80"/>
      <c r="D89" s="20"/>
      <c r="E89" s="58" t="s">
        <v>10</v>
      </c>
      <c r="F89" s="57">
        <v>462725404</v>
      </c>
      <c r="G89" s="57">
        <v>531598670</v>
      </c>
      <c r="H89" s="57">
        <v>522500542</v>
      </c>
      <c r="I89" s="57">
        <v>582506634</v>
      </c>
      <c r="J89" s="57">
        <v>343010808</v>
      </c>
      <c r="K89" s="57" t="s">
        <v>44</v>
      </c>
      <c r="L89" s="57" t="s">
        <v>44</v>
      </c>
      <c r="M89" s="57" t="s">
        <v>44</v>
      </c>
      <c r="N89" s="57" t="s">
        <v>44</v>
      </c>
      <c r="O89" s="57" t="s">
        <v>44</v>
      </c>
      <c r="P89" s="57" t="s">
        <v>44</v>
      </c>
      <c r="Q89" s="57" t="s">
        <v>44</v>
      </c>
      <c r="R89" s="57" t="s">
        <v>44</v>
      </c>
      <c r="S89" s="57" t="s">
        <v>44</v>
      </c>
      <c r="T89" s="57" t="s">
        <v>44</v>
      </c>
      <c r="U89" s="57" t="s">
        <v>44</v>
      </c>
      <c r="V89" s="57" t="s">
        <v>44</v>
      </c>
      <c r="W89" s="57" t="s">
        <v>44</v>
      </c>
      <c r="X89" s="55" t="s">
        <v>44</v>
      </c>
      <c r="Y89" s="55" t="s">
        <v>44</v>
      </c>
      <c r="Z89" s="55" t="s">
        <v>44</v>
      </c>
      <c r="AA89" s="55" t="s">
        <v>44</v>
      </c>
    </row>
    <row r="90" spans="1:27" ht="14.25" customHeight="1" x14ac:dyDescent="0.15">
      <c r="A90" s="20"/>
      <c r="B90" s="80" t="s">
        <v>28</v>
      </c>
      <c r="C90" s="80"/>
      <c r="D90" s="20"/>
      <c r="E90" s="58" t="s">
        <v>10</v>
      </c>
      <c r="F90" s="57" t="s">
        <v>10</v>
      </c>
      <c r="G90" s="57" t="s">
        <v>10</v>
      </c>
      <c r="H90" s="57" t="s">
        <v>44</v>
      </c>
      <c r="I90" s="57" t="s">
        <v>44</v>
      </c>
      <c r="J90" s="57" t="s">
        <v>44</v>
      </c>
      <c r="K90" s="57" t="s">
        <v>44</v>
      </c>
      <c r="L90" s="57" t="s">
        <v>44</v>
      </c>
      <c r="M90" s="57" t="s">
        <v>44</v>
      </c>
      <c r="N90" s="57" t="s">
        <v>44</v>
      </c>
      <c r="O90" s="57" t="s">
        <v>44</v>
      </c>
      <c r="P90" s="57" t="s">
        <v>44</v>
      </c>
      <c r="Q90" s="57" t="s">
        <v>44</v>
      </c>
      <c r="R90" s="57" t="s">
        <v>44</v>
      </c>
      <c r="S90" s="57" t="s">
        <v>44</v>
      </c>
      <c r="T90" s="57" t="s">
        <v>44</v>
      </c>
      <c r="U90" s="57" t="s">
        <v>44</v>
      </c>
      <c r="V90" s="57" t="s">
        <v>44</v>
      </c>
      <c r="W90" s="57" t="s">
        <v>44</v>
      </c>
      <c r="X90" s="55" t="s">
        <v>44</v>
      </c>
      <c r="Y90" s="55" t="s">
        <v>44</v>
      </c>
      <c r="Z90" s="55" t="s">
        <v>44</v>
      </c>
      <c r="AA90" s="55" t="s">
        <v>44</v>
      </c>
    </row>
    <row r="91" spans="1:27" ht="14.25" customHeight="1" x14ac:dyDescent="0.15">
      <c r="A91" s="73"/>
      <c r="B91" s="87" t="s">
        <v>12</v>
      </c>
      <c r="C91" s="87"/>
      <c r="D91" s="30"/>
      <c r="E91" s="11">
        <v>136807244</v>
      </c>
      <c r="F91" s="12">
        <v>587608883</v>
      </c>
      <c r="G91" s="12">
        <v>644467677</v>
      </c>
      <c r="H91" s="12">
        <v>626350855</v>
      </c>
      <c r="I91" s="12">
        <v>682435727</v>
      </c>
      <c r="J91" s="12">
        <v>393302069</v>
      </c>
      <c r="K91" s="12" t="s">
        <v>44</v>
      </c>
      <c r="L91" s="12" t="s">
        <v>44</v>
      </c>
      <c r="M91" s="12" t="s">
        <v>44</v>
      </c>
      <c r="N91" s="12" t="s">
        <v>44</v>
      </c>
      <c r="O91" s="12" t="s">
        <v>44</v>
      </c>
      <c r="P91" s="12" t="s">
        <v>44</v>
      </c>
      <c r="Q91" s="12" t="s">
        <v>44</v>
      </c>
      <c r="R91" s="12" t="s">
        <v>44</v>
      </c>
      <c r="S91" s="12" t="s">
        <v>44</v>
      </c>
      <c r="T91" s="12" t="s">
        <v>44</v>
      </c>
      <c r="U91" s="12" t="s">
        <v>44</v>
      </c>
      <c r="V91" s="12" t="s">
        <v>44</v>
      </c>
      <c r="W91" s="12" t="s">
        <v>44</v>
      </c>
      <c r="X91" s="47" t="s">
        <v>44</v>
      </c>
      <c r="Y91" s="47" t="s">
        <v>44</v>
      </c>
      <c r="Z91" s="47" t="s">
        <v>44</v>
      </c>
      <c r="AA91" s="47" t="s">
        <v>44</v>
      </c>
    </row>
    <row r="92" spans="1:27" ht="25.5" customHeight="1" x14ac:dyDescent="0.15">
      <c r="A92" s="98" t="s">
        <v>108</v>
      </c>
      <c r="B92" s="98"/>
      <c r="C92" s="98"/>
      <c r="D92" s="98"/>
      <c r="E92" s="98"/>
      <c r="F92" s="98"/>
      <c r="G92" s="98"/>
      <c r="H92" s="98"/>
      <c r="I92" s="98"/>
      <c r="J92" s="98"/>
      <c r="K92" s="98"/>
      <c r="L92" s="98"/>
      <c r="M92" s="98"/>
      <c r="N92" s="103"/>
      <c r="O92" s="103"/>
      <c r="P92" s="78"/>
      <c r="Q92" s="78"/>
      <c r="R92" s="78"/>
      <c r="S92" s="78"/>
      <c r="T92" s="78"/>
      <c r="U92" s="78"/>
      <c r="V92" s="78"/>
      <c r="W92" s="78"/>
    </row>
    <row r="233" spans="1:13" ht="14.25" customHeight="1" x14ac:dyDescent="0.15">
      <c r="A233" s="78"/>
      <c r="B233" s="78"/>
      <c r="C233" s="78"/>
      <c r="D233" s="78"/>
      <c r="E233" s="78"/>
      <c r="F233" s="78"/>
      <c r="G233" s="78"/>
      <c r="H233" s="78"/>
      <c r="I233" s="78"/>
      <c r="J233" s="78"/>
      <c r="K233" s="78"/>
      <c r="L233" s="78"/>
      <c r="M233" s="78"/>
    </row>
    <row r="234" spans="1:13" ht="14.25" customHeight="1" x14ac:dyDescent="0.15">
      <c r="A234" s="78"/>
      <c r="B234" s="78"/>
      <c r="C234" s="78"/>
      <c r="D234" s="78"/>
      <c r="E234" s="78"/>
      <c r="F234" s="78"/>
      <c r="G234" s="78"/>
      <c r="H234" s="78"/>
      <c r="I234" s="78"/>
      <c r="J234" s="78"/>
      <c r="K234" s="78"/>
      <c r="L234" s="78"/>
      <c r="M234" s="78"/>
    </row>
    <row r="235" spans="1:13" ht="14.25" customHeight="1" x14ac:dyDescent="0.15">
      <c r="A235" s="78"/>
      <c r="B235" s="78"/>
      <c r="C235" s="78"/>
      <c r="D235" s="78"/>
      <c r="E235" s="78"/>
      <c r="F235" s="78"/>
      <c r="G235" s="78"/>
      <c r="H235" s="78"/>
      <c r="I235" s="78"/>
      <c r="J235" s="78"/>
      <c r="K235" s="78"/>
      <c r="L235" s="78"/>
      <c r="M235" s="78"/>
    </row>
    <row r="236" spans="1:13" ht="14.25" customHeight="1" x14ac:dyDescent="0.15">
      <c r="A236" s="78"/>
      <c r="B236" s="78"/>
      <c r="C236" s="78"/>
      <c r="D236" s="78"/>
      <c r="E236" s="78"/>
      <c r="F236" s="78"/>
      <c r="G236" s="78"/>
      <c r="H236" s="78"/>
      <c r="I236" s="78"/>
      <c r="J236" s="78"/>
      <c r="K236" s="78"/>
      <c r="L236" s="78"/>
      <c r="M236" s="78"/>
    </row>
    <row r="237" spans="1:13" ht="14.25" customHeight="1" x14ac:dyDescent="0.15">
      <c r="A237" s="78"/>
      <c r="B237" s="78"/>
      <c r="C237" s="78"/>
      <c r="D237" s="78"/>
      <c r="E237" s="78"/>
      <c r="F237" s="78"/>
      <c r="G237" s="78"/>
      <c r="H237" s="78"/>
      <c r="I237" s="78"/>
      <c r="J237" s="78"/>
      <c r="K237" s="78"/>
      <c r="L237" s="78"/>
      <c r="M237" s="78"/>
    </row>
    <row r="238" spans="1:13" ht="14.25" customHeight="1" x14ac:dyDescent="0.15">
      <c r="A238" s="78"/>
      <c r="B238" s="78"/>
      <c r="C238" s="78"/>
      <c r="D238" s="78"/>
      <c r="E238" s="78"/>
      <c r="F238" s="78"/>
      <c r="G238" s="78"/>
      <c r="H238" s="78"/>
      <c r="I238" s="78"/>
      <c r="J238" s="78"/>
      <c r="K238" s="78"/>
      <c r="L238" s="78"/>
      <c r="M238" s="78"/>
    </row>
    <row r="239" spans="1:13" ht="14.25" customHeight="1" x14ac:dyDescent="0.15">
      <c r="A239" s="78"/>
      <c r="B239" s="78"/>
      <c r="C239" s="78"/>
      <c r="D239" s="78"/>
      <c r="E239" s="78"/>
      <c r="F239" s="78"/>
      <c r="G239" s="78"/>
      <c r="H239" s="78"/>
      <c r="I239" s="78"/>
      <c r="J239" s="78"/>
      <c r="K239" s="78"/>
      <c r="L239" s="78"/>
      <c r="M239" s="78"/>
    </row>
    <row r="240" spans="1:13" ht="14.25" customHeight="1" x14ac:dyDescent="0.15">
      <c r="A240" s="78"/>
      <c r="B240" s="78"/>
      <c r="C240" s="78"/>
      <c r="D240" s="78"/>
      <c r="E240" s="78"/>
      <c r="F240" s="78"/>
      <c r="G240" s="78"/>
      <c r="H240" s="78"/>
      <c r="I240" s="78"/>
      <c r="J240" s="78"/>
      <c r="K240" s="78"/>
      <c r="L240" s="78"/>
      <c r="M240" s="78"/>
    </row>
    <row r="241" spans="1:13" ht="14.25" customHeight="1" x14ac:dyDescent="0.15">
      <c r="A241" s="78"/>
      <c r="B241" s="78"/>
      <c r="C241" s="78"/>
      <c r="D241" s="78"/>
      <c r="E241" s="78"/>
      <c r="F241" s="78"/>
      <c r="G241" s="78"/>
      <c r="H241" s="78"/>
      <c r="I241" s="78"/>
      <c r="J241" s="78"/>
      <c r="K241" s="78"/>
      <c r="L241" s="78"/>
      <c r="M241" s="78"/>
    </row>
  </sheetData>
  <mergeCells count="37">
    <mergeCell ref="A3:D3"/>
    <mergeCell ref="A23:D23"/>
    <mergeCell ref="A46:D46"/>
    <mergeCell ref="A68:D68"/>
    <mergeCell ref="B91:C91"/>
    <mergeCell ref="B70:C70"/>
    <mergeCell ref="B71:C71"/>
    <mergeCell ref="B72:C72"/>
    <mergeCell ref="B73:C73"/>
    <mergeCell ref="B74:C74"/>
    <mergeCell ref="B41:C41"/>
    <mergeCell ref="A42:M42"/>
    <mergeCell ref="B26:C26"/>
    <mergeCell ref="B32:C32"/>
    <mergeCell ref="B25:C25"/>
    <mergeCell ref="B48:C48"/>
    <mergeCell ref="A19:N19"/>
    <mergeCell ref="A92:O92"/>
    <mergeCell ref="B81:C81"/>
    <mergeCell ref="B83:C83"/>
    <mergeCell ref="B90:C90"/>
    <mergeCell ref="B89:C89"/>
    <mergeCell ref="B62:C62"/>
    <mergeCell ref="B63:C63"/>
    <mergeCell ref="A64:O64"/>
    <mergeCell ref="B34:C34"/>
    <mergeCell ref="B40:C40"/>
    <mergeCell ref="B49:C49"/>
    <mergeCell ref="B50:C50"/>
    <mergeCell ref="B54:C54"/>
    <mergeCell ref="B56:C56"/>
    <mergeCell ref="B17:C17"/>
    <mergeCell ref="B18:C18"/>
    <mergeCell ref="B5:C5"/>
    <mergeCell ref="B6:C6"/>
    <mergeCell ref="B10:C10"/>
    <mergeCell ref="B12:C12"/>
  </mergeCells>
  <phoneticPr fontId="7"/>
  <printOptions horizontalCentered="1"/>
  <pageMargins left="0.39370078740157483" right="0.39370078740157483" top="0.6692913385826772" bottom="7.874015748031496E-2" header="0" footer="0"/>
  <pageSetup paperSize="8" scale="57" firstPageNumber="206" fitToHeight="0" orientation="portrait" useFirstPageNumber="1" r:id="rId1"/>
  <headerFooter alignWithMargins="0"/>
  <rowBreaks count="1" manualBreakCount="1">
    <brk id="20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106"/>
  <sheetViews>
    <sheetView view="pageBreakPreview" zoomScale="85" zoomScaleNormal="100" zoomScaleSheetLayoutView="85" workbookViewId="0">
      <pane xSplit="4" ySplit="3" topLeftCell="E4" activePane="bottomRight" state="frozen"/>
      <selection pane="topRight" activeCell="E1" sqref="E1"/>
      <selection pane="bottomLeft" activeCell="A4" sqref="A4"/>
      <selection pane="bottomRight"/>
    </sheetView>
  </sheetViews>
  <sheetFormatPr defaultColWidth="9.42578125" defaultRowHeight="14.25" customHeight="1" x14ac:dyDescent="0.15"/>
  <cols>
    <col min="1" max="1" width="1.5703125" style="14" customWidth="1"/>
    <col min="2" max="2" width="1.85546875" style="14" customWidth="1"/>
    <col min="3" max="3" width="26.42578125" style="14" customWidth="1"/>
    <col min="4" max="4" width="0.5703125" style="14" customWidth="1"/>
    <col min="5" max="8" width="15" style="14" customWidth="1"/>
    <col min="9" max="23" width="13.140625" style="14" customWidth="1"/>
    <col min="24" max="27" width="13.42578125" style="14" customWidth="1"/>
    <col min="28" max="16384" width="9.42578125" style="14"/>
  </cols>
  <sheetData>
    <row r="1" spans="1:27" s="1" customFormat="1" ht="14.25" customHeight="1" x14ac:dyDescent="0.15">
      <c r="A1" s="66" t="s">
        <v>34</v>
      </c>
      <c r="B1" s="66"/>
      <c r="C1" s="66"/>
      <c r="D1" s="66"/>
      <c r="E1" s="66"/>
      <c r="F1" s="66"/>
      <c r="G1" s="66"/>
      <c r="H1" s="66"/>
      <c r="I1" s="66"/>
      <c r="J1" s="66"/>
      <c r="K1" s="66"/>
      <c r="L1" s="66"/>
      <c r="M1" s="66"/>
      <c r="N1" s="66"/>
      <c r="O1" s="66"/>
      <c r="P1" s="66"/>
      <c r="Q1" s="66"/>
      <c r="R1" s="66"/>
      <c r="S1" s="66"/>
      <c r="T1" s="66"/>
      <c r="U1" s="66"/>
      <c r="V1" s="66"/>
      <c r="W1" s="67"/>
      <c r="X1" s="67"/>
      <c r="Y1" s="67"/>
      <c r="Z1" s="67"/>
      <c r="AA1" s="67"/>
    </row>
    <row r="2" spans="1:27" s="1" customFormat="1" ht="14.25" customHeight="1" x14ac:dyDescent="0.15">
      <c r="A2" s="2"/>
      <c r="B2" s="2"/>
      <c r="C2" s="2"/>
      <c r="D2" s="2"/>
      <c r="E2" s="2"/>
      <c r="F2" s="2"/>
      <c r="G2" s="2"/>
      <c r="H2" s="2"/>
      <c r="I2" s="3"/>
      <c r="J2" s="3"/>
      <c r="K2" s="3"/>
      <c r="L2" s="3"/>
      <c r="M2" s="3"/>
      <c r="N2" s="3"/>
      <c r="O2" s="14"/>
      <c r="P2" s="3"/>
      <c r="Q2" s="3"/>
      <c r="R2" s="3"/>
      <c r="S2" s="3"/>
      <c r="T2" s="3"/>
      <c r="U2" s="3"/>
      <c r="V2" s="3"/>
      <c r="W2" s="3"/>
      <c r="Y2" s="3"/>
      <c r="Z2" s="3"/>
      <c r="AA2" s="3" t="s">
        <v>3</v>
      </c>
    </row>
    <row r="3" spans="1:27" s="1" customFormat="1" ht="23.4" customHeight="1" x14ac:dyDescent="0.15">
      <c r="A3" s="82" t="s">
        <v>151</v>
      </c>
      <c r="B3" s="82"/>
      <c r="C3" s="82"/>
      <c r="D3" s="83"/>
      <c r="E3" s="63" t="s">
        <v>5</v>
      </c>
      <c r="F3" s="63">
        <v>16</v>
      </c>
      <c r="G3" s="63">
        <v>17</v>
      </c>
      <c r="H3" s="63">
        <v>18</v>
      </c>
      <c r="I3" s="63">
        <v>19</v>
      </c>
      <c r="J3" s="63">
        <v>20</v>
      </c>
      <c r="K3" s="63">
        <v>21</v>
      </c>
      <c r="L3" s="63">
        <v>22</v>
      </c>
      <c r="M3" s="63">
        <v>23</v>
      </c>
      <c r="N3" s="63">
        <v>24</v>
      </c>
      <c r="O3" s="63">
        <v>25</v>
      </c>
      <c r="P3" s="63">
        <v>26</v>
      </c>
      <c r="Q3" s="63">
        <v>27</v>
      </c>
      <c r="R3" s="63">
        <v>28</v>
      </c>
      <c r="S3" s="63">
        <v>29</v>
      </c>
      <c r="T3" s="63">
        <v>30</v>
      </c>
      <c r="U3" s="63" t="s">
        <v>127</v>
      </c>
      <c r="V3" s="63">
        <v>2</v>
      </c>
      <c r="W3" s="63">
        <v>3</v>
      </c>
      <c r="X3" s="63">
        <v>4</v>
      </c>
      <c r="Y3" s="63">
        <v>5</v>
      </c>
      <c r="Z3" s="68">
        <v>6</v>
      </c>
      <c r="AA3" s="68">
        <v>7</v>
      </c>
    </row>
    <row r="4" spans="1:27" s="15" customFormat="1" ht="14.25" customHeight="1" x14ac:dyDescent="0.15">
      <c r="A4" s="5" t="s">
        <v>6</v>
      </c>
      <c r="B4" s="5"/>
      <c r="C4" s="5"/>
      <c r="D4" s="40"/>
      <c r="E4" s="58"/>
      <c r="F4" s="57"/>
      <c r="G4" s="57"/>
      <c r="H4" s="57"/>
      <c r="I4" s="57"/>
      <c r="J4" s="57"/>
      <c r="K4" s="57"/>
      <c r="L4" s="57"/>
      <c r="M4" s="57"/>
      <c r="U4" s="26"/>
      <c r="V4" s="26"/>
      <c r="W4" s="26"/>
    </row>
    <row r="5" spans="1:27" s="39" customFormat="1" ht="27" customHeight="1" x14ac:dyDescent="0.15">
      <c r="A5" s="79"/>
      <c r="B5" s="80" t="s">
        <v>26</v>
      </c>
      <c r="C5" s="80"/>
      <c r="D5" s="38"/>
      <c r="E5" s="58">
        <v>863370251.28199995</v>
      </c>
      <c r="F5" s="57">
        <v>823517350</v>
      </c>
      <c r="G5" s="57">
        <v>778539553</v>
      </c>
      <c r="H5" s="57">
        <v>730985316</v>
      </c>
      <c r="I5" s="57">
        <v>688959428</v>
      </c>
      <c r="J5" s="57">
        <v>312599216</v>
      </c>
      <c r="K5" s="57" t="s">
        <v>45</v>
      </c>
      <c r="L5" s="57" t="s">
        <v>45</v>
      </c>
      <c r="M5" s="57" t="s">
        <v>45</v>
      </c>
      <c r="N5" s="57" t="s">
        <v>44</v>
      </c>
      <c r="O5" s="57" t="s">
        <v>44</v>
      </c>
      <c r="P5" s="57" t="s">
        <v>44</v>
      </c>
      <c r="Q5" s="57" t="s">
        <v>44</v>
      </c>
      <c r="R5" s="57" t="s">
        <v>44</v>
      </c>
      <c r="S5" s="57" t="s">
        <v>44</v>
      </c>
      <c r="T5" s="57" t="s">
        <v>44</v>
      </c>
      <c r="U5" s="57" t="s">
        <v>44</v>
      </c>
      <c r="V5" s="57" t="s">
        <v>44</v>
      </c>
      <c r="W5" s="57" t="s">
        <v>44</v>
      </c>
      <c r="X5" s="61" t="s">
        <v>44</v>
      </c>
      <c r="Y5" s="61" t="s">
        <v>44</v>
      </c>
      <c r="Z5" s="61" t="s">
        <v>44</v>
      </c>
      <c r="AA5" s="61" t="s">
        <v>44</v>
      </c>
    </row>
    <row r="6" spans="1:27" s="25" customFormat="1" ht="14.25" customHeight="1" x14ac:dyDescent="0.15">
      <c r="A6" s="76"/>
      <c r="B6" s="81" t="s">
        <v>8</v>
      </c>
      <c r="C6" s="81"/>
      <c r="D6" s="24"/>
      <c r="E6" s="58"/>
      <c r="F6" s="57"/>
      <c r="G6" s="57"/>
      <c r="H6" s="57"/>
      <c r="I6" s="57"/>
      <c r="J6" s="57"/>
      <c r="K6" s="57"/>
      <c r="L6" s="57"/>
      <c r="M6" s="57"/>
      <c r="N6" s="57"/>
      <c r="O6" s="57"/>
      <c r="P6" s="57"/>
      <c r="Q6" s="57"/>
      <c r="R6" s="57"/>
      <c r="S6" s="57"/>
      <c r="T6" s="57"/>
      <c r="U6" s="57"/>
      <c r="V6" s="57"/>
      <c r="W6" s="57"/>
      <c r="X6" s="55"/>
      <c r="Y6" s="55"/>
      <c r="Z6" s="55"/>
      <c r="AA6" s="55"/>
    </row>
    <row r="7" spans="1:27" s="25" customFormat="1" ht="14.25" customHeight="1" x14ac:dyDescent="0.15">
      <c r="A7" s="76"/>
      <c r="B7" s="78"/>
      <c r="C7" s="69" t="s">
        <v>11</v>
      </c>
      <c r="D7" s="24"/>
      <c r="E7" s="58">
        <v>112941.439</v>
      </c>
      <c r="F7" s="57">
        <v>77044</v>
      </c>
      <c r="G7" s="57">
        <v>120816</v>
      </c>
      <c r="H7" s="57">
        <v>1554763</v>
      </c>
      <c r="I7" s="57">
        <v>3056798</v>
      </c>
      <c r="J7" s="57">
        <v>2010344</v>
      </c>
      <c r="K7" s="57" t="s">
        <v>45</v>
      </c>
      <c r="L7" s="57" t="s">
        <v>45</v>
      </c>
      <c r="M7" s="57" t="s">
        <v>45</v>
      </c>
      <c r="N7" s="57" t="s">
        <v>44</v>
      </c>
      <c r="O7" s="57" t="s">
        <v>44</v>
      </c>
      <c r="P7" s="57" t="s">
        <v>44</v>
      </c>
      <c r="Q7" s="57" t="s">
        <v>44</v>
      </c>
      <c r="R7" s="57" t="s">
        <v>44</v>
      </c>
      <c r="S7" s="57" t="s">
        <v>44</v>
      </c>
      <c r="T7" s="57" t="s">
        <v>44</v>
      </c>
      <c r="U7" s="57" t="s">
        <v>44</v>
      </c>
      <c r="V7" s="57" t="s">
        <v>44</v>
      </c>
      <c r="W7" s="57" t="s">
        <v>44</v>
      </c>
      <c r="X7" s="55" t="s">
        <v>44</v>
      </c>
      <c r="Y7" s="55" t="s">
        <v>44</v>
      </c>
      <c r="Z7" s="55" t="s">
        <v>44</v>
      </c>
      <c r="AA7" s="55" t="s">
        <v>44</v>
      </c>
    </row>
    <row r="8" spans="1:27" s="25" customFormat="1" ht="14.25" customHeight="1" x14ac:dyDescent="0.15">
      <c r="A8" s="76"/>
      <c r="B8" s="78"/>
      <c r="C8" s="69" t="s">
        <v>8</v>
      </c>
      <c r="D8" s="24"/>
      <c r="E8" s="58">
        <v>992480.98899999994</v>
      </c>
      <c r="F8" s="57">
        <v>1121955</v>
      </c>
      <c r="G8" s="57">
        <v>1085620</v>
      </c>
      <c r="H8" s="57">
        <v>1173152</v>
      </c>
      <c r="I8" s="57">
        <v>700043</v>
      </c>
      <c r="J8" s="57">
        <v>324455</v>
      </c>
      <c r="K8" s="57" t="s">
        <v>45</v>
      </c>
      <c r="L8" s="57" t="s">
        <v>45</v>
      </c>
      <c r="M8" s="57" t="s">
        <v>45</v>
      </c>
      <c r="N8" s="57" t="s">
        <v>44</v>
      </c>
      <c r="O8" s="57" t="s">
        <v>44</v>
      </c>
      <c r="P8" s="57" t="s">
        <v>44</v>
      </c>
      <c r="Q8" s="57" t="s">
        <v>44</v>
      </c>
      <c r="R8" s="57" t="s">
        <v>44</v>
      </c>
      <c r="S8" s="57" t="s">
        <v>44</v>
      </c>
      <c r="T8" s="57" t="s">
        <v>44</v>
      </c>
      <c r="U8" s="57" t="s">
        <v>44</v>
      </c>
      <c r="V8" s="57" t="s">
        <v>44</v>
      </c>
      <c r="W8" s="57" t="s">
        <v>44</v>
      </c>
      <c r="X8" s="55" t="s">
        <v>44</v>
      </c>
      <c r="Y8" s="55" t="s">
        <v>44</v>
      </c>
      <c r="Z8" s="55" t="s">
        <v>44</v>
      </c>
      <c r="AA8" s="55" t="s">
        <v>44</v>
      </c>
    </row>
    <row r="9" spans="1:27" ht="14.25" customHeight="1" x14ac:dyDescent="0.15">
      <c r="A9" s="75"/>
      <c r="B9" s="84" t="s">
        <v>12</v>
      </c>
      <c r="C9" s="84"/>
      <c r="D9" s="20"/>
      <c r="E9" s="7">
        <v>864475674</v>
      </c>
      <c r="F9" s="8">
        <v>824716349</v>
      </c>
      <c r="G9" s="8">
        <v>779745991</v>
      </c>
      <c r="H9" s="8">
        <v>733713232</v>
      </c>
      <c r="I9" s="36">
        <v>692716271</v>
      </c>
      <c r="J9" s="8">
        <v>314934016</v>
      </c>
      <c r="K9" s="8" t="s">
        <v>45</v>
      </c>
      <c r="L9" s="8" t="s">
        <v>45</v>
      </c>
      <c r="M9" s="8" t="s">
        <v>45</v>
      </c>
      <c r="N9" s="8" t="s">
        <v>44</v>
      </c>
      <c r="O9" s="8" t="s">
        <v>44</v>
      </c>
      <c r="P9" s="8" t="s">
        <v>44</v>
      </c>
      <c r="Q9" s="8" t="s">
        <v>44</v>
      </c>
      <c r="R9" s="8" t="s">
        <v>44</v>
      </c>
      <c r="S9" s="8" t="s">
        <v>44</v>
      </c>
      <c r="T9" s="8" t="s">
        <v>44</v>
      </c>
      <c r="U9" s="8" t="s">
        <v>44</v>
      </c>
      <c r="V9" s="8" t="s">
        <v>44</v>
      </c>
      <c r="W9" s="8" t="s">
        <v>44</v>
      </c>
      <c r="X9" s="45" t="s">
        <v>44</v>
      </c>
      <c r="Y9" s="45" t="s">
        <v>44</v>
      </c>
      <c r="Z9" s="45" t="s">
        <v>44</v>
      </c>
      <c r="AA9" s="45" t="s">
        <v>44</v>
      </c>
    </row>
    <row r="10" spans="1:27" ht="14.25" customHeight="1" x14ac:dyDescent="0.15">
      <c r="A10" s="5" t="s">
        <v>13</v>
      </c>
      <c r="B10" s="5"/>
      <c r="C10" s="70"/>
      <c r="D10" s="20"/>
      <c r="E10" s="58"/>
      <c r="F10" s="57"/>
      <c r="G10" s="57"/>
      <c r="H10" s="57"/>
      <c r="I10" s="8"/>
      <c r="J10" s="57"/>
      <c r="K10" s="57"/>
      <c r="L10" s="57"/>
      <c r="M10" s="57"/>
      <c r="N10" s="57"/>
      <c r="O10" s="57"/>
      <c r="P10" s="57"/>
      <c r="Q10" s="57"/>
      <c r="R10" s="57"/>
      <c r="S10" s="57"/>
      <c r="T10" s="57"/>
      <c r="U10" s="57"/>
      <c r="V10" s="57"/>
      <c r="W10" s="57"/>
      <c r="X10" s="55"/>
      <c r="Y10" s="55"/>
      <c r="Z10" s="55"/>
      <c r="AA10" s="55"/>
    </row>
    <row r="11" spans="1:27" ht="14.25" customHeight="1" x14ac:dyDescent="0.15">
      <c r="A11" s="20"/>
      <c r="B11" s="81" t="s">
        <v>14</v>
      </c>
      <c r="C11" s="81"/>
      <c r="D11" s="20"/>
      <c r="E11" s="58">
        <v>559352925.16700006</v>
      </c>
      <c r="F11" s="57">
        <v>491574096</v>
      </c>
      <c r="G11" s="57">
        <v>432248320</v>
      </c>
      <c r="H11" s="57">
        <v>383337704</v>
      </c>
      <c r="I11" s="57">
        <v>346436276</v>
      </c>
      <c r="J11" s="57">
        <v>161453217</v>
      </c>
      <c r="K11" s="57" t="s">
        <v>45</v>
      </c>
      <c r="L11" s="57" t="s">
        <v>45</v>
      </c>
      <c r="M11" s="57" t="s">
        <v>45</v>
      </c>
      <c r="N11" s="57" t="s">
        <v>44</v>
      </c>
      <c r="O11" s="57" t="s">
        <v>44</v>
      </c>
      <c r="P11" s="57" t="s">
        <v>44</v>
      </c>
      <c r="Q11" s="57" t="s">
        <v>44</v>
      </c>
      <c r="R11" s="57" t="s">
        <v>44</v>
      </c>
      <c r="S11" s="57" t="s">
        <v>44</v>
      </c>
      <c r="T11" s="57" t="s">
        <v>44</v>
      </c>
      <c r="U11" s="57" t="s">
        <v>44</v>
      </c>
      <c r="V11" s="57" t="s">
        <v>44</v>
      </c>
      <c r="W11" s="57" t="s">
        <v>44</v>
      </c>
      <c r="X11" s="55" t="s">
        <v>44</v>
      </c>
      <c r="Y11" s="55" t="s">
        <v>44</v>
      </c>
      <c r="Z11" s="55" t="s">
        <v>44</v>
      </c>
      <c r="AA11" s="55" t="s">
        <v>44</v>
      </c>
    </row>
    <row r="12" spans="1:27" ht="14.25" customHeight="1" x14ac:dyDescent="0.15">
      <c r="A12" s="20"/>
      <c r="B12" s="20"/>
      <c r="C12" s="70" t="s">
        <v>15</v>
      </c>
      <c r="D12" s="20"/>
      <c r="E12" s="58">
        <v>419332.41200000001</v>
      </c>
      <c r="F12" s="57">
        <v>414299</v>
      </c>
      <c r="G12" s="57">
        <v>425062</v>
      </c>
      <c r="H12" s="57">
        <v>423598</v>
      </c>
      <c r="I12" s="57">
        <v>404996</v>
      </c>
      <c r="J12" s="57">
        <v>197195</v>
      </c>
      <c r="K12" s="57" t="s">
        <v>45</v>
      </c>
      <c r="L12" s="57" t="s">
        <v>45</v>
      </c>
      <c r="M12" s="57" t="s">
        <v>45</v>
      </c>
      <c r="N12" s="57" t="s">
        <v>44</v>
      </c>
      <c r="O12" s="57" t="s">
        <v>44</v>
      </c>
      <c r="P12" s="57" t="s">
        <v>44</v>
      </c>
      <c r="Q12" s="57" t="s">
        <v>44</v>
      </c>
      <c r="R12" s="57" t="s">
        <v>44</v>
      </c>
      <c r="S12" s="57" t="s">
        <v>44</v>
      </c>
      <c r="T12" s="57" t="s">
        <v>44</v>
      </c>
      <c r="U12" s="57" t="s">
        <v>44</v>
      </c>
      <c r="V12" s="57" t="s">
        <v>44</v>
      </c>
      <c r="W12" s="57" t="s">
        <v>44</v>
      </c>
      <c r="X12" s="55" t="s">
        <v>44</v>
      </c>
      <c r="Y12" s="55" t="s">
        <v>44</v>
      </c>
      <c r="Z12" s="55" t="s">
        <v>44</v>
      </c>
      <c r="AA12" s="55" t="s">
        <v>44</v>
      </c>
    </row>
    <row r="13" spans="1:27" ht="14.25" customHeight="1" x14ac:dyDescent="0.15">
      <c r="A13" s="20"/>
      <c r="B13" s="20"/>
      <c r="C13" s="70" t="s">
        <v>16</v>
      </c>
      <c r="D13" s="20"/>
      <c r="E13" s="58">
        <v>756349.43</v>
      </c>
      <c r="F13" s="57">
        <v>845870</v>
      </c>
      <c r="G13" s="57">
        <v>677381</v>
      </c>
      <c r="H13" s="57">
        <v>699064</v>
      </c>
      <c r="I13" s="57">
        <v>640821</v>
      </c>
      <c r="J13" s="57">
        <v>717464</v>
      </c>
      <c r="K13" s="57" t="s">
        <v>45</v>
      </c>
      <c r="L13" s="57" t="s">
        <v>45</v>
      </c>
      <c r="M13" s="57" t="s">
        <v>45</v>
      </c>
      <c r="N13" s="57" t="s">
        <v>44</v>
      </c>
      <c r="O13" s="57" t="s">
        <v>44</v>
      </c>
      <c r="P13" s="57" t="s">
        <v>44</v>
      </c>
      <c r="Q13" s="57" t="s">
        <v>44</v>
      </c>
      <c r="R13" s="57" t="s">
        <v>44</v>
      </c>
      <c r="S13" s="57" t="s">
        <v>44</v>
      </c>
      <c r="T13" s="57" t="s">
        <v>44</v>
      </c>
      <c r="U13" s="57" t="s">
        <v>44</v>
      </c>
      <c r="V13" s="57" t="s">
        <v>44</v>
      </c>
      <c r="W13" s="57" t="s">
        <v>44</v>
      </c>
      <c r="X13" s="55" t="s">
        <v>44</v>
      </c>
      <c r="Y13" s="55" t="s">
        <v>44</v>
      </c>
      <c r="Z13" s="55" t="s">
        <v>44</v>
      </c>
      <c r="AA13" s="55" t="s">
        <v>44</v>
      </c>
    </row>
    <row r="14" spans="1:27" ht="14.25" customHeight="1" x14ac:dyDescent="0.15">
      <c r="A14" s="20"/>
      <c r="B14" s="20"/>
      <c r="C14" s="70" t="s">
        <v>18</v>
      </c>
      <c r="D14" s="20"/>
      <c r="E14" s="58">
        <v>545378162.43200004</v>
      </c>
      <c r="F14" s="57">
        <v>480202578</v>
      </c>
      <c r="G14" s="57">
        <v>422404176</v>
      </c>
      <c r="H14" s="57">
        <v>374920778</v>
      </c>
      <c r="I14" s="57">
        <v>339106191</v>
      </c>
      <c r="J14" s="57">
        <v>158528023</v>
      </c>
      <c r="K14" s="57" t="s">
        <v>45</v>
      </c>
      <c r="L14" s="57" t="s">
        <v>45</v>
      </c>
      <c r="M14" s="57" t="s">
        <v>45</v>
      </c>
      <c r="N14" s="57" t="s">
        <v>44</v>
      </c>
      <c r="O14" s="57" t="s">
        <v>44</v>
      </c>
      <c r="P14" s="57" t="s">
        <v>44</v>
      </c>
      <c r="Q14" s="57" t="s">
        <v>44</v>
      </c>
      <c r="R14" s="57" t="s">
        <v>44</v>
      </c>
      <c r="S14" s="57" t="s">
        <v>44</v>
      </c>
      <c r="T14" s="57" t="s">
        <v>44</v>
      </c>
      <c r="U14" s="57" t="s">
        <v>44</v>
      </c>
      <c r="V14" s="57" t="s">
        <v>44</v>
      </c>
      <c r="W14" s="57" t="s">
        <v>44</v>
      </c>
      <c r="X14" s="55" t="s">
        <v>44</v>
      </c>
      <c r="Y14" s="55" t="s">
        <v>44</v>
      </c>
      <c r="Z14" s="55" t="s">
        <v>44</v>
      </c>
      <c r="AA14" s="55" t="s">
        <v>44</v>
      </c>
    </row>
    <row r="15" spans="1:27" ht="14.25" customHeight="1" x14ac:dyDescent="0.15">
      <c r="A15" s="20"/>
      <c r="B15" s="20"/>
      <c r="C15" s="70" t="s">
        <v>19</v>
      </c>
      <c r="D15" s="20"/>
      <c r="E15" s="58">
        <v>12799080</v>
      </c>
      <c r="F15" s="57">
        <v>10111348</v>
      </c>
      <c r="G15" s="57">
        <v>8741699</v>
      </c>
      <c r="H15" s="57">
        <v>7294262</v>
      </c>
      <c r="I15" s="57">
        <v>6284266</v>
      </c>
      <c r="J15" s="57">
        <v>2010533</v>
      </c>
      <c r="K15" s="57" t="s">
        <v>45</v>
      </c>
      <c r="L15" s="57" t="s">
        <v>45</v>
      </c>
      <c r="M15" s="57" t="s">
        <v>45</v>
      </c>
      <c r="N15" s="57" t="s">
        <v>44</v>
      </c>
      <c r="O15" s="57" t="s">
        <v>44</v>
      </c>
      <c r="P15" s="57" t="s">
        <v>44</v>
      </c>
      <c r="Q15" s="57" t="s">
        <v>44</v>
      </c>
      <c r="R15" s="57" t="s">
        <v>44</v>
      </c>
      <c r="S15" s="57" t="s">
        <v>44</v>
      </c>
      <c r="T15" s="57" t="s">
        <v>44</v>
      </c>
      <c r="U15" s="57" t="s">
        <v>44</v>
      </c>
      <c r="V15" s="57" t="s">
        <v>44</v>
      </c>
      <c r="W15" s="57" t="s">
        <v>44</v>
      </c>
      <c r="X15" s="55" t="s">
        <v>44</v>
      </c>
      <c r="Y15" s="55" t="s">
        <v>44</v>
      </c>
      <c r="Z15" s="55" t="s">
        <v>44</v>
      </c>
      <c r="AA15" s="55" t="s">
        <v>44</v>
      </c>
    </row>
    <row r="16" spans="1:27" ht="14.25" customHeight="1" x14ac:dyDescent="0.15">
      <c r="A16" s="20"/>
      <c r="B16" s="80" t="s">
        <v>28</v>
      </c>
      <c r="C16" s="80"/>
      <c r="D16" s="20"/>
      <c r="E16" s="58" t="s">
        <v>10</v>
      </c>
      <c r="F16" s="57" t="s">
        <v>10</v>
      </c>
      <c r="G16" s="57" t="s">
        <v>10</v>
      </c>
      <c r="H16" s="57" t="s">
        <v>44</v>
      </c>
      <c r="I16" s="57" t="s">
        <v>44</v>
      </c>
      <c r="J16" s="57" t="s">
        <v>44</v>
      </c>
      <c r="K16" s="57" t="s">
        <v>45</v>
      </c>
      <c r="L16" s="57" t="s">
        <v>45</v>
      </c>
      <c r="M16" s="57" t="s">
        <v>45</v>
      </c>
      <c r="N16" s="57" t="s">
        <v>44</v>
      </c>
      <c r="O16" s="57" t="s">
        <v>44</v>
      </c>
      <c r="P16" s="57" t="s">
        <v>44</v>
      </c>
      <c r="Q16" s="57" t="s">
        <v>44</v>
      </c>
      <c r="R16" s="57" t="s">
        <v>44</v>
      </c>
      <c r="S16" s="57" t="s">
        <v>44</v>
      </c>
      <c r="T16" s="57" t="s">
        <v>44</v>
      </c>
      <c r="U16" s="57" t="s">
        <v>44</v>
      </c>
      <c r="V16" s="57" t="s">
        <v>44</v>
      </c>
      <c r="W16" s="57" t="s">
        <v>44</v>
      </c>
      <c r="X16" s="55" t="s">
        <v>44</v>
      </c>
      <c r="Y16" s="55" t="s">
        <v>44</v>
      </c>
      <c r="Z16" s="55" t="s">
        <v>44</v>
      </c>
      <c r="AA16" s="55" t="s">
        <v>44</v>
      </c>
    </row>
    <row r="17" spans="1:27" ht="14.25" customHeight="1" x14ac:dyDescent="0.15">
      <c r="A17" s="73"/>
      <c r="B17" s="87" t="s">
        <v>12</v>
      </c>
      <c r="C17" s="87"/>
      <c r="D17" s="30"/>
      <c r="E17" s="11">
        <v>559352925.16700006</v>
      </c>
      <c r="F17" s="12">
        <v>491574096</v>
      </c>
      <c r="G17" s="12">
        <v>432248320</v>
      </c>
      <c r="H17" s="12">
        <v>383337704</v>
      </c>
      <c r="I17" s="12">
        <v>346436276</v>
      </c>
      <c r="J17" s="12">
        <v>161453217</v>
      </c>
      <c r="K17" s="12" t="s">
        <v>45</v>
      </c>
      <c r="L17" s="12" t="s">
        <v>45</v>
      </c>
      <c r="M17" s="12" t="s">
        <v>45</v>
      </c>
      <c r="N17" s="12" t="s">
        <v>44</v>
      </c>
      <c r="O17" s="12" t="s">
        <v>44</v>
      </c>
      <c r="P17" s="12" t="s">
        <v>44</v>
      </c>
      <c r="Q17" s="12" t="s">
        <v>44</v>
      </c>
      <c r="R17" s="12" t="s">
        <v>44</v>
      </c>
      <c r="S17" s="12" t="s">
        <v>44</v>
      </c>
      <c r="T17" s="12" t="s">
        <v>44</v>
      </c>
      <c r="U17" s="12" t="s">
        <v>44</v>
      </c>
      <c r="V17" s="12" t="s">
        <v>44</v>
      </c>
      <c r="W17" s="12" t="s">
        <v>44</v>
      </c>
      <c r="X17" s="47" t="s">
        <v>44</v>
      </c>
      <c r="Y17" s="47" t="s">
        <v>44</v>
      </c>
      <c r="Z17" s="47" t="s">
        <v>44</v>
      </c>
      <c r="AA17" s="47" t="s">
        <v>44</v>
      </c>
    </row>
    <row r="18" spans="1:27" ht="13.8" customHeight="1" x14ac:dyDescent="0.15">
      <c r="A18" s="105" t="s">
        <v>104</v>
      </c>
      <c r="B18" s="107"/>
      <c r="C18" s="107"/>
      <c r="D18" s="107"/>
      <c r="E18" s="107"/>
      <c r="F18" s="107"/>
      <c r="G18" s="107"/>
      <c r="H18" s="107"/>
      <c r="I18" s="107"/>
      <c r="J18" s="107"/>
      <c r="K18" s="107"/>
      <c r="L18" s="107"/>
      <c r="M18" s="107"/>
      <c r="N18" s="107"/>
      <c r="O18" s="107"/>
      <c r="P18" s="37"/>
      <c r="Q18" s="37"/>
      <c r="R18" s="37"/>
      <c r="S18" s="37"/>
      <c r="T18" s="37"/>
      <c r="U18" s="37"/>
      <c r="V18" s="37"/>
      <c r="W18" s="37"/>
      <c r="X18" s="49"/>
      <c r="Y18" s="49"/>
      <c r="Z18" s="49"/>
      <c r="AA18" s="49"/>
    </row>
    <row r="19" spans="1:27" ht="14.25" customHeight="1" x14ac:dyDescent="0.15">
      <c r="A19" s="44"/>
      <c r="B19" s="37"/>
      <c r="C19" s="37"/>
      <c r="D19" s="37"/>
      <c r="E19" s="37"/>
      <c r="F19" s="37"/>
      <c r="G19" s="37"/>
      <c r="H19" s="37"/>
      <c r="I19" s="37"/>
      <c r="J19" s="37"/>
      <c r="K19" s="37"/>
      <c r="L19" s="37"/>
      <c r="M19" s="37"/>
      <c r="N19" s="37"/>
      <c r="O19" s="37"/>
      <c r="P19" s="37"/>
      <c r="Q19" s="37"/>
      <c r="R19" s="37"/>
      <c r="S19" s="37"/>
      <c r="T19" s="37"/>
      <c r="U19" s="37"/>
      <c r="V19" s="37"/>
      <c r="W19" s="37"/>
    </row>
    <row r="20" spans="1:27" s="1" customFormat="1" ht="14.25" customHeight="1" x14ac:dyDescent="0.15">
      <c r="A20" s="66" t="s">
        <v>115</v>
      </c>
      <c r="B20" s="66"/>
      <c r="C20" s="66"/>
      <c r="D20" s="66"/>
      <c r="E20" s="66"/>
      <c r="F20" s="66"/>
      <c r="G20" s="66"/>
      <c r="H20" s="66"/>
      <c r="I20" s="66"/>
      <c r="J20" s="66"/>
      <c r="K20" s="66"/>
      <c r="L20" s="66"/>
      <c r="M20" s="66"/>
      <c r="N20" s="66"/>
      <c r="O20" s="66"/>
      <c r="P20" s="66"/>
      <c r="Q20" s="66"/>
      <c r="R20" s="66"/>
      <c r="S20" s="66"/>
      <c r="T20" s="66"/>
      <c r="U20" s="66"/>
      <c r="V20" s="66"/>
      <c r="W20" s="67"/>
      <c r="X20" s="67"/>
      <c r="Y20" s="67"/>
      <c r="Z20" s="67"/>
      <c r="AA20" s="67"/>
    </row>
    <row r="21" spans="1:27" s="1" customFormat="1" ht="14.25" customHeight="1" x14ac:dyDescent="0.15">
      <c r="A21" s="2"/>
      <c r="B21" s="2"/>
      <c r="C21" s="2"/>
      <c r="D21" s="2"/>
      <c r="E21" s="2"/>
      <c r="F21" s="2"/>
      <c r="G21" s="2"/>
      <c r="H21" s="2"/>
      <c r="I21" s="3"/>
      <c r="J21" s="3"/>
      <c r="K21" s="3"/>
      <c r="L21" s="3"/>
      <c r="M21" s="3"/>
      <c r="N21" s="3"/>
      <c r="O21" s="14"/>
      <c r="P21" s="3"/>
      <c r="Q21" s="3"/>
      <c r="R21" s="3"/>
      <c r="S21" s="3"/>
      <c r="T21" s="3"/>
      <c r="U21" s="3"/>
      <c r="V21" s="3"/>
      <c r="W21" s="3"/>
      <c r="Y21" s="3"/>
      <c r="Z21" s="3"/>
      <c r="AA21" s="3" t="s">
        <v>3</v>
      </c>
    </row>
    <row r="22" spans="1:27" s="1" customFormat="1" ht="23.4" customHeight="1" x14ac:dyDescent="0.15">
      <c r="A22" s="82" t="s">
        <v>151</v>
      </c>
      <c r="B22" s="82"/>
      <c r="C22" s="82"/>
      <c r="D22" s="83"/>
      <c r="E22" s="63" t="s">
        <v>5</v>
      </c>
      <c r="F22" s="63">
        <v>16</v>
      </c>
      <c r="G22" s="63">
        <v>17</v>
      </c>
      <c r="H22" s="63">
        <v>18</v>
      </c>
      <c r="I22" s="63">
        <v>19</v>
      </c>
      <c r="J22" s="63">
        <v>20</v>
      </c>
      <c r="K22" s="63">
        <v>21</v>
      </c>
      <c r="L22" s="63">
        <v>22</v>
      </c>
      <c r="M22" s="63">
        <v>23</v>
      </c>
      <c r="N22" s="63">
        <v>24</v>
      </c>
      <c r="O22" s="63">
        <v>25</v>
      </c>
      <c r="P22" s="63">
        <v>26</v>
      </c>
      <c r="Q22" s="63">
        <v>27</v>
      </c>
      <c r="R22" s="63">
        <v>28</v>
      </c>
      <c r="S22" s="63">
        <v>29</v>
      </c>
      <c r="T22" s="63">
        <v>30</v>
      </c>
      <c r="U22" s="63" t="s">
        <v>127</v>
      </c>
      <c r="V22" s="63">
        <v>2</v>
      </c>
      <c r="W22" s="63">
        <v>3</v>
      </c>
      <c r="X22" s="63">
        <v>4</v>
      </c>
      <c r="Y22" s="63">
        <v>5</v>
      </c>
      <c r="Z22" s="68">
        <v>6</v>
      </c>
      <c r="AA22" s="68">
        <v>7</v>
      </c>
    </row>
    <row r="23" spans="1:27" s="15" customFormat="1" ht="14.25" customHeight="1" x14ac:dyDescent="0.15">
      <c r="A23" s="5" t="s">
        <v>6</v>
      </c>
      <c r="B23" s="5"/>
      <c r="C23" s="5"/>
      <c r="D23" s="40"/>
      <c r="E23" s="58"/>
      <c r="F23" s="57"/>
      <c r="G23" s="57"/>
      <c r="H23" s="57"/>
      <c r="I23" s="57"/>
      <c r="J23" s="57"/>
      <c r="K23" s="57"/>
      <c r="L23" s="57"/>
      <c r="M23" s="57"/>
      <c r="U23" s="26"/>
      <c r="V23" s="26"/>
      <c r="W23" s="26"/>
    </row>
    <row r="24" spans="1:27" s="15" customFormat="1" ht="27" customHeight="1" x14ac:dyDescent="0.15">
      <c r="A24" s="79"/>
      <c r="B24" s="80" t="s">
        <v>7</v>
      </c>
      <c r="C24" s="80"/>
      <c r="D24" s="38"/>
      <c r="E24" s="58">
        <v>490564523.40700001</v>
      </c>
      <c r="F24" s="57">
        <v>423457946</v>
      </c>
      <c r="G24" s="57">
        <v>377503476</v>
      </c>
      <c r="H24" s="57">
        <v>333027905</v>
      </c>
      <c r="I24" s="57">
        <v>311741092</v>
      </c>
      <c r="J24" s="57">
        <v>140053290</v>
      </c>
      <c r="K24" s="57" t="s">
        <v>45</v>
      </c>
      <c r="L24" s="57" t="s">
        <v>45</v>
      </c>
      <c r="M24" s="57" t="s">
        <v>45</v>
      </c>
      <c r="N24" s="57" t="s">
        <v>44</v>
      </c>
      <c r="O24" s="57" t="s">
        <v>44</v>
      </c>
      <c r="P24" s="57" t="s">
        <v>44</v>
      </c>
      <c r="Q24" s="57" t="s">
        <v>44</v>
      </c>
      <c r="R24" s="57" t="s">
        <v>44</v>
      </c>
      <c r="S24" s="57" t="s">
        <v>44</v>
      </c>
      <c r="T24" s="57" t="s">
        <v>44</v>
      </c>
      <c r="U24" s="57" t="s">
        <v>44</v>
      </c>
      <c r="V24" s="57" t="s">
        <v>44</v>
      </c>
      <c r="W24" s="57" t="s">
        <v>44</v>
      </c>
      <c r="X24" s="55" t="s">
        <v>44</v>
      </c>
      <c r="Y24" s="55" t="s">
        <v>44</v>
      </c>
      <c r="Z24" s="55" t="s">
        <v>44</v>
      </c>
      <c r="AA24" s="55" t="s">
        <v>44</v>
      </c>
    </row>
    <row r="25" spans="1:27" s="25" customFormat="1" ht="14.25" customHeight="1" x14ac:dyDescent="0.15">
      <c r="A25" s="76"/>
      <c r="B25" s="81" t="s">
        <v>8</v>
      </c>
      <c r="C25" s="81"/>
      <c r="D25" s="24"/>
      <c r="E25" s="58"/>
      <c r="F25" s="57"/>
      <c r="G25" s="57"/>
      <c r="H25" s="57"/>
      <c r="I25" s="57"/>
      <c r="J25" s="57"/>
      <c r="K25" s="57"/>
      <c r="L25" s="57"/>
      <c r="M25" s="57"/>
      <c r="N25" s="57"/>
      <c r="O25" s="57"/>
      <c r="P25" s="57"/>
      <c r="Q25" s="57"/>
      <c r="R25" s="57"/>
      <c r="S25" s="57"/>
      <c r="T25" s="57"/>
      <c r="U25" s="57"/>
      <c r="V25" s="57"/>
      <c r="W25" s="57"/>
      <c r="X25" s="55"/>
      <c r="Y25" s="55"/>
      <c r="Z25" s="55"/>
      <c r="AA25" s="55"/>
    </row>
    <row r="26" spans="1:27" s="25" customFormat="1" ht="14.25" customHeight="1" x14ac:dyDescent="0.15">
      <c r="A26" s="76"/>
      <c r="B26" s="69"/>
      <c r="C26" s="69" t="s">
        <v>11</v>
      </c>
      <c r="D26" s="24"/>
      <c r="E26" s="58">
        <v>2869047.483</v>
      </c>
      <c r="F26" s="57">
        <v>2228710</v>
      </c>
      <c r="G26" s="57">
        <v>1644333</v>
      </c>
      <c r="H26" s="57">
        <v>2250400</v>
      </c>
      <c r="I26" s="57">
        <v>4574068</v>
      </c>
      <c r="J26" s="57">
        <v>4087154</v>
      </c>
      <c r="K26" s="57" t="s">
        <v>45</v>
      </c>
      <c r="L26" s="57" t="s">
        <v>45</v>
      </c>
      <c r="M26" s="57" t="s">
        <v>45</v>
      </c>
      <c r="N26" s="57" t="s">
        <v>44</v>
      </c>
      <c r="O26" s="57" t="s">
        <v>44</v>
      </c>
      <c r="P26" s="57" t="s">
        <v>44</v>
      </c>
      <c r="Q26" s="57" t="s">
        <v>44</v>
      </c>
      <c r="R26" s="57" t="s">
        <v>44</v>
      </c>
      <c r="S26" s="57" t="s">
        <v>44</v>
      </c>
      <c r="T26" s="57" t="s">
        <v>44</v>
      </c>
      <c r="U26" s="57" t="s">
        <v>44</v>
      </c>
      <c r="V26" s="57" t="s">
        <v>44</v>
      </c>
      <c r="W26" s="57" t="s">
        <v>44</v>
      </c>
      <c r="X26" s="55" t="s">
        <v>44</v>
      </c>
      <c r="Y26" s="55" t="s">
        <v>44</v>
      </c>
      <c r="Z26" s="55" t="s">
        <v>44</v>
      </c>
      <c r="AA26" s="55" t="s">
        <v>44</v>
      </c>
    </row>
    <row r="27" spans="1:27" s="25" customFormat="1" ht="14.25" customHeight="1" x14ac:dyDescent="0.15">
      <c r="A27" s="76"/>
      <c r="B27" s="69"/>
      <c r="C27" s="69" t="s">
        <v>8</v>
      </c>
      <c r="D27" s="24"/>
      <c r="E27" s="58">
        <v>10328674.494999999</v>
      </c>
      <c r="F27" s="57">
        <v>16768811</v>
      </c>
      <c r="G27" s="57">
        <v>24883573</v>
      </c>
      <c r="H27" s="57">
        <v>34173653</v>
      </c>
      <c r="I27" s="57">
        <v>35746234</v>
      </c>
      <c r="J27" s="57">
        <v>17448181</v>
      </c>
      <c r="K27" s="57" t="s">
        <v>45</v>
      </c>
      <c r="L27" s="57" t="s">
        <v>45</v>
      </c>
      <c r="M27" s="57" t="s">
        <v>45</v>
      </c>
      <c r="N27" s="57" t="s">
        <v>44</v>
      </c>
      <c r="O27" s="57" t="s">
        <v>44</v>
      </c>
      <c r="P27" s="57" t="s">
        <v>44</v>
      </c>
      <c r="Q27" s="57" t="s">
        <v>44</v>
      </c>
      <c r="R27" s="57" t="s">
        <v>44</v>
      </c>
      <c r="S27" s="57" t="s">
        <v>44</v>
      </c>
      <c r="T27" s="57" t="s">
        <v>44</v>
      </c>
      <c r="U27" s="57" t="s">
        <v>44</v>
      </c>
      <c r="V27" s="57" t="s">
        <v>44</v>
      </c>
      <c r="W27" s="57" t="s">
        <v>44</v>
      </c>
      <c r="X27" s="55" t="s">
        <v>44</v>
      </c>
      <c r="Y27" s="55" t="s">
        <v>44</v>
      </c>
      <c r="Z27" s="55" t="s">
        <v>44</v>
      </c>
      <c r="AA27" s="55" t="s">
        <v>44</v>
      </c>
    </row>
    <row r="28" spans="1:27" ht="14.25" customHeight="1" x14ac:dyDescent="0.15">
      <c r="A28" s="75"/>
      <c r="B28" s="84" t="s">
        <v>12</v>
      </c>
      <c r="C28" s="84"/>
      <c r="D28" s="20"/>
      <c r="E28" s="7">
        <v>503762245</v>
      </c>
      <c r="F28" s="8">
        <v>442455468</v>
      </c>
      <c r="G28" s="8">
        <v>404031383</v>
      </c>
      <c r="H28" s="8">
        <v>369451959</v>
      </c>
      <c r="I28" s="8">
        <v>352061394</v>
      </c>
      <c r="J28" s="8">
        <v>161588625</v>
      </c>
      <c r="K28" s="8" t="s">
        <v>45</v>
      </c>
      <c r="L28" s="8" t="s">
        <v>45</v>
      </c>
      <c r="M28" s="8" t="s">
        <v>45</v>
      </c>
      <c r="N28" s="8" t="s">
        <v>44</v>
      </c>
      <c r="O28" s="8" t="s">
        <v>44</v>
      </c>
      <c r="P28" s="8" t="s">
        <v>44</v>
      </c>
      <c r="Q28" s="8" t="s">
        <v>44</v>
      </c>
      <c r="R28" s="8" t="s">
        <v>44</v>
      </c>
      <c r="S28" s="8" t="s">
        <v>44</v>
      </c>
      <c r="T28" s="8" t="s">
        <v>44</v>
      </c>
      <c r="U28" s="8" t="s">
        <v>44</v>
      </c>
      <c r="V28" s="8" t="s">
        <v>44</v>
      </c>
      <c r="W28" s="8" t="s">
        <v>44</v>
      </c>
      <c r="X28" s="45" t="s">
        <v>44</v>
      </c>
      <c r="Y28" s="45" t="s">
        <v>44</v>
      </c>
      <c r="Z28" s="45" t="s">
        <v>44</v>
      </c>
      <c r="AA28" s="45" t="s">
        <v>44</v>
      </c>
    </row>
    <row r="29" spans="1:27" ht="14.25" customHeight="1" x14ac:dyDescent="0.15">
      <c r="A29" s="5" t="s">
        <v>13</v>
      </c>
      <c r="B29" s="5"/>
      <c r="C29" s="70"/>
      <c r="D29" s="20"/>
      <c r="E29" s="58"/>
      <c r="F29" s="57"/>
      <c r="G29" s="57"/>
      <c r="H29" s="57"/>
      <c r="I29" s="57"/>
      <c r="J29" s="57"/>
      <c r="K29" s="57"/>
      <c r="L29" s="57"/>
      <c r="M29" s="57"/>
      <c r="N29" s="57"/>
      <c r="O29" s="57"/>
      <c r="P29" s="57"/>
      <c r="Q29" s="57"/>
      <c r="R29" s="57"/>
      <c r="S29" s="57"/>
      <c r="T29" s="57"/>
      <c r="U29" s="57"/>
      <c r="V29" s="57"/>
      <c r="W29" s="57"/>
      <c r="X29" s="55"/>
      <c r="Y29" s="55"/>
      <c r="Z29" s="55"/>
      <c r="AA29" s="55"/>
    </row>
    <row r="30" spans="1:27" ht="14.25" customHeight="1" x14ac:dyDescent="0.15">
      <c r="A30" s="20"/>
      <c r="B30" s="81" t="s">
        <v>14</v>
      </c>
      <c r="C30" s="81"/>
      <c r="D30" s="20"/>
      <c r="E30" s="58">
        <v>420288413.755</v>
      </c>
      <c r="F30" s="57">
        <v>368677283</v>
      </c>
      <c r="G30" s="57">
        <v>314428688</v>
      </c>
      <c r="H30" s="57">
        <v>277070864</v>
      </c>
      <c r="I30" s="57">
        <v>262804896</v>
      </c>
      <c r="J30" s="57">
        <v>121075530</v>
      </c>
      <c r="K30" s="57" t="s">
        <v>45</v>
      </c>
      <c r="L30" s="57" t="s">
        <v>45</v>
      </c>
      <c r="M30" s="57" t="s">
        <v>45</v>
      </c>
      <c r="N30" s="57" t="s">
        <v>44</v>
      </c>
      <c r="O30" s="57" t="s">
        <v>44</v>
      </c>
      <c r="P30" s="57" t="s">
        <v>44</v>
      </c>
      <c r="Q30" s="57" t="s">
        <v>44</v>
      </c>
      <c r="R30" s="57" t="s">
        <v>44</v>
      </c>
      <c r="S30" s="57" t="s">
        <v>44</v>
      </c>
      <c r="T30" s="57" t="s">
        <v>44</v>
      </c>
      <c r="U30" s="57" t="s">
        <v>44</v>
      </c>
      <c r="V30" s="57" t="s">
        <v>44</v>
      </c>
      <c r="W30" s="57" t="s">
        <v>44</v>
      </c>
      <c r="X30" s="55" t="s">
        <v>44</v>
      </c>
      <c r="Y30" s="55" t="s">
        <v>44</v>
      </c>
      <c r="Z30" s="55" t="s">
        <v>44</v>
      </c>
      <c r="AA30" s="55" t="s">
        <v>44</v>
      </c>
    </row>
    <row r="31" spans="1:27" ht="14.25" customHeight="1" x14ac:dyDescent="0.15">
      <c r="A31" s="20"/>
      <c r="B31" s="20"/>
      <c r="C31" s="70" t="s">
        <v>15</v>
      </c>
      <c r="D31" s="20"/>
      <c r="E31" s="58">
        <v>7865829.2589999996</v>
      </c>
      <c r="F31" s="57">
        <v>7687359</v>
      </c>
      <c r="G31" s="57">
        <v>7627709</v>
      </c>
      <c r="H31" s="57">
        <v>7436277</v>
      </c>
      <c r="I31" s="57">
        <v>7384617</v>
      </c>
      <c r="J31" s="57">
        <v>3699523</v>
      </c>
      <c r="K31" s="57" t="s">
        <v>45</v>
      </c>
      <c r="L31" s="57" t="s">
        <v>45</v>
      </c>
      <c r="M31" s="57" t="s">
        <v>45</v>
      </c>
      <c r="N31" s="57" t="s">
        <v>44</v>
      </c>
      <c r="O31" s="57" t="s">
        <v>44</v>
      </c>
      <c r="P31" s="57" t="s">
        <v>44</v>
      </c>
      <c r="Q31" s="57" t="s">
        <v>44</v>
      </c>
      <c r="R31" s="57" t="s">
        <v>44</v>
      </c>
      <c r="S31" s="57" t="s">
        <v>44</v>
      </c>
      <c r="T31" s="57" t="s">
        <v>44</v>
      </c>
      <c r="U31" s="57" t="s">
        <v>44</v>
      </c>
      <c r="V31" s="57" t="s">
        <v>44</v>
      </c>
      <c r="W31" s="57" t="s">
        <v>44</v>
      </c>
      <c r="X31" s="55" t="s">
        <v>44</v>
      </c>
      <c r="Y31" s="55" t="s">
        <v>44</v>
      </c>
      <c r="Z31" s="55" t="s">
        <v>44</v>
      </c>
      <c r="AA31" s="55" t="s">
        <v>44</v>
      </c>
    </row>
    <row r="32" spans="1:27" ht="14.25" customHeight="1" x14ac:dyDescent="0.15">
      <c r="A32" s="20"/>
      <c r="B32" s="20"/>
      <c r="C32" s="70" t="s">
        <v>16</v>
      </c>
      <c r="D32" s="20"/>
      <c r="E32" s="58">
        <v>8191687.449</v>
      </c>
      <c r="F32" s="57">
        <v>7920163</v>
      </c>
      <c r="G32" s="57">
        <v>8183142</v>
      </c>
      <c r="H32" s="57">
        <v>8034413</v>
      </c>
      <c r="I32" s="57">
        <v>10250006</v>
      </c>
      <c r="J32" s="57">
        <v>7987095</v>
      </c>
      <c r="K32" s="57" t="s">
        <v>45</v>
      </c>
      <c r="L32" s="57" t="s">
        <v>45</v>
      </c>
      <c r="M32" s="57" t="s">
        <v>45</v>
      </c>
      <c r="N32" s="57" t="s">
        <v>44</v>
      </c>
      <c r="O32" s="57" t="s">
        <v>44</v>
      </c>
      <c r="P32" s="57" t="s">
        <v>44</v>
      </c>
      <c r="Q32" s="57" t="s">
        <v>44</v>
      </c>
      <c r="R32" s="57" t="s">
        <v>44</v>
      </c>
      <c r="S32" s="57" t="s">
        <v>44</v>
      </c>
      <c r="T32" s="57" t="s">
        <v>44</v>
      </c>
      <c r="U32" s="57" t="s">
        <v>44</v>
      </c>
      <c r="V32" s="57" t="s">
        <v>44</v>
      </c>
      <c r="W32" s="57" t="s">
        <v>44</v>
      </c>
      <c r="X32" s="55" t="s">
        <v>44</v>
      </c>
      <c r="Y32" s="55" t="s">
        <v>44</v>
      </c>
      <c r="Z32" s="55" t="s">
        <v>44</v>
      </c>
      <c r="AA32" s="55" t="s">
        <v>44</v>
      </c>
    </row>
    <row r="33" spans="1:27" ht="14.25" customHeight="1" x14ac:dyDescent="0.15">
      <c r="A33" s="20"/>
      <c r="B33" s="20"/>
      <c r="C33" s="70" t="s">
        <v>18</v>
      </c>
      <c r="D33" s="20"/>
      <c r="E33" s="58">
        <v>393448923.09399998</v>
      </c>
      <c r="F33" s="57">
        <v>342319335</v>
      </c>
      <c r="G33" s="57">
        <v>288079017</v>
      </c>
      <c r="H33" s="57">
        <v>250890334</v>
      </c>
      <c r="I33" s="57">
        <v>234145547</v>
      </c>
      <c r="J33" s="57">
        <v>103148831</v>
      </c>
      <c r="K33" s="57" t="s">
        <v>45</v>
      </c>
      <c r="L33" s="57" t="s">
        <v>45</v>
      </c>
      <c r="M33" s="57" t="s">
        <v>45</v>
      </c>
      <c r="N33" s="57" t="s">
        <v>44</v>
      </c>
      <c r="O33" s="57" t="s">
        <v>44</v>
      </c>
      <c r="P33" s="57" t="s">
        <v>44</v>
      </c>
      <c r="Q33" s="57" t="s">
        <v>44</v>
      </c>
      <c r="R33" s="57" t="s">
        <v>44</v>
      </c>
      <c r="S33" s="57" t="s">
        <v>44</v>
      </c>
      <c r="T33" s="57" t="s">
        <v>44</v>
      </c>
      <c r="U33" s="57" t="s">
        <v>44</v>
      </c>
      <c r="V33" s="57" t="s">
        <v>44</v>
      </c>
      <c r="W33" s="57" t="s">
        <v>44</v>
      </c>
      <c r="X33" s="55" t="s">
        <v>44</v>
      </c>
      <c r="Y33" s="55" t="s">
        <v>44</v>
      </c>
      <c r="Z33" s="55" t="s">
        <v>44</v>
      </c>
      <c r="AA33" s="55" t="s">
        <v>44</v>
      </c>
    </row>
    <row r="34" spans="1:27" ht="14.25" customHeight="1" x14ac:dyDescent="0.15">
      <c r="A34" s="20"/>
      <c r="B34" s="20"/>
      <c r="C34" s="70" t="s">
        <v>19</v>
      </c>
      <c r="D34" s="20"/>
      <c r="E34" s="58">
        <f>E30-SUM(E31:E33)-1</f>
        <v>10781972.953000009</v>
      </c>
      <c r="F34" s="57">
        <f>F30-SUM(F31:F33)-1</f>
        <v>10750425</v>
      </c>
      <c r="G34" s="57">
        <f>G30-SUM(G31:G33)-1</f>
        <v>10538819</v>
      </c>
      <c r="H34" s="57">
        <f>H30-SUM(H31:H33)-1</f>
        <v>10709839</v>
      </c>
      <c r="I34" s="57">
        <f>I30-SUM(I31:I33)-1</f>
        <v>11024725</v>
      </c>
      <c r="J34" s="57">
        <f>J30-SUM(J31:J33)-2</f>
        <v>6240079</v>
      </c>
      <c r="K34" s="57" t="s">
        <v>45</v>
      </c>
      <c r="L34" s="57" t="s">
        <v>45</v>
      </c>
      <c r="M34" s="57" t="s">
        <v>45</v>
      </c>
      <c r="N34" s="57" t="s">
        <v>44</v>
      </c>
      <c r="O34" s="57" t="s">
        <v>44</v>
      </c>
      <c r="P34" s="57" t="s">
        <v>44</v>
      </c>
      <c r="Q34" s="57" t="s">
        <v>44</v>
      </c>
      <c r="R34" s="57" t="s">
        <v>44</v>
      </c>
      <c r="S34" s="57" t="s">
        <v>44</v>
      </c>
      <c r="T34" s="57" t="s">
        <v>44</v>
      </c>
      <c r="U34" s="57" t="s">
        <v>44</v>
      </c>
      <c r="V34" s="57" t="s">
        <v>44</v>
      </c>
      <c r="W34" s="57" t="s">
        <v>44</v>
      </c>
      <c r="X34" s="55" t="s">
        <v>44</v>
      </c>
      <c r="Y34" s="55" t="s">
        <v>44</v>
      </c>
      <c r="Z34" s="55" t="s">
        <v>44</v>
      </c>
      <c r="AA34" s="55" t="s">
        <v>44</v>
      </c>
    </row>
    <row r="35" spans="1:27" ht="14.25" customHeight="1" x14ac:dyDescent="0.15">
      <c r="A35" s="20"/>
      <c r="B35" s="80" t="s">
        <v>28</v>
      </c>
      <c r="C35" s="80"/>
      <c r="D35" s="20"/>
      <c r="E35" s="58" t="s">
        <v>10</v>
      </c>
      <c r="F35" s="57" t="s">
        <v>10</v>
      </c>
      <c r="G35" s="57" t="s">
        <v>10</v>
      </c>
      <c r="H35" s="57" t="s">
        <v>44</v>
      </c>
      <c r="I35" s="57" t="s">
        <v>44</v>
      </c>
      <c r="J35" s="57" t="s">
        <v>44</v>
      </c>
      <c r="K35" s="57" t="s">
        <v>45</v>
      </c>
      <c r="L35" s="57" t="s">
        <v>45</v>
      </c>
      <c r="M35" s="57" t="s">
        <v>45</v>
      </c>
      <c r="N35" s="57" t="s">
        <v>44</v>
      </c>
      <c r="O35" s="57" t="s">
        <v>44</v>
      </c>
      <c r="P35" s="57" t="s">
        <v>44</v>
      </c>
      <c r="Q35" s="57" t="s">
        <v>44</v>
      </c>
      <c r="R35" s="57" t="s">
        <v>44</v>
      </c>
      <c r="S35" s="57" t="s">
        <v>44</v>
      </c>
      <c r="T35" s="57" t="s">
        <v>44</v>
      </c>
      <c r="U35" s="57" t="s">
        <v>44</v>
      </c>
      <c r="V35" s="57" t="s">
        <v>44</v>
      </c>
      <c r="W35" s="57" t="s">
        <v>44</v>
      </c>
      <c r="X35" s="55" t="s">
        <v>44</v>
      </c>
      <c r="Y35" s="55" t="s">
        <v>44</v>
      </c>
      <c r="Z35" s="55" t="s">
        <v>44</v>
      </c>
      <c r="AA35" s="55" t="s">
        <v>44</v>
      </c>
    </row>
    <row r="36" spans="1:27" ht="14.25" customHeight="1" x14ac:dyDescent="0.15">
      <c r="A36" s="73"/>
      <c r="B36" s="87" t="s">
        <v>12</v>
      </c>
      <c r="C36" s="87"/>
      <c r="D36" s="30"/>
      <c r="E36" s="11">
        <f>SUM(E30,E35)</f>
        <v>420288413.755</v>
      </c>
      <c r="F36" s="12">
        <f>SUM(F30,F35)</f>
        <v>368677283</v>
      </c>
      <c r="G36" s="12">
        <f>SUM(G30,G35)</f>
        <v>314428688</v>
      </c>
      <c r="H36" s="12">
        <f>SUM(H30,H35)</f>
        <v>277070864</v>
      </c>
      <c r="I36" s="12">
        <v>262804896</v>
      </c>
      <c r="J36" s="12">
        <v>121075530</v>
      </c>
      <c r="K36" s="12" t="s">
        <v>45</v>
      </c>
      <c r="L36" s="12" t="s">
        <v>45</v>
      </c>
      <c r="M36" s="12" t="s">
        <v>45</v>
      </c>
      <c r="N36" s="12" t="s">
        <v>44</v>
      </c>
      <c r="O36" s="12" t="s">
        <v>44</v>
      </c>
      <c r="P36" s="12" t="s">
        <v>44</v>
      </c>
      <c r="Q36" s="12" t="s">
        <v>44</v>
      </c>
      <c r="R36" s="12" t="s">
        <v>44</v>
      </c>
      <c r="S36" s="12" t="s">
        <v>44</v>
      </c>
      <c r="T36" s="12" t="s">
        <v>44</v>
      </c>
      <c r="U36" s="12" t="s">
        <v>44</v>
      </c>
      <c r="V36" s="12" t="s">
        <v>44</v>
      </c>
      <c r="W36" s="12" t="s">
        <v>44</v>
      </c>
      <c r="X36" s="47" t="s">
        <v>44</v>
      </c>
      <c r="Y36" s="47" t="s">
        <v>44</v>
      </c>
      <c r="Z36" s="47" t="s">
        <v>44</v>
      </c>
      <c r="AA36" s="47" t="s">
        <v>44</v>
      </c>
    </row>
    <row r="37" spans="1:27" ht="14.25" customHeight="1" x14ac:dyDescent="0.15">
      <c r="A37" s="107" t="s">
        <v>103</v>
      </c>
      <c r="B37" s="107"/>
      <c r="C37" s="107"/>
      <c r="D37" s="107"/>
      <c r="E37" s="107"/>
      <c r="F37" s="107"/>
      <c r="G37" s="107"/>
      <c r="H37" s="107"/>
      <c r="I37" s="107"/>
      <c r="J37" s="107"/>
      <c r="K37" s="107"/>
      <c r="L37" s="107"/>
      <c r="M37" s="107"/>
      <c r="N37" s="107"/>
      <c r="O37" s="86"/>
      <c r="P37" s="79"/>
      <c r="Q37" s="79"/>
      <c r="R37" s="79"/>
      <c r="S37" s="79"/>
      <c r="T37" s="79"/>
      <c r="U37" s="79"/>
      <c r="V37" s="79"/>
      <c r="W37" s="79"/>
    </row>
    <row r="38" spans="1:27" ht="14.25" customHeight="1" x14ac:dyDescent="0.15">
      <c r="A38" s="37"/>
      <c r="B38" s="37"/>
      <c r="C38" s="37"/>
      <c r="D38" s="37"/>
      <c r="E38" s="37"/>
      <c r="F38" s="37"/>
      <c r="G38" s="37"/>
      <c r="H38" s="37"/>
      <c r="I38" s="37"/>
      <c r="J38" s="37"/>
      <c r="K38" s="37"/>
      <c r="L38" s="37"/>
      <c r="M38" s="37"/>
      <c r="N38" s="37"/>
      <c r="O38" s="79"/>
      <c r="P38" s="79"/>
      <c r="Q38" s="79"/>
      <c r="R38" s="79"/>
      <c r="S38" s="79"/>
      <c r="T38" s="79"/>
      <c r="U38" s="79"/>
      <c r="V38" s="79"/>
      <c r="W38" s="79"/>
    </row>
    <row r="39" spans="1:27" s="1" customFormat="1" ht="14.25" customHeight="1" x14ac:dyDescent="0.15">
      <c r="A39" s="66" t="s">
        <v>43</v>
      </c>
      <c r="B39" s="66"/>
      <c r="C39" s="66"/>
      <c r="D39" s="66"/>
      <c r="E39" s="66"/>
      <c r="F39" s="66"/>
      <c r="G39" s="66"/>
      <c r="H39" s="66"/>
      <c r="I39" s="66"/>
      <c r="J39" s="66"/>
      <c r="K39" s="66"/>
      <c r="L39" s="66"/>
      <c r="M39" s="66"/>
      <c r="N39" s="66"/>
      <c r="O39" s="66"/>
      <c r="P39" s="66"/>
      <c r="Q39" s="66"/>
      <c r="R39" s="66"/>
      <c r="S39" s="66"/>
      <c r="T39" s="66"/>
      <c r="U39" s="66"/>
      <c r="V39" s="66"/>
      <c r="W39" s="67"/>
      <c r="X39" s="67"/>
      <c r="Y39" s="67"/>
      <c r="Z39" s="67"/>
      <c r="AA39" s="67"/>
    </row>
    <row r="40" spans="1:27" s="1" customFormat="1" ht="14.25" customHeight="1" x14ac:dyDescent="0.15">
      <c r="A40" s="2"/>
      <c r="B40" s="2"/>
      <c r="C40" s="2"/>
      <c r="D40" s="2"/>
      <c r="E40" s="2"/>
      <c r="F40" s="2"/>
      <c r="G40" s="2"/>
      <c r="H40" s="2"/>
      <c r="I40" s="3"/>
      <c r="J40" s="3"/>
      <c r="K40" s="3"/>
      <c r="L40" s="3"/>
      <c r="M40" s="3"/>
      <c r="N40" s="3"/>
      <c r="O40" s="14"/>
      <c r="P40" s="3"/>
      <c r="Q40" s="3"/>
      <c r="R40" s="3"/>
      <c r="S40" s="3"/>
      <c r="T40" s="3"/>
      <c r="U40" s="3"/>
      <c r="V40" s="3"/>
      <c r="W40" s="3"/>
      <c r="Y40" s="3"/>
      <c r="Z40" s="3"/>
      <c r="AA40" s="3" t="s">
        <v>3</v>
      </c>
    </row>
    <row r="41" spans="1:27" s="1" customFormat="1" ht="23.4" customHeight="1" x14ac:dyDescent="0.15">
      <c r="A41" s="82" t="s">
        <v>151</v>
      </c>
      <c r="B41" s="82"/>
      <c r="C41" s="82"/>
      <c r="D41" s="83"/>
      <c r="E41" s="63" t="s">
        <v>5</v>
      </c>
      <c r="F41" s="63">
        <v>16</v>
      </c>
      <c r="G41" s="63">
        <v>17</v>
      </c>
      <c r="H41" s="63">
        <v>18</v>
      </c>
      <c r="I41" s="63">
        <v>19</v>
      </c>
      <c r="J41" s="63">
        <v>20</v>
      </c>
      <c r="K41" s="63">
        <v>21</v>
      </c>
      <c r="L41" s="63">
        <v>22</v>
      </c>
      <c r="M41" s="63">
        <v>23</v>
      </c>
      <c r="N41" s="63">
        <v>24</v>
      </c>
      <c r="O41" s="63">
        <v>25</v>
      </c>
      <c r="P41" s="63">
        <v>26</v>
      </c>
      <c r="Q41" s="63">
        <v>27</v>
      </c>
      <c r="R41" s="63">
        <v>28</v>
      </c>
      <c r="S41" s="63">
        <v>29</v>
      </c>
      <c r="T41" s="63">
        <v>30</v>
      </c>
      <c r="U41" s="63" t="s">
        <v>127</v>
      </c>
      <c r="V41" s="63">
        <v>2</v>
      </c>
      <c r="W41" s="63">
        <v>3</v>
      </c>
      <c r="X41" s="63">
        <v>4</v>
      </c>
      <c r="Y41" s="63">
        <v>5</v>
      </c>
      <c r="Z41" s="68">
        <v>6</v>
      </c>
      <c r="AA41" s="68">
        <v>7</v>
      </c>
    </row>
    <row r="42" spans="1:27" s="15" customFormat="1" ht="14.25" customHeight="1" x14ac:dyDescent="0.15">
      <c r="A42" s="5" t="s">
        <v>6</v>
      </c>
      <c r="B42" s="5"/>
      <c r="C42" s="5"/>
      <c r="D42" s="40"/>
      <c r="E42" s="58"/>
      <c r="F42" s="57"/>
      <c r="G42" s="57"/>
      <c r="H42" s="57"/>
      <c r="I42" s="57"/>
      <c r="J42" s="57"/>
      <c r="K42" s="57"/>
      <c r="L42" s="57"/>
      <c r="M42" s="57"/>
      <c r="U42" s="26"/>
      <c r="V42" s="26"/>
      <c r="W42" s="26"/>
    </row>
    <row r="43" spans="1:27" s="15" customFormat="1" ht="27" customHeight="1" x14ac:dyDescent="0.15">
      <c r="A43" s="79"/>
      <c r="B43" s="80" t="s">
        <v>7</v>
      </c>
      <c r="C43" s="80"/>
      <c r="D43" s="38"/>
      <c r="E43" s="58">
        <v>456849981.03899997</v>
      </c>
      <c r="F43" s="57">
        <v>447941432</v>
      </c>
      <c r="G43" s="57">
        <v>471866570</v>
      </c>
      <c r="H43" s="57">
        <v>557696608</v>
      </c>
      <c r="I43" s="57">
        <v>558790750</v>
      </c>
      <c r="J43" s="57">
        <v>242142274</v>
      </c>
      <c r="K43" s="57" t="s">
        <v>44</v>
      </c>
      <c r="L43" s="57" t="s">
        <v>44</v>
      </c>
      <c r="M43" s="57" t="s">
        <v>44</v>
      </c>
      <c r="N43" s="57" t="s">
        <v>44</v>
      </c>
      <c r="O43" s="57" t="s">
        <v>44</v>
      </c>
      <c r="P43" s="57" t="s">
        <v>44</v>
      </c>
      <c r="Q43" s="57" t="s">
        <v>44</v>
      </c>
      <c r="R43" s="57" t="s">
        <v>44</v>
      </c>
      <c r="S43" s="57" t="s">
        <v>44</v>
      </c>
      <c r="T43" s="57" t="s">
        <v>44</v>
      </c>
      <c r="U43" s="57" t="s">
        <v>44</v>
      </c>
      <c r="V43" s="57" t="s">
        <v>44</v>
      </c>
      <c r="W43" s="57" t="s">
        <v>44</v>
      </c>
      <c r="X43" s="55" t="s">
        <v>44</v>
      </c>
      <c r="Y43" s="55" t="s">
        <v>44</v>
      </c>
      <c r="Z43" s="55" t="s">
        <v>44</v>
      </c>
      <c r="AA43" s="55" t="s">
        <v>44</v>
      </c>
    </row>
    <row r="44" spans="1:27" s="25" customFormat="1" ht="14.25" customHeight="1" x14ac:dyDescent="0.15">
      <c r="A44" s="76"/>
      <c r="B44" s="81" t="s">
        <v>8</v>
      </c>
      <c r="C44" s="81"/>
      <c r="D44" s="24"/>
      <c r="E44" s="58"/>
      <c r="F44" s="57"/>
      <c r="G44" s="57"/>
      <c r="H44" s="57"/>
      <c r="I44" s="57"/>
      <c r="J44" s="57"/>
      <c r="K44" s="57"/>
      <c r="L44" s="57"/>
      <c r="M44" s="57"/>
      <c r="N44" s="57"/>
      <c r="O44" s="57"/>
      <c r="P44" s="57"/>
      <c r="Q44" s="57"/>
      <c r="R44" s="57"/>
      <c r="S44" s="57"/>
      <c r="T44" s="57"/>
      <c r="U44" s="57"/>
      <c r="V44" s="57"/>
      <c r="W44" s="57"/>
      <c r="X44" s="55"/>
      <c r="Y44" s="55"/>
      <c r="Z44" s="55"/>
      <c r="AA44" s="55"/>
    </row>
    <row r="45" spans="1:27" s="25" customFormat="1" ht="14.25" customHeight="1" x14ac:dyDescent="0.15">
      <c r="A45" s="76"/>
      <c r="B45" s="70"/>
      <c r="C45" s="70" t="s">
        <v>38</v>
      </c>
      <c r="D45" s="24"/>
      <c r="E45" s="58">
        <v>30000000</v>
      </c>
      <c r="F45" s="57">
        <v>30000000</v>
      </c>
      <c r="G45" s="57">
        <v>30000000</v>
      </c>
      <c r="H45" s="57">
        <v>30000000</v>
      </c>
      <c r="I45" s="57">
        <v>20000000</v>
      </c>
      <c r="J45" s="57">
        <v>6750000</v>
      </c>
      <c r="K45" s="57" t="s">
        <v>44</v>
      </c>
      <c r="L45" s="57" t="s">
        <v>44</v>
      </c>
      <c r="M45" s="57" t="s">
        <v>44</v>
      </c>
      <c r="N45" s="57" t="s">
        <v>44</v>
      </c>
      <c r="O45" s="57" t="s">
        <v>44</v>
      </c>
      <c r="P45" s="57" t="s">
        <v>44</v>
      </c>
      <c r="Q45" s="57" t="s">
        <v>44</v>
      </c>
      <c r="R45" s="57" t="s">
        <v>44</v>
      </c>
      <c r="S45" s="57" t="s">
        <v>44</v>
      </c>
      <c r="T45" s="57" t="s">
        <v>44</v>
      </c>
      <c r="U45" s="57" t="s">
        <v>44</v>
      </c>
      <c r="V45" s="57" t="s">
        <v>44</v>
      </c>
      <c r="W45" s="57" t="s">
        <v>44</v>
      </c>
      <c r="X45" s="55" t="s">
        <v>44</v>
      </c>
      <c r="Y45" s="55" t="s">
        <v>44</v>
      </c>
      <c r="Z45" s="55" t="s">
        <v>44</v>
      </c>
      <c r="AA45" s="55" t="s">
        <v>44</v>
      </c>
    </row>
    <row r="46" spans="1:27" s="25" customFormat="1" ht="14.25" customHeight="1" x14ac:dyDescent="0.15">
      <c r="A46" s="76"/>
      <c r="B46" s="69"/>
      <c r="C46" s="69" t="s">
        <v>11</v>
      </c>
      <c r="D46" s="24"/>
      <c r="E46" s="58">
        <v>1679497.7050000001</v>
      </c>
      <c r="F46" s="57">
        <v>2495086</v>
      </c>
      <c r="G46" s="57">
        <v>5866582</v>
      </c>
      <c r="H46" s="57">
        <v>8349020</v>
      </c>
      <c r="I46" s="57">
        <v>12415112</v>
      </c>
      <c r="J46" s="57">
        <v>2452404</v>
      </c>
      <c r="K46" s="57" t="s">
        <v>44</v>
      </c>
      <c r="L46" s="57" t="s">
        <v>44</v>
      </c>
      <c r="M46" s="57" t="s">
        <v>44</v>
      </c>
      <c r="N46" s="57" t="s">
        <v>44</v>
      </c>
      <c r="O46" s="57" t="s">
        <v>44</v>
      </c>
      <c r="P46" s="57" t="s">
        <v>44</v>
      </c>
      <c r="Q46" s="57" t="s">
        <v>44</v>
      </c>
      <c r="R46" s="57" t="s">
        <v>44</v>
      </c>
      <c r="S46" s="57" t="s">
        <v>44</v>
      </c>
      <c r="T46" s="57" t="s">
        <v>44</v>
      </c>
      <c r="U46" s="57" t="s">
        <v>44</v>
      </c>
      <c r="V46" s="57" t="s">
        <v>44</v>
      </c>
      <c r="W46" s="57" t="s">
        <v>44</v>
      </c>
      <c r="X46" s="55" t="s">
        <v>44</v>
      </c>
      <c r="Y46" s="55" t="s">
        <v>44</v>
      </c>
      <c r="Z46" s="55" t="s">
        <v>44</v>
      </c>
      <c r="AA46" s="55" t="s">
        <v>44</v>
      </c>
    </row>
    <row r="47" spans="1:27" s="25" customFormat="1" ht="14.25" customHeight="1" x14ac:dyDescent="0.15">
      <c r="A47" s="76"/>
      <c r="B47" s="69"/>
      <c r="C47" s="69" t="s">
        <v>8</v>
      </c>
      <c r="D47" s="24"/>
      <c r="E47" s="58">
        <v>124986995.507</v>
      </c>
      <c r="F47" s="57">
        <v>140014273</v>
      </c>
      <c r="G47" s="57">
        <v>134121940</v>
      </c>
      <c r="H47" s="57">
        <v>152648807</v>
      </c>
      <c r="I47" s="57">
        <v>173893656</v>
      </c>
      <c r="J47" s="57">
        <v>61073139</v>
      </c>
      <c r="K47" s="57" t="s">
        <v>44</v>
      </c>
      <c r="L47" s="57" t="s">
        <v>44</v>
      </c>
      <c r="M47" s="57" t="s">
        <v>44</v>
      </c>
      <c r="N47" s="57" t="s">
        <v>44</v>
      </c>
      <c r="O47" s="57" t="s">
        <v>44</v>
      </c>
      <c r="P47" s="57" t="s">
        <v>44</v>
      </c>
      <c r="Q47" s="57" t="s">
        <v>44</v>
      </c>
      <c r="R47" s="57" t="s">
        <v>44</v>
      </c>
      <c r="S47" s="57" t="s">
        <v>44</v>
      </c>
      <c r="T47" s="57" t="s">
        <v>44</v>
      </c>
      <c r="U47" s="57" t="s">
        <v>44</v>
      </c>
      <c r="V47" s="57" t="s">
        <v>44</v>
      </c>
      <c r="W47" s="57" t="s">
        <v>44</v>
      </c>
      <c r="X47" s="55" t="s">
        <v>44</v>
      </c>
      <c r="Y47" s="55" t="s">
        <v>44</v>
      </c>
      <c r="Z47" s="55" t="s">
        <v>44</v>
      </c>
      <c r="AA47" s="55" t="s">
        <v>44</v>
      </c>
    </row>
    <row r="48" spans="1:27" ht="14.25" customHeight="1" x14ac:dyDescent="0.15">
      <c r="A48" s="75"/>
      <c r="B48" s="84" t="s">
        <v>12</v>
      </c>
      <c r="C48" s="84"/>
      <c r="D48" s="20"/>
      <c r="E48" s="7">
        <v>613516474</v>
      </c>
      <c r="F48" s="8">
        <v>620450793</v>
      </c>
      <c r="G48" s="8">
        <v>641855093</v>
      </c>
      <c r="H48" s="8">
        <v>748694437</v>
      </c>
      <c r="I48" s="8">
        <v>765099518</v>
      </c>
      <c r="J48" s="8">
        <v>312417818</v>
      </c>
      <c r="K48" s="8" t="s">
        <v>44</v>
      </c>
      <c r="L48" s="8" t="s">
        <v>44</v>
      </c>
      <c r="M48" s="8" t="s">
        <v>44</v>
      </c>
      <c r="N48" s="8" t="s">
        <v>44</v>
      </c>
      <c r="O48" s="8" t="s">
        <v>44</v>
      </c>
      <c r="P48" s="8" t="s">
        <v>44</v>
      </c>
      <c r="Q48" s="8" t="s">
        <v>44</v>
      </c>
      <c r="R48" s="8" t="s">
        <v>44</v>
      </c>
      <c r="S48" s="8" t="s">
        <v>44</v>
      </c>
      <c r="T48" s="8" t="s">
        <v>44</v>
      </c>
      <c r="U48" s="8" t="s">
        <v>44</v>
      </c>
      <c r="V48" s="8" t="s">
        <v>44</v>
      </c>
      <c r="W48" s="8" t="s">
        <v>44</v>
      </c>
      <c r="X48" s="45" t="s">
        <v>44</v>
      </c>
      <c r="Y48" s="45" t="s">
        <v>44</v>
      </c>
      <c r="Z48" s="45" t="s">
        <v>44</v>
      </c>
      <c r="AA48" s="45" t="s">
        <v>44</v>
      </c>
    </row>
    <row r="49" spans="1:27" ht="14.25" customHeight="1" x14ac:dyDescent="0.15">
      <c r="A49" s="5" t="s">
        <v>13</v>
      </c>
      <c r="B49" s="5"/>
      <c r="C49" s="70"/>
      <c r="D49" s="20"/>
      <c r="E49" s="58"/>
      <c r="F49" s="57"/>
      <c r="G49" s="57"/>
      <c r="H49" s="57"/>
      <c r="I49" s="57"/>
      <c r="J49" s="57"/>
      <c r="K49" s="57"/>
      <c r="L49" s="57"/>
      <c r="M49" s="57"/>
      <c r="N49" s="57"/>
      <c r="O49" s="57"/>
      <c r="P49" s="57"/>
      <c r="Q49" s="57"/>
      <c r="R49" s="57"/>
      <c r="S49" s="57"/>
      <c r="T49" s="57"/>
      <c r="U49" s="57"/>
      <c r="V49" s="57"/>
      <c r="W49" s="57"/>
      <c r="X49" s="55"/>
      <c r="Y49" s="55"/>
      <c r="Z49" s="55"/>
      <c r="AA49" s="55"/>
    </row>
    <row r="50" spans="1:27" ht="14.25" customHeight="1" x14ac:dyDescent="0.15">
      <c r="A50" s="20"/>
      <c r="B50" s="81" t="s">
        <v>14</v>
      </c>
      <c r="C50" s="81"/>
      <c r="D50" s="20"/>
      <c r="E50" s="58">
        <v>409444703.14600003</v>
      </c>
      <c r="F50" s="57">
        <v>396942587</v>
      </c>
      <c r="G50" s="57">
        <v>423843388</v>
      </c>
      <c r="H50" s="57">
        <v>518091428</v>
      </c>
      <c r="I50" s="57">
        <v>531442873</v>
      </c>
      <c r="J50" s="57">
        <v>208061825</v>
      </c>
      <c r="K50" s="57" t="s">
        <v>44</v>
      </c>
      <c r="L50" s="57" t="s">
        <v>44</v>
      </c>
      <c r="M50" s="57" t="s">
        <v>44</v>
      </c>
      <c r="N50" s="57" t="s">
        <v>44</v>
      </c>
      <c r="O50" s="57" t="s">
        <v>44</v>
      </c>
      <c r="P50" s="57" t="s">
        <v>44</v>
      </c>
      <c r="Q50" s="57" t="s">
        <v>44</v>
      </c>
      <c r="R50" s="57" t="s">
        <v>44</v>
      </c>
      <c r="S50" s="57" t="s">
        <v>44</v>
      </c>
      <c r="T50" s="57" t="s">
        <v>44</v>
      </c>
      <c r="U50" s="57" t="s">
        <v>44</v>
      </c>
      <c r="V50" s="57" t="s">
        <v>44</v>
      </c>
      <c r="W50" s="57" t="s">
        <v>44</v>
      </c>
      <c r="X50" s="55" t="s">
        <v>44</v>
      </c>
      <c r="Y50" s="55" t="s">
        <v>44</v>
      </c>
      <c r="Z50" s="55" t="s">
        <v>44</v>
      </c>
      <c r="AA50" s="55" t="s">
        <v>44</v>
      </c>
    </row>
    <row r="51" spans="1:27" ht="14.25" customHeight="1" x14ac:dyDescent="0.15">
      <c r="A51" s="20"/>
      <c r="B51" s="20"/>
      <c r="C51" s="70" t="s">
        <v>15</v>
      </c>
      <c r="D51" s="20"/>
      <c r="E51" s="58">
        <v>4822904.0920000002</v>
      </c>
      <c r="F51" s="57">
        <v>4709959</v>
      </c>
      <c r="G51" s="57">
        <v>4644742</v>
      </c>
      <c r="H51" s="57">
        <v>4542561</v>
      </c>
      <c r="I51" s="57">
        <v>4533157</v>
      </c>
      <c r="J51" s="57">
        <v>2256521</v>
      </c>
      <c r="K51" s="57" t="s">
        <v>44</v>
      </c>
      <c r="L51" s="57" t="s">
        <v>44</v>
      </c>
      <c r="M51" s="57" t="s">
        <v>44</v>
      </c>
      <c r="N51" s="57" t="s">
        <v>44</v>
      </c>
      <c r="O51" s="57" t="s">
        <v>44</v>
      </c>
      <c r="P51" s="57" t="s">
        <v>44</v>
      </c>
      <c r="Q51" s="57" t="s">
        <v>44</v>
      </c>
      <c r="R51" s="57" t="s">
        <v>44</v>
      </c>
      <c r="S51" s="57" t="s">
        <v>44</v>
      </c>
      <c r="T51" s="57" t="s">
        <v>44</v>
      </c>
      <c r="U51" s="57" t="s">
        <v>44</v>
      </c>
      <c r="V51" s="57" t="s">
        <v>44</v>
      </c>
      <c r="W51" s="57" t="s">
        <v>44</v>
      </c>
      <c r="X51" s="55" t="s">
        <v>44</v>
      </c>
      <c r="Y51" s="55" t="s">
        <v>44</v>
      </c>
      <c r="Z51" s="55" t="s">
        <v>44</v>
      </c>
      <c r="AA51" s="55" t="s">
        <v>44</v>
      </c>
    </row>
    <row r="52" spans="1:27" ht="14.25" customHeight="1" x14ac:dyDescent="0.15">
      <c r="A52" s="20"/>
      <c r="B52" s="20"/>
      <c r="C52" s="70" t="s">
        <v>16</v>
      </c>
      <c r="D52" s="20"/>
      <c r="E52" s="58">
        <v>10447377.714</v>
      </c>
      <c r="F52" s="57">
        <v>10474058</v>
      </c>
      <c r="G52" s="57">
        <v>10243999</v>
      </c>
      <c r="H52" s="57">
        <v>10638074</v>
      </c>
      <c r="I52" s="57">
        <v>13297214</v>
      </c>
      <c r="J52" s="57">
        <v>9120815</v>
      </c>
      <c r="K52" s="57" t="s">
        <v>44</v>
      </c>
      <c r="L52" s="57" t="s">
        <v>44</v>
      </c>
      <c r="M52" s="57" t="s">
        <v>44</v>
      </c>
      <c r="N52" s="57" t="s">
        <v>44</v>
      </c>
      <c r="O52" s="57" t="s">
        <v>44</v>
      </c>
      <c r="P52" s="57" t="s">
        <v>44</v>
      </c>
      <c r="Q52" s="57" t="s">
        <v>44</v>
      </c>
      <c r="R52" s="57" t="s">
        <v>44</v>
      </c>
      <c r="S52" s="57" t="s">
        <v>44</v>
      </c>
      <c r="T52" s="57" t="s">
        <v>44</v>
      </c>
      <c r="U52" s="57" t="s">
        <v>44</v>
      </c>
      <c r="V52" s="57" t="s">
        <v>44</v>
      </c>
      <c r="W52" s="57" t="s">
        <v>44</v>
      </c>
      <c r="X52" s="55" t="s">
        <v>44</v>
      </c>
      <c r="Y52" s="55" t="s">
        <v>44</v>
      </c>
      <c r="Z52" s="55" t="s">
        <v>44</v>
      </c>
      <c r="AA52" s="55" t="s">
        <v>44</v>
      </c>
    </row>
    <row r="53" spans="1:27" ht="14.25" customHeight="1" x14ac:dyDescent="0.15">
      <c r="A53" s="20"/>
      <c r="B53" s="20"/>
      <c r="C53" s="70" t="s">
        <v>18</v>
      </c>
      <c r="D53" s="20"/>
      <c r="E53" s="58">
        <v>378312101.42500001</v>
      </c>
      <c r="F53" s="57">
        <v>365964733</v>
      </c>
      <c r="G53" s="57">
        <v>393339103</v>
      </c>
      <c r="H53" s="57">
        <v>487259868</v>
      </c>
      <c r="I53" s="57">
        <v>498027579</v>
      </c>
      <c r="J53" s="57">
        <v>189424559</v>
      </c>
      <c r="K53" s="57" t="s">
        <v>44</v>
      </c>
      <c r="L53" s="57" t="s">
        <v>44</v>
      </c>
      <c r="M53" s="57" t="s">
        <v>44</v>
      </c>
      <c r="N53" s="57" t="s">
        <v>44</v>
      </c>
      <c r="O53" s="57" t="s">
        <v>44</v>
      </c>
      <c r="P53" s="57" t="s">
        <v>44</v>
      </c>
      <c r="Q53" s="57" t="s">
        <v>44</v>
      </c>
      <c r="R53" s="57" t="s">
        <v>44</v>
      </c>
      <c r="S53" s="57" t="s">
        <v>44</v>
      </c>
      <c r="T53" s="57" t="s">
        <v>44</v>
      </c>
      <c r="U53" s="57" t="s">
        <v>44</v>
      </c>
      <c r="V53" s="57" t="s">
        <v>44</v>
      </c>
      <c r="W53" s="57" t="s">
        <v>44</v>
      </c>
      <c r="X53" s="55" t="s">
        <v>44</v>
      </c>
      <c r="Y53" s="55" t="s">
        <v>44</v>
      </c>
      <c r="Z53" s="55" t="s">
        <v>44</v>
      </c>
      <c r="AA53" s="55" t="s">
        <v>44</v>
      </c>
    </row>
    <row r="54" spans="1:27" ht="14.25" customHeight="1" x14ac:dyDescent="0.15">
      <c r="A54" s="20"/>
      <c r="B54" s="20"/>
      <c r="C54" s="70" t="s">
        <v>19</v>
      </c>
      <c r="D54" s="20"/>
      <c r="E54" s="58">
        <f>E50-SUM(E51:E53)-1</f>
        <v>15862318.915000021</v>
      </c>
      <c r="F54" s="57">
        <f>F50-SUM(F51:F53)</f>
        <v>15793837</v>
      </c>
      <c r="G54" s="57">
        <f>G50-SUM(G51:G53)-2</f>
        <v>15615542</v>
      </c>
      <c r="H54" s="57">
        <f>H50-SUM(H51:H53)-2</f>
        <v>15650923</v>
      </c>
      <c r="I54" s="57">
        <f>I50-SUM(I51:I53)-2</f>
        <v>15584921</v>
      </c>
      <c r="J54" s="57">
        <f>J50-SUM(J51:J53)-2</f>
        <v>7259928</v>
      </c>
      <c r="K54" s="57" t="s">
        <v>44</v>
      </c>
      <c r="L54" s="57" t="s">
        <v>44</v>
      </c>
      <c r="M54" s="57" t="s">
        <v>44</v>
      </c>
      <c r="N54" s="57" t="s">
        <v>44</v>
      </c>
      <c r="O54" s="57" t="s">
        <v>44</v>
      </c>
      <c r="P54" s="57" t="s">
        <v>44</v>
      </c>
      <c r="Q54" s="57" t="s">
        <v>44</v>
      </c>
      <c r="R54" s="57" t="s">
        <v>44</v>
      </c>
      <c r="S54" s="57" t="s">
        <v>44</v>
      </c>
      <c r="T54" s="57" t="s">
        <v>44</v>
      </c>
      <c r="U54" s="57" t="s">
        <v>44</v>
      </c>
      <c r="V54" s="57" t="s">
        <v>44</v>
      </c>
      <c r="W54" s="57" t="s">
        <v>44</v>
      </c>
      <c r="X54" s="55" t="s">
        <v>44</v>
      </c>
      <c r="Y54" s="55" t="s">
        <v>44</v>
      </c>
      <c r="Z54" s="55" t="s">
        <v>44</v>
      </c>
      <c r="AA54" s="55" t="s">
        <v>44</v>
      </c>
    </row>
    <row r="55" spans="1:27" ht="14.25" customHeight="1" x14ac:dyDescent="0.15">
      <c r="A55" s="20"/>
      <c r="B55" s="80" t="s">
        <v>28</v>
      </c>
      <c r="C55" s="80"/>
      <c r="D55" s="20"/>
      <c r="E55" s="58" t="s">
        <v>10</v>
      </c>
      <c r="F55" s="57" t="s">
        <v>10</v>
      </c>
      <c r="G55" s="57" t="s">
        <v>10</v>
      </c>
      <c r="H55" s="57" t="s">
        <v>44</v>
      </c>
      <c r="I55" s="57" t="s">
        <v>44</v>
      </c>
      <c r="J55" s="57" t="s">
        <v>44</v>
      </c>
      <c r="K55" s="57" t="s">
        <v>44</v>
      </c>
      <c r="L55" s="57" t="s">
        <v>44</v>
      </c>
      <c r="M55" s="57" t="s">
        <v>44</v>
      </c>
      <c r="N55" s="57" t="s">
        <v>44</v>
      </c>
      <c r="O55" s="57" t="s">
        <v>44</v>
      </c>
      <c r="P55" s="57" t="s">
        <v>44</v>
      </c>
      <c r="Q55" s="57" t="s">
        <v>44</v>
      </c>
      <c r="R55" s="57" t="s">
        <v>44</v>
      </c>
      <c r="S55" s="57" t="s">
        <v>44</v>
      </c>
      <c r="T55" s="57" t="s">
        <v>44</v>
      </c>
      <c r="U55" s="57" t="s">
        <v>44</v>
      </c>
      <c r="V55" s="57" t="s">
        <v>44</v>
      </c>
      <c r="W55" s="57" t="s">
        <v>44</v>
      </c>
      <c r="X55" s="55" t="s">
        <v>44</v>
      </c>
      <c r="Y55" s="55" t="s">
        <v>44</v>
      </c>
      <c r="Z55" s="55" t="s">
        <v>44</v>
      </c>
      <c r="AA55" s="55" t="s">
        <v>44</v>
      </c>
    </row>
    <row r="56" spans="1:27" ht="14.25" customHeight="1" x14ac:dyDescent="0.15">
      <c r="A56" s="73"/>
      <c r="B56" s="87" t="s">
        <v>12</v>
      </c>
      <c r="C56" s="87"/>
      <c r="D56" s="30"/>
      <c r="E56" s="11">
        <f>SUM(E50,E55)</f>
        <v>409444703.14600003</v>
      </c>
      <c r="F56" s="12">
        <f>SUM(F50,F55)</f>
        <v>396942587</v>
      </c>
      <c r="G56" s="12">
        <f>SUM(G50,G55)</f>
        <v>423843388</v>
      </c>
      <c r="H56" s="12">
        <f>SUM(H50,H55)</f>
        <v>518091428</v>
      </c>
      <c r="I56" s="12">
        <v>531442873</v>
      </c>
      <c r="J56" s="12">
        <v>208061825</v>
      </c>
      <c r="K56" s="12" t="s">
        <v>44</v>
      </c>
      <c r="L56" s="12" t="s">
        <v>44</v>
      </c>
      <c r="M56" s="12" t="s">
        <v>44</v>
      </c>
      <c r="N56" s="12" t="s">
        <v>44</v>
      </c>
      <c r="O56" s="12" t="s">
        <v>44</v>
      </c>
      <c r="P56" s="12" t="s">
        <v>44</v>
      </c>
      <c r="Q56" s="12" t="s">
        <v>44</v>
      </c>
      <c r="R56" s="12" t="s">
        <v>44</v>
      </c>
      <c r="S56" s="12" t="s">
        <v>44</v>
      </c>
      <c r="T56" s="12" t="s">
        <v>44</v>
      </c>
      <c r="U56" s="12" t="s">
        <v>44</v>
      </c>
      <c r="V56" s="12" t="s">
        <v>44</v>
      </c>
      <c r="W56" s="12" t="s">
        <v>44</v>
      </c>
      <c r="X56" s="47" t="s">
        <v>44</v>
      </c>
      <c r="Y56" s="47" t="s">
        <v>44</v>
      </c>
      <c r="Z56" s="47" t="s">
        <v>44</v>
      </c>
      <c r="AA56" s="47" t="s">
        <v>44</v>
      </c>
    </row>
    <row r="57" spans="1:27" ht="14.25" customHeight="1" x14ac:dyDescent="0.15">
      <c r="A57" s="105" t="s">
        <v>105</v>
      </c>
      <c r="B57" s="85"/>
      <c r="C57" s="85"/>
      <c r="D57" s="85"/>
      <c r="E57" s="85"/>
      <c r="F57" s="85"/>
      <c r="G57" s="85"/>
      <c r="H57" s="85"/>
      <c r="I57" s="85"/>
      <c r="J57" s="85"/>
      <c r="K57" s="85"/>
      <c r="L57" s="85"/>
      <c r="M57" s="85"/>
      <c r="N57" s="85"/>
      <c r="O57" s="86"/>
      <c r="P57" s="79"/>
      <c r="Q57" s="79"/>
      <c r="R57" s="79"/>
      <c r="S57" s="79"/>
      <c r="T57" s="79"/>
      <c r="U57" s="79"/>
      <c r="V57" s="79"/>
      <c r="W57" s="79"/>
      <c r="X57" s="49"/>
      <c r="Y57" s="49"/>
      <c r="Z57" s="49"/>
      <c r="AA57" s="49"/>
    </row>
    <row r="58" spans="1:27" ht="14.25" customHeight="1" x14ac:dyDescent="0.15">
      <c r="A58" s="44"/>
      <c r="B58" s="42"/>
      <c r="C58" s="42"/>
      <c r="D58" s="42"/>
      <c r="E58" s="42"/>
      <c r="F58" s="42"/>
      <c r="G58" s="42"/>
      <c r="H58" s="42"/>
      <c r="I58" s="42"/>
      <c r="J58" s="42"/>
      <c r="K58" s="42"/>
      <c r="L58" s="42"/>
      <c r="M58" s="42"/>
      <c r="N58" s="42"/>
      <c r="O58" s="79"/>
      <c r="P58" s="79"/>
      <c r="Q58" s="79"/>
      <c r="R58" s="79"/>
      <c r="S58" s="79"/>
      <c r="T58" s="79"/>
      <c r="U58" s="79"/>
      <c r="V58" s="79"/>
      <c r="W58" s="79"/>
    </row>
    <row r="59" spans="1:27" s="1" customFormat="1" ht="14.25" customHeight="1" x14ac:dyDescent="0.15">
      <c r="A59" s="66" t="s">
        <v>21</v>
      </c>
      <c r="B59" s="66"/>
      <c r="C59" s="66"/>
      <c r="D59" s="66"/>
      <c r="E59" s="66"/>
      <c r="F59" s="66"/>
      <c r="G59" s="66"/>
      <c r="H59" s="66"/>
      <c r="I59" s="66"/>
      <c r="J59" s="66"/>
      <c r="K59" s="66"/>
      <c r="L59" s="66"/>
      <c r="M59" s="66"/>
      <c r="N59" s="66"/>
      <c r="O59" s="66"/>
      <c r="P59" s="66"/>
      <c r="Q59" s="66"/>
      <c r="R59" s="66"/>
      <c r="S59" s="66"/>
      <c r="T59" s="66"/>
      <c r="U59" s="66"/>
      <c r="V59" s="66"/>
      <c r="W59" s="67"/>
      <c r="X59" s="67"/>
      <c r="Y59" s="67"/>
      <c r="Z59" s="67"/>
      <c r="AA59" s="67"/>
    </row>
    <row r="60" spans="1:27" s="1" customFormat="1" ht="14.25" customHeight="1" x14ac:dyDescent="0.15">
      <c r="A60" s="2"/>
      <c r="B60" s="2"/>
      <c r="C60" s="2"/>
      <c r="D60" s="2"/>
      <c r="E60" s="2"/>
      <c r="F60" s="2"/>
      <c r="G60" s="2"/>
      <c r="H60" s="2"/>
      <c r="I60" s="3"/>
      <c r="J60" s="3"/>
      <c r="K60" s="3"/>
      <c r="L60" s="3"/>
      <c r="M60" s="3"/>
      <c r="N60" s="3"/>
      <c r="O60" s="14"/>
      <c r="P60" s="3"/>
      <c r="Q60" s="3"/>
      <c r="R60" s="3"/>
      <c r="S60" s="3"/>
      <c r="T60" s="3"/>
      <c r="U60" s="3"/>
      <c r="V60" s="3"/>
      <c r="W60" s="3"/>
      <c r="Y60" s="3"/>
      <c r="Z60" s="3"/>
      <c r="AA60" s="3" t="s">
        <v>3</v>
      </c>
    </row>
    <row r="61" spans="1:27" s="1" customFormat="1" ht="23.4" customHeight="1" x14ac:dyDescent="0.15">
      <c r="A61" s="82" t="s">
        <v>151</v>
      </c>
      <c r="B61" s="82"/>
      <c r="C61" s="82"/>
      <c r="D61" s="83"/>
      <c r="E61" s="63" t="s">
        <v>5</v>
      </c>
      <c r="F61" s="63">
        <v>16</v>
      </c>
      <c r="G61" s="63">
        <v>17</v>
      </c>
      <c r="H61" s="63">
        <v>18</v>
      </c>
      <c r="I61" s="63">
        <v>19</v>
      </c>
      <c r="J61" s="63">
        <v>20</v>
      </c>
      <c r="K61" s="63">
        <v>21</v>
      </c>
      <c r="L61" s="63">
        <v>22</v>
      </c>
      <c r="M61" s="63">
        <v>23</v>
      </c>
      <c r="N61" s="63">
        <v>24</v>
      </c>
      <c r="O61" s="63">
        <v>25</v>
      </c>
      <c r="P61" s="63">
        <v>26</v>
      </c>
      <c r="Q61" s="63">
        <v>27</v>
      </c>
      <c r="R61" s="63">
        <v>28</v>
      </c>
      <c r="S61" s="63">
        <v>29</v>
      </c>
      <c r="T61" s="63">
        <v>30</v>
      </c>
      <c r="U61" s="63" t="s">
        <v>127</v>
      </c>
      <c r="V61" s="63">
        <v>2</v>
      </c>
      <c r="W61" s="63">
        <v>3</v>
      </c>
      <c r="X61" s="63">
        <v>4</v>
      </c>
      <c r="Y61" s="63">
        <v>5</v>
      </c>
      <c r="Z61" s="68">
        <v>6</v>
      </c>
      <c r="AA61" s="68">
        <v>7</v>
      </c>
    </row>
    <row r="62" spans="1:27" s="15" customFormat="1" ht="14.25" customHeight="1" x14ac:dyDescent="0.15">
      <c r="A62" s="5" t="s">
        <v>6</v>
      </c>
      <c r="B62" s="5"/>
      <c r="C62" s="5"/>
      <c r="D62" s="40"/>
      <c r="E62" s="58"/>
      <c r="F62" s="57"/>
      <c r="G62" s="57"/>
      <c r="H62" s="57"/>
      <c r="I62" s="57"/>
      <c r="J62" s="57"/>
      <c r="K62" s="57"/>
      <c r="L62" s="57"/>
      <c r="M62" s="57"/>
      <c r="U62" s="26"/>
      <c r="V62" s="26"/>
      <c r="W62" s="26"/>
    </row>
    <row r="63" spans="1:27" s="15" customFormat="1" ht="27" customHeight="1" x14ac:dyDescent="0.15">
      <c r="A63" s="79"/>
      <c r="B63" s="80" t="s">
        <v>7</v>
      </c>
      <c r="C63" s="80"/>
      <c r="D63" s="38"/>
      <c r="E63" s="58">
        <v>2066433375.5780001</v>
      </c>
      <c r="F63" s="57">
        <v>1836255089</v>
      </c>
      <c r="G63" s="57">
        <v>1644627657</v>
      </c>
      <c r="H63" s="57">
        <v>1467183378</v>
      </c>
      <c r="I63" s="57" t="s">
        <v>10</v>
      </c>
      <c r="J63" s="57" t="s">
        <v>10</v>
      </c>
      <c r="K63" s="57" t="s">
        <v>10</v>
      </c>
      <c r="L63" s="57" t="s">
        <v>10</v>
      </c>
      <c r="M63" s="57" t="s">
        <v>10</v>
      </c>
      <c r="N63" s="57" t="s">
        <v>10</v>
      </c>
      <c r="O63" s="57" t="s">
        <v>10</v>
      </c>
      <c r="P63" s="57" t="s">
        <v>10</v>
      </c>
      <c r="Q63" s="57" t="s">
        <v>10</v>
      </c>
      <c r="R63" s="57" t="s">
        <v>10</v>
      </c>
      <c r="S63" s="57" t="s">
        <v>10</v>
      </c>
      <c r="T63" s="57" t="s">
        <v>10</v>
      </c>
      <c r="U63" s="57" t="s">
        <v>10</v>
      </c>
      <c r="V63" s="57" t="s">
        <v>10</v>
      </c>
      <c r="W63" s="57" t="s">
        <v>10</v>
      </c>
      <c r="X63" s="55" t="s">
        <v>10</v>
      </c>
      <c r="Y63" s="55" t="s">
        <v>10</v>
      </c>
      <c r="Z63" s="55" t="s">
        <v>10</v>
      </c>
      <c r="AA63" s="55" t="s">
        <v>10</v>
      </c>
    </row>
    <row r="64" spans="1:27" s="15" customFormat="1" ht="14.25" customHeight="1" x14ac:dyDescent="0.15">
      <c r="A64" s="79"/>
      <c r="B64" s="80" t="s">
        <v>22</v>
      </c>
      <c r="C64" s="80"/>
      <c r="D64" s="38"/>
      <c r="E64" s="58">
        <v>4366495.9859999996</v>
      </c>
      <c r="F64" s="57">
        <v>3571929</v>
      </c>
      <c r="G64" s="57">
        <v>2195157</v>
      </c>
      <c r="H64" s="57">
        <v>1724158</v>
      </c>
      <c r="I64" s="57" t="s">
        <v>10</v>
      </c>
      <c r="J64" s="57" t="s">
        <v>10</v>
      </c>
      <c r="K64" s="57" t="s">
        <v>10</v>
      </c>
      <c r="L64" s="57" t="s">
        <v>10</v>
      </c>
      <c r="M64" s="57" t="s">
        <v>10</v>
      </c>
      <c r="N64" s="57" t="s">
        <v>10</v>
      </c>
      <c r="O64" s="57" t="s">
        <v>10</v>
      </c>
      <c r="P64" s="57" t="s">
        <v>10</v>
      </c>
      <c r="Q64" s="57" t="s">
        <v>10</v>
      </c>
      <c r="R64" s="57" t="s">
        <v>10</v>
      </c>
      <c r="S64" s="57" t="s">
        <v>10</v>
      </c>
      <c r="T64" s="57" t="s">
        <v>10</v>
      </c>
      <c r="U64" s="57" t="s">
        <v>10</v>
      </c>
      <c r="V64" s="57" t="s">
        <v>10</v>
      </c>
      <c r="W64" s="57" t="s">
        <v>10</v>
      </c>
      <c r="X64" s="55" t="s">
        <v>10</v>
      </c>
      <c r="Y64" s="55" t="s">
        <v>10</v>
      </c>
      <c r="Z64" s="55" t="s">
        <v>10</v>
      </c>
      <c r="AA64" s="55" t="s">
        <v>10</v>
      </c>
    </row>
    <row r="65" spans="1:27" s="15" customFormat="1" ht="14.25" customHeight="1" x14ac:dyDescent="0.15">
      <c r="A65" s="79"/>
      <c r="B65" s="80" t="s">
        <v>8</v>
      </c>
      <c r="C65" s="80"/>
      <c r="D65" s="38"/>
      <c r="E65" s="58"/>
      <c r="F65" s="57"/>
      <c r="G65" s="57"/>
      <c r="H65" s="57"/>
      <c r="I65" s="57"/>
      <c r="J65" s="57"/>
      <c r="K65" s="57"/>
      <c r="L65" s="57"/>
      <c r="M65" s="57"/>
      <c r="N65" s="57"/>
      <c r="O65" s="57"/>
      <c r="P65" s="57"/>
      <c r="Q65" s="57"/>
      <c r="R65" s="57"/>
      <c r="S65" s="57"/>
      <c r="T65" s="57"/>
      <c r="U65" s="57"/>
      <c r="V65" s="57"/>
      <c r="W65" s="57"/>
      <c r="X65" s="55"/>
      <c r="Y65" s="55"/>
      <c r="Z65" s="55"/>
      <c r="AA65" s="55"/>
    </row>
    <row r="66" spans="1:27" s="15" customFormat="1" ht="14.25" customHeight="1" x14ac:dyDescent="0.15">
      <c r="A66" s="79"/>
      <c r="B66" s="78"/>
      <c r="C66" s="69" t="s">
        <v>9</v>
      </c>
      <c r="D66" s="38"/>
      <c r="E66" s="58">
        <v>364400000</v>
      </c>
      <c r="F66" s="57">
        <v>404400000</v>
      </c>
      <c r="G66" s="57">
        <v>377200000</v>
      </c>
      <c r="H66" s="57">
        <v>331000000</v>
      </c>
      <c r="I66" s="57" t="s">
        <v>10</v>
      </c>
      <c r="J66" s="57" t="s">
        <v>10</v>
      </c>
      <c r="K66" s="57" t="s">
        <v>10</v>
      </c>
      <c r="L66" s="57" t="s">
        <v>10</v>
      </c>
      <c r="M66" s="57" t="s">
        <v>10</v>
      </c>
      <c r="N66" s="57" t="s">
        <v>10</v>
      </c>
      <c r="O66" s="57" t="s">
        <v>10</v>
      </c>
      <c r="P66" s="57" t="s">
        <v>10</v>
      </c>
      <c r="Q66" s="57" t="s">
        <v>10</v>
      </c>
      <c r="R66" s="57" t="s">
        <v>10</v>
      </c>
      <c r="S66" s="57" t="s">
        <v>10</v>
      </c>
      <c r="T66" s="57" t="s">
        <v>10</v>
      </c>
      <c r="U66" s="57" t="s">
        <v>10</v>
      </c>
      <c r="V66" s="57" t="s">
        <v>10</v>
      </c>
      <c r="W66" s="57" t="s">
        <v>10</v>
      </c>
      <c r="X66" s="55" t="s">
        <v>10</v>
      </c>
      <c r="Y66" s="55" t="s">
        <v>10</v>
      </c>
      <c r="Z66" s="55" t="s">
        <v>10</v>
      </c>
      <c r="AA66" s="55" t="s">
        <v>10</v>
      </c>
    </row>
    <row r="67" spans="1:27" s="15" customFormat="1" ht="14.25" customHeight="1" x14ac:dyDescent="0.15">
      <c r="A67" s="79"/>
      <c r="B67" s="78"/>
      <c r="C67" s="69" t="s">
        <v>23</v>
      </c>
      <c r="D67" s="38"/>
      <c r="E67" s="58">
        <v>7664030.1399999997</v>
      </c>
      <c r="F67" s="57">
        <v>5325687</v>
      </c>
      <c r="G67" s="57">
        <v>2573848</v>
      </c>
      <c r="H67" s="57">
        <v>1301519</v>
      </c>
      <c r="I67" s="57" t="s">
        <v>10</v>
      </c>
      <c r="J67" s="57" t="s">
        <v>10</v>
      </c>
      <c r="K67" s="57" t="s">
        <v>10</v>
      </c>
      <c r="L67" s="57" t="s">
        <v>10</v>
      </c>
      <c r="M67" s="57" t="s">
        <v>10</v>
      </c>
      <c r="N67" s="57" t="s">
        <v>10</v>
      </c>
      <c r="O67" s="57" t="s">
        <v>10</v>
      </c>
      <c r="P67" s="57" t="s">
        <v>10</v>
      </c>
      <c r="Q67" s="57" t="s">
        <v>10</v>
      </c>
      <c r="R67" s="57" t="s">
        <v>10</v>
      </c>
      <c r="S67" s="57" t="s">
        <v>10</v>
      </c>
      <c r="T67" s="57" t="s">
        <v>10</v>
      </c>
      <c r="U67" s="57" t="s">
        <v>10</v>
      </c>
      <c r="V67" s="57" t="s">
        <v>10</v>
      </c>
      <c r="W67" s="57" t="s">
        <v>10</v>
      </c>
      <c r="X67" s="55" t="s">
        <v>10</v>
      </c>
      <c r="Y67" s="55" t="s">
        <v>10</v>
      </c>
      <c r="Z67" s="55" t="s">
        <v>10</v>
      </c>
      <c r="AA67" s="55" t="s">
        <v>10</v>
      </c>
    </row>
    <row r="68" spans="1:27" s="15" customFormat="1" ht="14.25" customHeight="1" x14ac:dyDescent="0.15">
      <c r="A68" s="79"/>
      <c r="B68" s="78"/>
      <c r="C68" s="69" t="s">
        <v>11</v>
      </c>
      <c r="D68" s="38"/>
      <c r="E68" s="58">
        <v>65153.718000000001</v>
      </c>
      <c r="F68" s="57">
        <v>31090</v>
      </c>
      <c r="G68" s="57">
        <v>402821</v>
      </c>
      <c r="H68" s="57">
        <v>5502952</v>
      </c>
      <c r="I68" s="57" t="s">
        <v>10</v>
      </c>
      <c r="J68" s="57" t="s">
        <v>10</v>
      </c>
      <c r="K68" s="57" t="s">
        <v>10</v>
      </c>
      <c r="L68" s="57" t="s">
        <v>10</v>
      </c>
      <c r="M68" s="57" t="s">
        <v>10</v>
      </c>
      <c r="N68" s="57" t="s">
        <v>10</v>
      </c>
      <c r="O68" s="57" t="s">
        <v>10</v>
      </c>
      <c r="P68" s="57" t="s">
        <v>10</v>
      </c>
      <c r="Q68" s="57" t="s">
        <v>10</v>
      </c>
      <c r="R68" s="57" t="s">
        <v>10</v>
      </c>
      <c r="S68" s="57" t="s">
        <v>10</v>
      </c>
      <c r="T68" s="57" t="s">
        <v>10</v>
      </c>
      <c r="U68" s="57" t="s">
        <v>10</v>
      </c>
      <c r="V68" s="57" t="s">
        <v>10</v>
      </c>
      <c r="W68" s="57" t="s">
        <v>10</v>
      </c>
      <c r="X68" s="55" t="s">
        <v>10</v>
      </c>
      <c r="Y68" s="55" t="s">
        <v>10</v>
      </c>
      <c r="Z68" s="55" t="s">
        <v>10</v>
      </c>
      <c r="AA68" s="55" t="s">
        <v>10</v>
      </c>
    </row>
    <row r="69" spans="1:27" s="25" customFormat="1" ht="14.25" customHeight="1" x14ac:dyDescent="0.15">
      <c r="A69" s="76"/>
      <c r="B69" s="24"/>
      <c r="C69" s="69" t="s">
        <v>8</v>
      </c>
      <c r="D69" s="24"/>
      <c r="E69" s="58">
        <v>4951587.8080000002</v>
      </c>
      <c r="F69" s="57">
        <v>5098107</v>
      </c>
      <c r="G69" s="57">
        <v>5738162</v>
      </c>
      <c r="H69" s="57">
        <v>19405153</v>
      </c>
      <c r="I69" s="57" t="s">
        <v>10</v>
      </c>
      <c r="J69" s="57" t="s">
        <v>10</v>
      </c>
      <c r="K69" s="57" t="s">
        <v>10</v>
      </c>
      <c r="L69" s="57" t="s">
        <v>10</v>
      </c>
      <c r="M69" s="57" t="s">
        <v>10</v>
      </c>
      <c r="N69" s="57" t="s">
        <v>10</v>
      </c>
      <c r="O69" s="57" t="s">
        <v>10</v>
      </c>
      <c r="P69" s="57" t="s">
        <v>10</v>
      </c>
      <c r="Q69" s="57" t="s">
        <v>10</v>
      </c>
      <c r="R69" s="57" t="s">
        <v>10</v>
      </c>
      <c r="S69" s="57" t="s">
        <v>10</v>
      </c>
      <c r="T69" s="57" t="s">
        <v>10</v>
      </c>
      <c r="U69" s="57" t="s">
        <v>10</v>
      </c>
      <c r="V69" s="57" t="s">
        <v>10</v>
      </c>
      <c r="W69" s="57" t="s">
        <v>10</v>
      </c>
      <c r="X69" s="55" t="s">
        <v>10</v>
      </c>
      <c r="Y69" s="55" t="s">
        <v>10</v>
      </c>
      <c r="Z69" s="55" t="s">
        <v>10</v>
      </c>
      <c r="AA69" s="55" t="s">
        <v>10</v>
      </c>
    </row>
    <row r="70" spans="1:27" ht="14.25" customHeight="1" x14ac:dyDescent="0.15">
      <c r="A70" s="75"/>
      <c r="B70" s="84" t="s">
        <v>12</v>
      </c>
      <c r="C70" s="84"/>
      <c r="D70" s="20"/>
      <c r="E70" s="7">
        <v>2447880643</v>
      </c>
      <c r="F70" s="8">
        <v>2254681902</v>
      </c>
      <c r="G70" s="8">
        <v>2032737647</v>
      </c>
      <c r="H70" s="8">
        <v>1826117162</v>
      </c>
      <c r="I70" s="8" t="s">
        <v>10</v>
      </c>
      <c r="J70" s="8" t="s">
        <v>10</v>
      </c>
      <c r="K70" s="8" t="s">
        <v>10</v>
      </c>
      <c r="L70" s="8" t="s">
        <v>10</v>
      </c>
      <c r="M70" s="8" t="s">
        <v>10</v>
      </c>
      <c r="N70" s="8" t="s">
        <v>10</v>
      </c>
      <c r="O70" s="8" t="s">
        <v>10</v>
      </c>
      <c r="P70" s="8" t="s">
        <v>10</v>
      </c>
      <c r="Q70" s="8" t="s">
        <v>10</v>
      </c>
      <c r="R70" s="8" t="s">
        <v>10</v>
      </c>
      <c r="S70" s="8" t="s">
        <v>10</v>
      </c>
      <c r="T70" s="8" t="s">
        <v>10</v>
      </c>
      <c r="U70" s="8" t="s">
        <v>10</v>
      </c>
      <c r="V70" s="8" t="s">
        <v>10</v>
      </c>
      <c r="W70" s="8" t="s">
        <v>10</v>
      </c>
      <c r="X70" s="45" t="s">
        <v>10</v>
      </c>
      <c r="Y70" s="45" t="s">
        <v>10</v>
      </c>
      <c r="Z70" s="45" t="s">
        <v>10</v>
      </c>
      <c r="AA70" s="45" t="s">
        <v>10</v>
      </c>
    </row>
    <row r="71" spans="1:27" ht="14.25" customHeight="1" x14ac:dyDescent="0.15">
      <c r="A71" s="5" t="s">
        <v>13</v>
      </c>
      <c r="B71" s="5"/>
      <c r="C71" s="70"/>
      <c r="D71" s="20"/>
      <c r="E71" s="58"/>
      <c r="F71" s="57"/>
      <c r="G71" s="57"/>
      <c r="H71" s="57"/>
      <c r="I71" s="57"/>
      <c r="J71" s="57"/>
      <c r="K71" s="57"/>
      <c r="L71" s="57"/>
      <c r="M71" s="57"/>
      <c r="N71" s="57"/>
      <c r="O71" s="57"/>
      <c r="P71" s="57"/>
      <c r="Q71" s="57"/>
      <c r="R71" s="57"/>
      <c r="S71" s="57"/>
      <c r="T71" s="57"/>
      <c r="U71" s="57"/>
      <c r="V71" s="57"/>
      <c r="W71" s="57"/>
      <c r="X71" s="55"/>
      <c r="Y71" s="55"/>
      <c r="Z71" s="55"/>
      <c r="AA71" s="55"/>
    </row>
    <row r="72" spans="1:27" ht="14.25" customHeight="1" x14ac:dyDescent="0.15">
      <c r="A72" s="24"/>
      <c r="B72" s="81" t="s">
        <v>14</v>
      </c>
      <c r="C72" s="81"/>
      <c r="D72" s="20"/>
      <c r="E72" s="58">
        <v>2502456137.5739999</v>
      </c>
      <c r="F72" s="57">
        <v>2235281738</v>
      </c>
      <c r="G72" s="57">
        <v>2014602293</v>
      </c>
      <c r="H72" s="57">
        <v>1731653328</v>
      </c>
      <c r="I72" s="57" t="s">
        <v>10</v>
      </c>
      <c r="J72" s="57" t="s">
        <v>10</v>
      </c>
      <c r="K72" s="57" t="s">
        <v>10</v>
      </c>
      <c r="L72" s="57" t="s">
        <v>10</v>
      </c>
      <c r="M72" s="57" t="s">
        <v>10</v>
      </c>
      <c r="N72" s="57" t="s">
        <v>10</v>
      </c>
      <c r="O72" s="57" t="s">
        <v>10</v>
      </c>
      <c r="P72" s="57" t="s">
        <v>10</v>
      </c>
      <c r="Q72" s="57" t="s">
        <v>10</v>
      </c>
      <c r="R72" s="57" t="s">
        <v>10</v>
      </c>
      <c r="S72" s="57" t="s">
        <v>10</v>
      </c>
      <c r="T72" s="57" t="s">
        <v>10</v>
      </c>
      <c r="U72" s="57" t="s">
        <v>10</v>
      </c>
      <c r="V72" s="57" t="s">
        <v>10</v>
      </c>
      <c r="W72" s="57" t="s">
        <v>10</v>
      </c>
      <c r="X72" s="55" t="s">
        <v>10</v>
      </c>
      <c r="Y72" s="55" t="s">
        <v>10</v>
      </c>
      <c r="Z72" s="55" t="s">
        <v>10</v>
      </c>
      <c r="AA72" s="55" t="s">
        <v>10</v>
      </c>
    </row>
    <row r="73" spans="1:27" ht="14.25" customHeight="1" x14ac:dyDescent="0.15">
      <c r="A73" s="24"/>
      <c r="B73" s="24"/>
      <c r="C73" s="70" t="s">
        <v>15</v>
      </c>
      <c r="D73" s="20"/>
      <c r="E73" s="58">
        <v>5776280.3459999999</v>
      </c>
      <c r="F73" s="57">
        <v>5745664</v>
      </c>
      <c r="G73" s="57">
        <v>5552722</v>
      </c>
      <c r="H73" s="57">
        <v>5161382</v>
      </c>
      <c r="I73" s="57" t="s">
        <v>10</v>
      </c>
      <c r="J73" s="57" t="s">
        <v>10</v>
      </c>
      <c r="K73" s="57" t="s">
        <v>10</v>
      </c>
      <c r="L73" s="57" t="s">
        <v>10</v>
      </c>
      <c r="M73" s="57" t="s">
        <v>10</v>
      </c>
      <c r="N73" s="57" t="s">
        <v>10</v>
      </c>
      <c r="O73" s="57" t="s">
        <v>10</v>
      </c>
      <c r="P73" s="57" t="s">
        <v>10</v>
      </c>
      <c r="Q73" s="57" t="s">
        <v>10</v>
      </c>
      <c r="R73" s="57" t="s">
        <v>10</v>
      </c>
      <c r="S73" s="57" t="s">
        <v>10</v>
      </c>
      <c r="T73" s="57" t="s">
        <v>10</v>
      </c>
      <c r="U73" s="57" t="s">
        <v>10</v>
      </c>
      <c r="V73" s="57" t="s">
        <v>10</v>
      </c>
      <c r="W73" s="57" t="s">
        <v>10</v>
      </c>
      <c r="X73" s="55" t="s">
        <v>10</v>
      </c>
      <c r="Y73" s="55" t="s">
        <v>10</v>
      </c>
      <c r="Z73" s="55" t="s">
        <v>10</v>
      </c>
      <c r="AA73" s="55" t="s">
        <v>10</v>
      </c>
    </row>
    <row r="74" spans="1:27" ht="14.25" customHeight="1" x14ac:dyDescent="0.15">
      <c r="A74" s="24"/>
      <c r="B74" s="24"/>
      <c r="C74" s="70" t="s">
        <v>16</v>
      </c>
      <c r="D74" s="20"/>
      <c r="E74" s="58">
        <v>7636825.3399999999</v>
      </c>
      <c r="F74" s="57">
        <v>6940270</v>
      </c>
      <c r="G74" s="57">
        <v>6300082</v>
      </c>
      <c r="H74" s="57">
        <v>6823175</v>
      </c>
      <c r="I74" s="57" t="s">
        <v>10</v>
      </c>
      <c r="J74" s="57" t="s">
        <v>10</v>
      </c>
      <c r="K74" s="57" t="s">
        <v>10</v>
      </c>
      <c r="L74" s="57" t="s">
        <v>10</v>
      </c>
      <c r="M74" s="57" t="s">
        <v>10</v>
      </c>
      <c r="N74" s="57" t="s">
        <v>10</v>
      </c>
      <c r="O74" s="57" t="s">
        <v>10</v>
      </c>
      <c r="P74" s="57" t="s">
        <v>10</v>
      </c>
      <c r="Q74" s="57" t="s">
        <v>10</v>
      </c>
      <c r="R74" s="57" t="s">
        <v>10</v>
      </c>
      <c r="S74" s="57" t="s">
        <v>10</v>
      </c>
      <c r="T74" s="57" t="s">
        <v>10</v>
      </c>
      <c r="U74" s="57" t="s">
        <v>10</v>
      </c>
      <c r="V74" s="57" t="s">
        <v>10</v>
      </c>
      <c r="W74" s="57" t="s">
        <v>10</v>
      </c>
      <c r="X74" s="55" t="s">
        <v>10</v>
      </c>
      <c r="Y74" s="55" t="s">
        <v>10</v>
      </c>
      <c r="Z74" s="55" t="s">
        <v>10</v>
      </c>
      <c r="AA74" s="55" t="s">
        <v>10</v>
      </c>
    </row>
    <row r="75" spans="1:27" ht="14.25" customHeight="1" x14ac:dyDescent="0.15">
      <c r="A75" s="24"/>
      <c r="B75" s="24"/>
      <c r="C75" s="70" t="s">
        <v>17</v>
      </c>
      <c r="D75" s="20"/>
      <c r="E75" s="58">
        <v>27945003.342999998</v>
      </c>
      <c r="F75" s="57">
        <v>24611315</v>
      </c>
      <c r="G75" s="57">
        <v>21382700</v>
      </c>
      <c r="H75" s="57">
        <v>20838771</v>
      </c>
      <c r="I75" s="57" t="s">
        <v>10</v>
      </c>
      <c r="J75" s="57" t="s">
        <v>10</v>
      </c>
      <c r="K75" s="57" t="s">
        <v>10</v>
      </c>
      <c r="L75" s="57" t="s">
        <v>10</v>
      </c>
      <c r="M75" s="57" t="s">
        <v>10</v>
      </c>
      <c r="N75" s="57" t="s">
        <v>10</v>
      </c>
      <c r="O75" s="57" t="s">
        <v>10</v>
      </c>
      <c r="P75" s="57" t="s">
        <v>10</v>
      </c>
      <c r="Q75" s="57" t="s">
        <v>10</v>
      </c>
      <c r="R75" s="57" t="s">
        <v>10</v>
      </c>
      <c r="S75" s="57" t="s">
        <v>10</v>
      </c>
      <c r="T75" s="57" t="s">
        <v>10</v>
      </c>
      <c r="U75" s="57" t="s">
        <v>10</v>
      </c>
      <c r="V75" s="57" t="s">
        <v>10</v>
      </c>
      <c r="W75" s="57" t="s">
        <v>10</v>
      </c>
      <c r="X75" s="55" t="s">
        <v>10</v>
      </c>
      <c r="Y75" s="55" t="s">
        <v>10</v>
      </c>
      <c r="Z75" s="55" t="s">
        <v>10</v>
      </c>
      <c r="AA75" s="55" t="s">
        <v>10</v>
      </c>
    </row>
    <row r="76" spans="1:27" ht="14.25" customHeight="1" x14ac:dyDescent="0.15">
      <c r="A76" s="24"/>
      <c r="B76" s="24"/>
      <c r="C76" s="70" t="s">
        <v>18</v>
      </c>
      <c r="D76" s="20"/>
      <c r="E76" s="58">
        <v>2437426925.1609998</v>
      </c>
      <c r="F76" s="57">
        <v>2177831689</v>
      </c>
      <c r="G76" s="57">
        <v>1953832468</v>
      </c>
      <c r="H76" s="57">
        <v>1671390697</v>
      </c>
      <c r="I76" s="57" t="s">
        <v>10</v>
      </c>
      <c r="J76" s="57" t="s">
        <v>10</v>
      </c>
      <c r="K76" s="57" t="s">
        <v>10</v>
      </c>
      <c r="L76" s="57" t="s">
        <v>10</v>
      </c>
      <c r="M76" s="57" t="s">
        <v>10</v>
      </c>
      <c r="N76" s="57" t="s">
        <v>10</v>
      </c>
      <c r="O76" s="57" t="s">
        <v>10</v>
      </c>
      <c r="P76" s="57" t="s">
        <v>10</v>
      </c>
      <c r="Q76" s="57" t="s">
        <v>10</v>
      </c>
      <c r="R76" s="57" t="s">
        <v>10</v>
      </c>
      <c r="S76" s="57" t="s">
        <v>10</v>
      </c>
      <c r="T76" s="57" t="s">
        <v>10</v>
      </c>
      <c r="U76" s="57" t="s">
        <v>10</v>
      </c>
      <c r="V76" s="57" t="s">
        <v>10</v>
      </c>
      <c r="W76" s="57" t="s">
        <v>10</v>
      </c>
      <c r="X76" s="55" t="s">
        <v>10</v>
      </c>
      <c r="Y76" s="55" t="s">
        <v>10</v>
      </c>
      <c r="Z76" s="55" t="s">
        <v>10</v>
      </c>
      <c r="AA76" s="55" t="s">
        <v>10</v>
      </c>
    </row>
    <row r="77" spans="1:27" ht="14.25" customHeight="1" x14ac:dyDescent="0.15">
      <c r="A77" s="24"/>
      <c r="B77" s="24"/>
      <c r="C77" s="70" t="s">
        <v>19</v>
      </c>
      <c r="D77" s="20"/>
      <c r="E77" s="58">
        <f>E72-SUM(E73:E76)</f>
        <v>23671103.384000301</v>
      </c>
      <c r="F77" s="57">
        <f>F72-SUM(F73:F76)-1</f>
        <v>20152799</v>
      </c>
      <c r="G77" s="57">
        <f>G72-SUM(G73:G76)-2</f>
        <v>27534319</v>
      </c>
      <c r="H77" s="57">
        <f>H72-SUM(H73:H76)-2</f>
        <v>27439301</v>
      </c>
      <c r="I77" s="57" t="s">
        <v>10</v>
      </c>
      <c r="J77" s="57" t="s">
        <v>10</v>
      </c>
      <c r="K77" s="57" t="s">
        <v>10</v>
      </c>
      <c r="L77" s="57" t="s">
        <v>10</v>
      </c>
      <c r="M77" s="57" t="s">
        <v>10</v>
      </c>
      <c r="N77" s="57" t="s">
        <v>10</v>
      </c>
      <c r="O77" s="57" t="s">
        <v>10</v>
      </c>
      <c r="P77" s="57" t="s">
        <v>10</v>
      </c>
      <c r="Q77" s="57" t="s">
        <v>10</v>
      </c>
      <c r="R77" s="57" t="s">
        <v>10</v>
      </c>
      <c r="S77" s="57" t="s">
        <v>10</v>
      </c>
      <c r="T77" s="57" t="s">
        <v>10</v>
      </c>
      <c r="U77" s="57" t="s">
        <v>10</v>
      </c>
      <c r="V77" s="57" t="s">
        <v>10</v>
      </c>
      <c r="W77" s="57" t="s">
        <v>10</v>
      </c>
      <c r="X77" s="55" t="s">
        <v>10</v>
      </c>
      <c r="Y77" s="55" t="s">
        <v>10</v>
      </c>
      <c r="Z77" s="55" t="s">
        <v>10</v>
      </c>
      <c r="AA77" s="55" t="s">
        <v>10</v>
      </c>
    </row>
    <row r="78" spans="1:27" ht="14.25" customHeight="1" x14ac:dyDescent="0.15">
      <c r="A78" s="24"/>
      <c r="B78" s="81" t="s">
        <v>24</v>
      </c>
      <c r="C78" s="81"/>
      <c r="D78" s="20"/>
      <c r="E78" s="58">
        <v>7217869.375</v>
      </c>
      <c r="F78" s="57">
        <v>6637612</v>
      </c>
      <c r="G78" s="57">
        <v>5260611</v>
      </c>
      <c r="H78" s="57">
        <v>5217866</v>
      </c>
      <c r="I78" s="57" t="s">
        <v>10</v>
      </c>
      <c r="J78" s="57" t="s">
        <v>10</v>
      </c>
      <c r="K78" s="57" t="s">
        <v>10</v>
      </c>
      <c r="L78" s="57" t="s">
        <v>10</v>
      </c>
      <c r="M78" s="57" t="s">
        <v>10</v>
      </c>
      <c r="N78" s="57" t="s">
        <v>10</v>
      </c>
      <c r="O78" s="57" t="s">
        <v>10</v>
      </c>
      <c r="P78" s="57" t="s">
        <v>10</v>
      </c>
      <c r="Q78" s="57" t="s">
        <v>10</v>
      </c>
      <c r="R78" s="57" t="s">
        <v>10</v>
      </c>
      <c r="S78" s="57" t="s">
        <v>10</v>
      </c>
      <c r="T78" s="57" t="s">
        <v>10</v>
      </c>
      <c r="U78" s="57" t="s">
        <v>10</v>
      </c>
      <c r="V78" s="57" t="s">
        <v>10</v>
      </c>
      <c r="W78" s="57" t="s">
        <v>10</v>
      </c>
      <c r="X78" s="55" t="s">
        <v>10</v>
      </c>
      <c r="Y78" s="55" t="s">
        <v>10</v>
      </c>
      <c r="Z78" s="55" t="s">
        <v>10</v>
      </c>
      <c r="AA78" s="55" t="s">
        <v>10</v>
      </c>
    </row>
    <row r="79" spans="1:27" ht="14.25" customHeight="1" x14ac:dyDescent="0.15">
      <c r="A79" s="24"/>
      <c r="B79" s="81" t="s">
        <v>20</v>
      </c>
      <c r="C79" s="81"/>
      <c r="D79" s="20"/>
      <c r="E79" s="58" t="s">
        <v>10</v>
      </c>
      <c r="F79" s="57" t="s">
        <v>10</v>
      </c>
      <c r="G79" s="57" t="s">
        <v>10</v>
      </c>
      <c r="H79" s="57" t="s">
        <v>44</v>
      </c>
      <c r="I79" s="57" t="s">
        <v>10</v>
      </c>
      <c r="J79" s="57" t="s">
        <v>10</v>
      </c>
      <c r="K79" s="57" t="s">
        <v>10</v>
      </c>
      <c r="L79" s="57" t="s">
        <v>10</v>
      </c>
      <c r="M79" s="57" t="s">
        <v>10</v>
      </c>
      <c r="N79" s="57" t="s">
        <v>10</v>
      </c>
      <c r="O79" s="57" t="s">
        <v>10</v>
      </c>
      <c r="P79" s="57" t="s">
        <v>10</v>
      </c>
      <c r="Q79" s="57" t="s">
        <v>10</v>
      </c>
      <c r="R79" s="57" t="s">
        <v>10</v>
      </c>
      <c r="S79" s="57" t="s">
        <v>10</v>
      </c>
      <c r="T79" s="57" t="s">
        <v>10</v>
      </c>
      <c r="U79" s="57" t="s">
        <v>10</v>
      </c>
      <c r="V79" s="57" t="s">
        <v>10</v>
      </c>
      <c r="W79" s="57" t="s">
        <v>10</v>
      </c>
      <c r="X79" s="55" t="s">
        <v>10</v>
      </c>
      <c r="Y79" s="55" t="s">
        <v>10</v>
      </c>
      <c r="Z79" s="55" t="s">
        <v>10</v>
      </c>
      <c r="AA79" s="55" t="s">
        <v>10</v>
      </c>
    </row>
    <row r="80" spans="1:27" ht="14.25" customHeight="1" x14ac:dyDescent="0.15">
      <c r="A80" s="73"/>
      <c r="B80" s="87" t="s">
        <v>12</v>
      </c>
      <c r="C80" s="87"/>
      <c r="D80" s="30"/>
      <c r="E80" s="11">
        <v>2509674007</v>
      </c>
      <c r="F80" s="12">
        <v>2241919350</v>
      </c>
      <c r="G80" s="12">
        <v>2019862905</v>
      </c>
      <c r="H80" s="12">
        <f>SUM(H72,H78,H79)</f>
        <v>1736871194</v>
      </c>
      <c r="I80" s="12" t="s">
        <v>10</v>
      </c>
      <c r="J80" s="12" t="s">
        <v>10</v>
      </c>
      <c r="K80" s="12" t="s">
        <v>10</v>
      </c>
      <c r="L80" s="12" t="s">
        <v>10</v>
      </c>
      <c r="M80" s="12" t="s">
        <v>10</v>
      </c>
      <c r="N80" s="12" t="s">
        <v>10</v>
      </c>
      <c r="O80" s="12" t="s">
        <v>10</v>
      </c>
      <c r="P80" s="12" t="s">
        <v>10</v>
      </c>
      <c r="Q80" s="12" t="s">
        <v>10</v>
      </c>
      <c r="R80" s="12" t="s">
        <v>10</v>
      </c>
      <c r="S80" s="12" t="s">
        <v>10</v>
      </c>
      <c r="T80" s="12" t="s">
        <v>10</v>
      </c>
      <c r="U80" s="12" t="s">
        <v>10</v>
      </c>
      <c r="V80" s="12" t="s">
        <v>10</v>
      </c>
      <c r="W80" s="12" t="s">
        <v>10</v>
      </c>
      <c r="X80" s="47" t="s">
        <v>10</v>
      </c>
      <c r="Y80" s="47" t="s">
        <v>10</v>
      </c>
      <c r="Z80" s="47" t="s">
        <v>10</v>
      </c>
      <c r="AA80" s="47" t="s">
        <v>10</v>
      </c>
    </row>
    <row r="81" spans="1:27" ht="14.25" customHeight="1" x14ac:dyDescent="0.15">
      <c r="A81" s="105" t="s">
        <v>109</v>
      </c>
      <c r="B81" s="85"/>
      <c r="C81" s="85"/>
      <c r="D81" s="85"/>
      <c r="E81" s="85"/>
      <c r="F81" s="85"/>
      <c r="G81" s="85"/>
      <c r="H81" s="85"/>
      <c r="I81" s="85"/>
      <c r="J81" s="85"/>
      <c r="K81" s="85"/>
      <c r="L81" s="85"/>
      <c r="M81" s="85"/>
      <c r="N81" s="85"/>
      <c r="O81" s="86"/>
      <c r="P81" s="79"/>
      <c r="Q81" s="79"/>
      <c r="R81" s="79"/>
      <c r="S81" s="79"/>
      <c r="T81" s="79"/>
      <c r="U81" s="79"/>
      <c r="V81" s="79"/>
      <c r="W81" s="79"/>
    </row>
    <row r="82" spans="1:27" ht="14.25" customHeight="1" x14ac:dyDescent="0.15">
      <c r="A82" s="44"/>
      <c r="B82" s="42"/>
      <c r="C82" s="42"/>
      <c r="D82" s="42"/>
      <c r="E82" s="42"/>
      <c r="F82" s="42"/>
      <c r="G82" s="42"/>
      <c r="H82" s="42"/>
      <c r="I82" s="42"/>
      <c r="J82" s="42"/>
      <c r="K82" s="42"/>
      <c r="L82" s="42"/>
      <c r="M82" s="42"/>
      <c r="N82" s="42"/>
      <c r="O82" s="79"/>
      <c r="P82" s="79"/>
      <c r="Q82" s="79"/>
      <c r="R82" s="79"/>
      <c r="S82" s="79"/>
      <c r="T82" s="79"/>
      <c r="U82" s="79"/>
      <c r="V82" s="79"/>
      <c r="W82" s="79"/>
    </row>
    <row r="83" spans="1:27" s="1" customFormat="1" ht="14.25" customHeight="1" x14ac:dyDescent="0.15">
      <c r="A83" s="66" t="s">
        <v>37</v>
      </c>
      <c r="B83" s="66"/>
      <c r="C83" s="66"/>
      <c r="D83" s="66"/>
      <c r="E83" s="66"/>
      <c r="F83" s="66"/>
      <c r="G83" s="66"/>
      <c r="H83" s="66"/>
      <c r="I83" s="66"/>
      <c r="J83" s="66"/>
      <c r="K83" s="66"/>
      <c r="L83" s="66"/>
      <c r="M83" s="66"/>
      <c r="N83" s="66"/>
      <c r="O83" s="66"/>
      <c r="P83" s="66"/>
      <c r="Q83" s="66"/>
      <c r="R83" s="66"/>
      <c r="S83" s="66"/>
      <c r="T83" s="66"/>
      <c r="U83" s="66"/>
      <c r="V83" s="66"/>
      <c r="W83" s="67"/>
      <c r="X83" s="67"/>
      <c r="Y83" s="67"/>
      <c r="Z83" s="67"/>
      <c r="AA83" s="67"/>
    </row>
    <row r="84" spans="1:27" s="1" customFormat="1" ht="14.25" customHeight="1" x14ac:dyDescent="0.15">
      <c r="A84" s="2"/>
      <c r="B84" s="2"/>
      <c r="C84" s="2"/>
      <c r="D84" s="2"/>
      <c r="E84" s="2"/>
      <c r="F84" s="2"/>
      <c r="G84" s="2"/>
      <c r="H84" s="2"/>
      <c r="I84" s="3"/>
      <c r="J84" s="3"/>
      <c r="K84" s="3"/>
      <c r="L84" s="3"/>
      <c r="M84" s="3"/>
      <c r="N84" s="3"/>
      <c r="O84" s="14"/>
      <c r="P84" s="3"/>
      <c r="Q84" s="3"/>
      <c r="R84" s="3"/>
      <c r="S84" s="3"/>
      <c r="T84" s="3"/>
      <c r="U84" s="3"/>
      <c r="V84" s="3"/>
      <c r="W84" s="3"/>
      <c r="Y84" s="3"/>
      <c r="Z84" s="3"/>
      <c r="AA84" s="3" t="s">
        <v>3</v>
      </c>
    </row>
    <row r="85" spans="1:27" s="1" customFormat="1" ht="23.4" customHeight="1" x14ac:dyDescent="0.15">
      <c r="A85" s="82" t="s">
        <v>151</v>
      </c>
      <c r="B85" s="82"/>
      <c r="C85" s="82"/>
      <c r="D85" s="83"/>
      <c r="E85" s="63" t="s">
        <v>5</v>
      </c>
      <c r="F85" s="63">
        <v>16</v>
      </c>
      <c r="G85" s="63">
        <v>17</v>
      </c>
      <c r="H85" s="63">
        <v>18</v>
      </c>
      <c r="I85" s="63">
        <v>19</v>
      </c>
      <c r="J85" s="63">
        <v>20</v>
      </c>
      <c r="K85" s="63">
        <v>21</v>
      </c>
      <c r="L85" s="63">
        <v>22</v>
      </c>
      <c r="M85" s="63">
        <v>23</v>
      </c>
      <c r="N85" s="63">
        <v>24</v>
      </c>
      <c r="O85" s="63">
        <v>25</v>
      </c>
      <c r="P85" s="63">
        <v>26</v>
      </c>
      <c r="Q85" s="63">
        <v>27</v>
      </c>
      <c r="R85" s="63">
        <v>28</v>
      </c>
      <c r="S85" s="63">
        <v>29</v>
      </c>
      <c r="T85" s="63">
        <v>30</v>
      </c>
      <c r="U85" s="63" t="s">
        <v>127</v>
      </c>
      <c r="V85" s="63">
        <v>2</v>
      </c>
      <c r="W85" s="63">
        <v>3</v>
      </c>
      <c r="X85" s="63">
        <v>4</v>
      </c>
      <c r="Y85" s="63">
        <v>5</v>
      </c>
      <c r="Z85" s="68">
        <v>6</v>
      </c>
      <c r="AA85" s="68">
        <v>7</v>
      </c>
    </row>
    <row r="86" spans="1:27" s="15" customFormat="1" ht="14.25" customHeight="1" x14ac:dyDescent="0.15">
      <c r="A86" s="5" t="s">
        <v>6</v>
      </c>
      <c r="B86" s="5"/>
      <c r="C86" s="5"/>
      <c r="D86" s="40"/>
      <c r="E86" s="58"/>
      <c r="F86" s="57"/>
      <c r="G86" s="57"/>
      <c r="H86" s="57"/>
      <c r="I86" s="57"/>
      <c r="J86" s="57"/>
      <c r="K86" s="57"/>
      <c r="L86" s="57"/>
      <c r="M86" s="57"/>
      <c r="U86" s="26"/>
      <c r="V86" s="26"/>
      <c r="W86" s="26"/>
    </row>
    <row r="87" spans="1:27" s="39" customFormat="1" ht="27" customHeight="1" x14ac:dyDescent="0.15">
      <c r="A87" s="79"/>
      <c r="B87" s="80" t="s">
        <v>26</v>
      </c>
      <c r="C87" s="80"/>
      <c r="D87" s="38"/>
      <c r="E87" s="58">
        <v>56040.936999999998</v>
      </c>
      <c r="F87" s="57" t="s">
        <v>10</v>
      </c>
      <c r="G87" s="57" t="s">
        <v>10</v>
      </c>
      <c r="H87" s="57" t="s">
        <v>10</v>
      </c>
      <c r="I87" s="57" t="s">
        <v>10</v>
      </c>
      <c r="J87" s="57" t="s">
        <v>10</v>
      </c>
      <c r="K87" s="57" t="s">
        <v>10</v>
      </c>
      <c r="L87" s="57" t="s">
        <v>10</v>
      </c>
      <c r="M87" s="57" t="s">
        <v>10</v>
      </c>
      <c r="N87" s="57" t="s">
        <v>10</v>
      </c>
      <c r="O87" s="57" t="s">
        <v>10</v>
      </c>
      <c r="P87" s="57" t="s">
        <v>10</v>
      </c>
      <c r="Q87" s="57" t="s">
        <v>10</v>
      </c>
      <c r="R87" s="57" t="s">
        <v>10</v>
      </c>
      <c r="S87" s="57" t="s">
        <v>10</v>
      </c>
      <c r="T87" s="57" t="s">
        <v>10</v>
      </c>
      <c r="U87" s="57" t="s">
        <v>10</v>
      </c>
      <c r="V87" s="57" t="s">
        <v>10</v>
      </c>
      <c r="W87" s="57" t="s">
        <v>10</v>
      </c>
      <c r="X87" s="61" t="s">
        <v>10</v>
      </c>
      <c r="Y87" s="61" t="s">
        <v>10</v>
      </c>
      <c r="Z87" s="61" t="s">
        <v>10</v>
      </c>
      <c r="AA87" s="61" t="s">
        <v>10</v>
      </c>
    </row>
    <row r="88" spans="1:27" s="15" customFormat="1" ht="14.25" customHeight="1" x14ac:dyDescent="0.15">
      <c r="A88" s="79"/>
      <c r="B88" s="80" t="s">
        <v>30</v>
      </c>
      <c r="C88" s="80"/>
      <c r="D88" s="38"/>
      <c r="E88" s="58">
        <v>138139742.20500001</v>
      </c>
      <c r="F88" s="57">
        <v>35233596</v>
      </c>
      <c r="G88" s="57" t="s">
        <v>10</v>
      </c>
      <c r="H88" s="57" t="s">
        <v>10</v>
      </c>
      <c r="I88" s="57" t="s">
        <v>10</v>
      </c>
      <c r="J88" s="57" t="s">
        <v>10</v>
      </c>
      <c r="K88" s="57" t="s">
        <v>10</v>
      </c>
      <c r="L88" s="57" t="s">
        <v>10</v>
      </c>
      <c r="M88" s="57" t="s">
        <v>10</v>
      </c>
      <c r="N88" s="57" t="s">
        <v>10</v>
      </c>
      <c r="O88" s="57" t="s">
        <v>10</v>
      </c>
      <c r="P88" s="57" t="s">
        <v>10</v>
      </c>
      <c r="Q88" s="57" t="s">
        <v>10</v>
      </c>
      <c r="R88" s="57" t="s">
        <v>10</v>
      </c>
      <c r="S88" s="57" t="s">
        <v>10</v>
      </c>
      <c r="T88" s="57" t="s">
        <v>10</v>
      </c>
      <c r="U88" s="57" t="s">
        <v>10</v>
      </c>
      <c r="V88" s="57" t="s">
        <v>10</v>
      </c>
      <c r="W88" s="57" t="s">
        <v>10</v>
      </c>
      <c r="X88" s="55" t="s">
        <v>10</v>
      </c>
      <c r="Y88" s="55" t="s">
        <v>10</v>
      </c>
      <c r="Z88" s="55" t="s">
        <v>10</v>
      </c>
      <c r="AA88" s="55" t="s">
        <v>10</v>
      </c>
    </row>
    <row r="89" spans="1:27" s="15" customFormat="1" ht="14.25" customHeight="1" x14ac:dyDescent="0.15">
      <c r="A89" s="79"/>
      <c r="B89" s="80" t="s">
        <v>31</v>
      </c>
      <c r="C89" s="80"/>
      <c r="D89" s="38"/>
      <c r="E89" s="58">
        <v>227510662.58000001</v>
      </c>
      <c r="F89" s="57">
        <v>56737435</v>
      </c>
      <c r="G89" s="57" t="s">
        <v>10</v>
      </c>
      <c r="H89" s="57" t="s">
        <v>10</v>
      </c>
      <c r="I89" s="57" t="s">
        <v>10</v>
      </c>
      <c r="J89" s="57" t="s">
        <v>10</v>
      </c>
      <c r="K89" s="57" t="s">
        <v>10</v>
      </c>
      <c r="L89" s="57" t="s">
        <v>10</v>
      </c>
      <c r="M89" s="57" t="s">
        <v>10</v>
      </c>
      <c r="N89" s="57" t="s">
        <v>10</v>
      </c>
      <c r="O89" s="57" t="s">
        <v>10</v>
      </c>
      <c r="P89" s="57" t="s">
        <v>10</v>
      </c>
      <c r="Q89" s="57" t="s">
        <v>10</v>
      </c>
      <c r="R89" s="57" t="s">
        <v>10</v>
      </c>
      <c r="S89" s="57" t="s">
        <v>10</v>
      </c>
      <c r="T89" s="57" t="s">
        <v>10</v>
      </c>
      <c r="U89" s="57" t="s">
        <v>10</v>
      </c>
      <c r="V89" s="57" t="s">
        <v>10</v>
      </c>
      <c r="W89" s="57" t="s">
        <v>10</v>
      </c>
      <c r="X89" s="55" t="s">
        <v>10</v>
      </c>
      <c r="Y89" s="55" t="s">
        <v>10</v>
      </c>
      <c r="Z89" s="55" t="s">
        <v>10</v>
      </c>
      <c r="AA89" s="55" t="s">
        <v>10</v>
      </c>
    </row>
    <row r="90" spans="1:27" s="15" customFormat="1" ht="14.25" customHeight="1" x14ac:dyDescent="0.15">
      <c r="A90" s="79"/>
      <c r="B90" s="80" t="s">
        <v>32</v>
      </c>
      <c r="C90" s="80"/>
      <c r="D90" s="38"/>
      <c r="E90" s="58">
        <v>122996.08199999999</v>
      </c>
      <c r="F90" s="57">
        <v>14421</v>
      </c>
      <c r="G90" s="57" t="s">
        <v>10</v>
      </c>
      <c r="H90" s="57" t="s">
        <v>10</v>
      </c>
      <c r="I90" s="57" t="s">
        <v>10</v>
      </c>
      <c r="J90" s="57" t="s">
        <v>10</v>
      </c>
      <c r="K90" s="57" t="s">
        <v>10</v>
      </c>
      <c r="L90" s="57" t="s">
        <v>10</v>
      </c>
      <c r="M90" s="57" t="s">
        <v>10</v>
      </c>
      <c r="N90" s="57" t="s">
        <v>10</v>
      </c>
      <c r="O90" s="57" t="s">
        <v>10</v>
      </c>
      <c r="P90" s="57" t="s">
        <v>10</v>
      </c>
      <c r="Q90" s="57" t="s">
        <v>10</v>
      </c>
      <c r="R90" s="57" t="s">
        <v>10</v>
      </c>
      <c r="S90" s="57" t="s">
        <v>10</v>
      </c>
      <c r="T90" s="57" t="s">
        <v>10</v>
      </c>
      <c r="U90" s="57" t="s">
        <v>10</v>
      </c>
      <c r="V90" s="57" t="s">
        <v>10</v>
      </c>
      <c r="W90" s="57" t="s">
        <v>10</v>
      </c>
      <c r="X90" s="55" t="s">
        <v>10</v>
      </c>
      <c r="Y90" s="55" t="s">
        <v>10</v>
      </c>
      <c r="Z90" s="55" t="s">
        <v>10</v>
      </c>
      <c r="AA90" s="55" t="s">
        <v>10</v>
      </c>
    </row>
    <row r="91" spans="1:27" s="25" customFormat="1" ht="14.25" customHeight="1" x14ac:dyDescent="0.15">
      <c r="A91" s="76"/>
      <c r="B91" s="81" t="s">
        <v>8</v>
      </c>
      <c r="C91" s="81"/>
      <c r="D91" s="24"/>
      <c r="E91" s="58"/>
      <c r="F91" s="57"/>
      <c r="G91" s="57"/>
      <c r="H91" s="57"/>
      <c r="I91" s="57"/>
      <c r="J91" s="57"/>
      <c r="K91" s="57"/>
      <c r="L91" s="57"/>
      <c r="M91" s="57"/>
      <c r="N91" s="57"/>
      <c r="O91" s="57"/>
      <c r="P91" s="57"/>
      <c r="Q91" s="57"/>
      <c r="R91" s="57"/>
      <c r="S91" s="57"/>
      <c r="T91" s="57"/>
      <c r="U91" s="57"/>
      <c r="V91" s="57"/>
      <c r="W91" s="57"/>
      <c r="X91" s="55"/>
      <c r="Y91" s="55"/>
      <c r="Z91" s="55"/>
      <c r="AA91" s="55"/>
    </row>
    <row r="92" spans="1:27" s="15" customFormat="1" ht="14.25" customHeight="1" x14ac:dyDescent="0.15">
      <c r="A92" s="79"/>
      <c r="B92" s="78"/>
      <c r="C92" s="69" t="s">
        <v>38</v>
      </c>
      <c r="D92" s="38"/>
      <c r="E92" s="58">
        <v>9896.8580000000002</v>
      </c>
      <c r="F92" s="57" t="s">
        <v>10</v>
      </c>
      <c r="G92" s="57" t="s">
        <v>10</v>
      </c>
      <c r="H92" s="57" t="s">
        <v>10</v>
      </c>
      <c r="I92" s="57" t="s">
        <v>10</v>
      </c>
      <c r="J92" s="57" t="s">
        <v>10</v>
      </c>
      <c r="K92" s="57" t="s">
        <v>10</v>
      </c>
      <c r="L92" s="57" t="s">
        <v>10</v>
      </c>
      <c r="M92" s="57" t="s">
        <v>10</v>
      </c>
      <c r="N92" s="57" t="s">
        <v>10</v>
      </c>
      <c r="O92" s="57" t="s">
        <v>10</v>
      </c>
      <c r="P92" s="57" t="s">
        <v>10</v>
      </c>
      <c r="Q92" s="57" t="s">
        <v>10</v>
      </c>
      <c r="R92" s="57" t="s">
        <v>10</v>
      </c>
      <c r="S92" s="57" t="s">
        <v>10</v>
      </c>
      <c r="T92" s="57" t="s">
        <v>10</v>
      </c>
      <c r="U92" s="57" t="s">
        <v>10</v>
      </c>
      <c r="V92" s="57" t="s">
        <v>10</v>
      </c>
      <c r="W92" s="57" t="s">
        <v>10</v>
      </c>
      <c r="X92" s="55" t="s">
        <v>10</v>
      </c>
      <c r="Y92" s="55" t="s">
        <v>10</v>
      </c>
      <c r="Z92" s="55" t="s">
        <v>10</v>
      </c>
      <c r="AA92" s="55" t="s">
        <v>10</v>
      </c>
    </row>
    <row r="93" spans="1:27" s="15" customFormat="1" ht="14.25" customHeight="1" x14ac:dyDescent="0.15">
      <c r="A93" s="79"/>
      <c r="B93" s="78"/>
      <c r="C93" s="69" t="s">
        <v>39</v>
      </c>
      <c r="D93" s="38"/>
      <c r="E93" s="58">
        <v>35000000</v>
      </c>
      <c r="F93" s="57" t="s">
        <v>10</v>
      </c>
      <c r="G93" s="57" t="s">
        <v>10</v>
      </c>
      <c r="H93" s="57" t="s">
        <v>10</v>
      </c>
      <c r="I93" s="57" t="s">
        <v>10</v>
      </c>
      <c r="J93" s="57" t="s">
        <v>10</v>
      </c>
      <c r="K93" s="57" t="s">
        <v>10</v>
      </c>
      <c r="L93" s="57" t="s">
        <v>10</v>
      </c>
      <c r="M93" s="57" t="s">
        <v>10</v>
      </c>
      <c r="N93" s="57" t="s">
        <v>10</v>
      </c>
      <c r="O93" s="57" t="s">
        <v>10</v>
      </c>
      <c r="P93" s="57" t="s">
        <v>10</v>
      </c>
      <c r="Q93" s="57" t="s">
        <v>10</v>
      </c>
      <c r="R93" s="57" t="s">
        <v>10</v>
      </c>
      <c r="S93" s="57" t="s">
        <v>10</v>
      </c>
      <c r="T93" s="57" t="s">
        <v>10</v>
      </c>
      <c r="U93" s="57" t="s">
        <v>10</v>
      </c>
      <c r="V93" s="57" t="s">
        <v>10</v>
      </c>
      <c r="W93" s="57" t="s">
        <v>10</v>
      </c>
      <c r="X93" s="55" t="s">
        <v>10</v>
      </c>
      <c r="Y93" s="55" t="s">
        <v>10</v>
      </c>
      <c r="Z93" s="55" t="s">
        <v>10</v>
      </c>
      <c r="AA93" s="55" t="s">
        <v>10</v>
      </c>
    </row>
    <row r="94" spans="1:27" s="15" customFormat="1" ht="14.25" customHeight="1" x14ac:dyDescent="0.15">
      <c r="A94" s="79"/>
      <c r="B94" s="78"/>
      <c r="C94" s="69" t="s">
        <v>40</v>
      </c>
      <c r="D94" s="38"/>
      <c r="E94" s="58" t="s">
        <v>10</v>
      </c>
      <c r="F94" s="57" t="s">
        <v>10</v>
      </c>
      <c r="G94" s="57" t="s">
        <v>10</v>
      </c>
      <c r="H94" s="57" t="s">
        <v>10</v>
      </c>
      <c r="I94" s="57" t="s">
        <v>10</v>
      </c>
      <c r="J94" s="57" t="s">
        <v>10</v>
      </c>
      <c r="K94" s="57" t="s">
        <v>10</v>
      </c>
      <c r="L94" s="57" t="s">
        <v>10</v>
      </c>
      <c r="M94" s="57" t="s">
        <v>10</v>
      </c>
      <c r="N94" s="57" t="s">
        <v>10</v>
      </c>
      <c r="O94" s="57" t="s">
        <v>10</v>
      </c>
      <c r="P94" s="57" t="s">
        <v>10</v>
      </c>
      <c r="Q94" s="57" t="s">
        <v>44</v>
      </c>
      <c r="R94" s="57" t="s">
        <v>10</v>
      </c>
      <c r="S94" s="57" t="s">
        <v>10</v>
      </c>
      <c r="T94" s="57" t="s">
        <v>10</v>
      </c>
      <c r="U94" s="57" t="s">
        <v>10</v>
      </c>
      <c r="V94" s="57" t="s">
        <v>10</v>
      </c>
      <c r="W94" s="57" t="s">
        <v>10</v>
      </c>
      <c r="X94" s="55" t="s">
        <v>10</v>
      </c>
      <c r="Y94" s="55" t="s">
        <v>10</v>
      </c>
      <c r="Z94" s="55" t="s">
        <v>10</v>
      </c>
      <c r="AA94" s="55" t="s">
        <v>10</v>
      </c>
    </row>
    <row r="95" spans="1:27" s="15" customFormat="1" ht="14.25" customHeight="1" x14ac:dyDescent="0.15">
      <c r="A95" s="79"/>
      <c r="B95" s="78"/>
      <c r="C95" s="69" t="s">
        <v>41</v>
      </c>
      <c r="D95" s="38"/>
      <c r="E95" s="58">
        <v>337828.152</v>
      </c>
      <c r="F95" s="57">
        <v>87865</v>
      </c>
      <c r="G95" s="57" t="s">
        <v>42</v>
      </c>
      <c r="H95" s="57" t="s">
        <v>42</v>
      </c>
      <c r="I95" s="57" t="s">
        <v>42</v>
      </c>
      <c r="J95" s="57" t="s">
        <v>42</v>
      </c>
      <c r="K95" s="57" t="s">
        <v>42</v>
      </c>
      <c r="L95" s="57" t="s">
        <v>42</v>
      </c>
      <c r="M95" s="57" t="s">
        <v>42</v>
      </c>
      <c r="N95" s="57" t="s">
        <v>91</v>
      </c>
      <c r="O95" s="57" t="s">
        <v>106</v>
      </c>
      <c r="P95" s="57" t="s">
        <v>113</v>
      </c>
      <c r="Q95" s="57" t="s">
        <v>10</v>
      </c>
      <c r="R95" s="57" t="s">
        <v>10</v>
      </c>
      <c r="S95" s="57" t="s">
        <v>10</v>
      </c>
      <c r="T95" s="57" t="s">
        <v>10</v>
      </c>
      <c r="U95" s="57" t="s">
        <v>10</v>
      </c>
      <c r="V95" s="57" t="s">
        <v>10</v>
      </c>
      <c r="W95" s="57" t="s">
        <v>10</v>
      </c>
      <c r="X95" s="55" t="s">
        <v>10</v>
      </c>
      <c r="Y95" s="55" t="s">
        <v>10</v>
      </c>
      <c r="Z95" s="55" t="s">
        <v>10</v>
      </c>
      <c r="AA95" s="55" t="s">
        <v>10</v>
      </c>
    </row>
    <row r="96" spans="1:27" ht="14.25" customHeight="1" x14ac:dyDescent="0.15">
      <c r="A96" s="75"/>
      <c r="B96" s="84" t="s">
        <v>12</v>
      </c>
      <c r="C96" s="84"/>
      <c r="D96" s="20"/>
      <c r="E96" s="7">
        <v>401177167</v>
      </c>
      <c r="F96" s="8">
        <v>92073316</v>
      </c>
      <c r="G96" s="8" t="s">
        <v>10</v>
      </c>
      <c r="H96" s="8" t="s">
        <v>10</v>
      </c>
      <c r="I96" s="8" t="s">
        <v>10</v>
      </c>
      <c r="J96" s="8" t="s">
        <v>10</v>
      </c>
      <c r="K96" s="8" t="s">
        <v>10</v>
      </c>
      <c r="L96" s="8" t="s">
        <v>10</v>
      </c>
      <c r="M96" s="8" t="s">
        <v>10</v>
      </c>
      <c r="N96" s="8" t="s">
        <v>10</v>
      </c>
      <c r="O96" s="8" t="s">
        <v>10</v>
      </c>
      <c r="P96" s="8" t="s">
        <v>10</v>
      </c>
      <c r="Q96" s="8" t="s">
        <v>10</v>
      </c>
      <c r="R96" s="8" t="s">
        <v>10</v>
      </c>
      <c r="S96" s="8" t="s">
        <v>10</v>
      </c>
      <c r="T96" s="8" t="s">
        <v>10</v>
      </c>
      <c r="U96" s="8" t="s">
        <v>10</v>
      </c>
      <c r="V96" s="8" t="s">
        <v>10</v>
      </c>
      <c r="W96" s="8" t="s">
        <v>10</v>
      </c>
      <c r="X96" s="45" t="s">
        <v>10</v>
      </c>
      <c r="Y96" s="45" t="s">
        <v>10</v>
      </c>
      <c r="Z96" s="45" t="s">
        <v>10</v>
      </c>
      <c r="AA96" s="45" t="s">
        <v>10</v>
      </c>
    </row>
    <row r="97" spans="1:27" ht="14.25" customHeight="1" x14ac:dyDescent="0.15">
      <c r="A97" s="5" t="s">
        <v>13</v>
      </c>
      <c r="B97" s="5"/>
      <c r="C97" s="70"/>
      <c r="D97" s="20"/>
      <c r="E97" s="58"/>
      <c r="F97" s="57"/>
      <c r="G97" s="57"/>
      <c r="H97" s="57"/>
      <c r="I97" s="57"/>
      <c r="J97" s="57"/>
      <c r="K97" s="57"/>
      <c r="L97" s="57"/>
      <c r="M97" s="57"/>
      <c r="N97" s="57"/>
      <c r="O97" s="57"/>
      <c r="P97" s="57"/>
      <c r="Q97" s="57"/>
      <c r="R97" s="57"/>
      <c r="S97" s="57"/>
      <c r="T97" s="57"/>
      <c r="U97" s="57"/>
      <c r="V97" s="57"/>
      <c r="W97" s="57"/>
      <c r="X97" s="55"/>
      <c r="Y97" s="55"/>
      <c r="Z97" s="55"/>
      <c r="AA97" s="55"/>
    </row>
    <row r="98" spans="1:27" ht="14.25" customHeight="1" x14ac:dyDescent="0.15">
      <c r="A98" s="20"/>
      <c r="B98" s="81" t="s">
        <v>14</v>
      </c>
      <c r="C98" s="81"/>
      <c r="D98" s="20"/>
      <c r="E98" s="58">
        <v>9590024.9759999998</v>
      </c>
      <c r="F98" s="57">
        <v>3173110</v>
      </c>
      <c r="G98" s="57" t="s">
        <v>10</v>
      </c>
      <c r="H98" s="57" t="s">
        <v>10</v>
      </c>
      <c r="I98" s="57" t="s">
        <v>10</v>
      </c>
      <c r="J98" s="57" t="s">
        <v>10</v>
      </c>
      <c r="K98" s="57" t="s">
        <v>10</v>
      </c>
      <c r="L98" s="57" t="s">
        <v>10</v>
      </c>
      <c r="M98" s="57" t="s">
        <v>10</v>
      </c>
      <c r="N98" s="57" t="s">
        <v>10</v>
      </c>
      <c r="O98" s="57" t="s">
        <v>10</v>
      </c>
      <c r="P98" s="57" t="s">
        <v>10</v>
      </c>
      <c r="Q98" s="57" t="s">
        <v>10</v>
      </c>
      <c r="R98" s="57" t="s">
        <v>10</v>
      </c>
      <c r="S98" s="57" t="s">
        <v>10</v>
      </c>
      <c r="T98" s="57" t="s">
        <v>10</v>
      </c>
      <c r="U98" s="57" t="s">
        <v>10</v>
      </c>
      <c r="V98" s="57" t="s">
        <v>10</v>
      </c>
      <c r="W98" s="57" t="s">
        <v>10</v>
      </c>
      <c r="X98" s="55" t="s">
        <v>10</v>
      </c>
      <c r="Y98" s="55" t="s">
        <v>10</v>
      </c>
      <c r="Z98" s="55" t="s">
        <v>10</v>
      </c>
      <c r="AA98" s="55" t="s">
        <v>10</v>
      </c>
    </row>
    <row r="99" spans="1:27" ht="14.25" customHeight="1" x14ac:dyDescent="0.15">
      <c r="A99" s="20"/>
      <c r="B99" s="20"/>
      <c r="C99" s="70" t="s">
        <v>15</v>
      </c>
      <c r="D99" s="20"/>
      <c r="E99" s="58">
        <v>2008512.165</v>
      </c>
      <c r="F99" s="57">
        <v>486835</v>
      </c>
      <c r="G99" s="57" t="s">
        <v>10</v>
      </c>
      <c r="H99" s="57" t="s">
        <v>10</v>
      </c>
      <c r="I99" s="57" t="s">
        <v>10</v>
      </c>
      <c r="J99" s="57" t="s">
        <v>10</v>
      </c>
      <c r="K99" s="57" t="s">
        <v>10</v>
      </c>
      <c r="L99" s="57" t="s">
        <v>10</v>
      </c>
      <c r="M99" s="57" t="s">
        <v>10</v>
      </c>
      <c r="N99" s="57" t="s">
        <v>10</v>
      </c>
      <c r="O99" s="57" t="s">
        <v>10</v>
      </c>
      <c r="P99" s="57" t="s">
        <v>10</v>
      </c>
      <c r="Q99" s="57" t="s">
        <v>10</v>
      </c>
      <c r="R99" s="57" t="s">
        <v>10</v>
      </c>
      <c r="S99" s="57" t="s">
        <v>10</v>
      </c>
      <c r="T99" s="57" t="s">
        <v>10</v>
      </c>
      <c r="U99" s="57" t="s">
        <v>10</v>
      </c>
      <c r="V99" s="57" t="s">
        <v>10</v>
      </c>
      <c r="W99" s="57" t="s">
        <v>10</v>
      </c>
      <c r="X99" s="55" t="s">
        <v>10</v>
      </c>
      <c r="Y99" s="55" t="s">
        <v>10</v>
      </c>
      <c r="Z99" s="55" t="s">
        <v>10</v>
      </c>
      <c r="AA99" s="55" t="s">
        <v>10</v>
      </c>
    </row>
    <row r="100" spans="1:27" ht="14.25" customHeight="1" x14ac:dyDescent="0.15">
      <c r="A100" s="20"/>
      <c r="B100" s="20"/>
      <c r="C100" s="70" t="s">
        <v>16</v>
      </c>
      <c r="D100" s="20"/>
      <c r="E100" s="58">
        <v>1165202.3970000001</v>
      </c>
      <c r="F100" s="57">
        <v>270501</v>
      </c>
      <c r="G100" s="57" t="s">
        <v>10</v>
      </c>
      <c r="H100" s="57" t="s">
        <v>10</v>
      </c>
      <c r="I100" s="57" t="s">
        <v>10</v>
      </c>
      <c r="J100" s="57" t="s">
        <v>10</v>
      </c>
      <c r="K100" s="57" t="s">
        <v>10</v>
      </c>
      <c r="L100" s="57" t="s">
        <v>10</v>
      </c>
      <c r="M100" s="57" t="s">
        <v>10</v>
      </c>
      <c r="N100" s="57" t="s">
        <v>10</v>
      </c>
      <c r="O100" s="57" t="s">
        <v>10</v>
      </c>
      <c r="P100" s="57" t="s">
        <v>10</v>
      </c>
      <c r="Q100" s="57" t="s">
        <v>10</v>
      </c>
      <c r="R100" s="57" t="s">
        <v>10</v>
      </c>
      <c r="S100" s="57" t="s">
        <v>10</v>
      </c>
      <c r="T100" s="57" t="s">
        <v>10</v>
      </c>
      <c r="U100" s="57" t="s">
        <v>10</v>
      </c>
      <c r="V100" s="57" t="s">
        <v>10</v>
      </c>
      <c r="W100" s="57" t="s">
        <v>10</v>
      </c>
      <c r="X100" s="55" t="s">
        <v>10</v>
      </c>
      <c r="Y100" s="55" t="s">
        <v>10</v>
      </c>
      <c r="Z100" s="55" t="s">
        <v>10</v>
      </c>
      <c r="AA100" s="55" t="s">
        <v>10</v>
      </c>
    </row>
    <row r="101" spans="1:27" ht="14.25" customHeight="1" x14ac:dyDescent="0.15">
      <c r="A101" s="20"/>
      <c r="B101" s="20"/>
      <c r="C101" s="70" t="s">
        <v>17</v>
      </c>
      <c r="D101" s="20"/>
      <c r="E101" s="58">
        <v>21.42</v>
      </c>
      <c r="F101" s="57" t="s">
        <v>10</v>
      </c>
      <c r="G101" s="57" t="s">
        <v>10</v>
      </c>
      <c r="H101" s="57" t="s">
        <v>10</v>
      </c>
      <c r="I101" s="57" t="s">
        <v>10</v>
      </c>
      <c r="J101" s="57" t="s">
        <v>10</v>
      </c>
      <c r="K101" s="57" t="s">
        <v>10</v>
      </c>
      <c r="L101" s="57" t="s">
        <v>10</v>
      </c>
      <c r="M101" s="57" t="s">
        <v>10</v>
      </c>
      <c r="N101" s="57" t="s">
        <v>10</v>
      </c>
      <c r="O101" s="57" t="s">
        <v>10</v>
      </c>
      <c r="P101" s="57" t="s">
        <v>10</v>
      </c>
      <c r="Q101" s="57" t="s">
        <v>10</v>
      </c>
      <c r="R101" s="57" t="s">
        <v>10</v>
      </c>
      <c r="S101" s="57" t="s">
        <v>10</v>
      </c>
      <c r="T101" s="57" t="s">
        <v>10</v>
      </c>
      <c r="U101" s="57" t="s">
        <v>10</v>
      </c>
      <c r="V101" s="57" t="s">
        <v>10</v>
      </c>
      <c r="W101" s="57" t="s">
        <v>10</v>
      </c>
      <c r="X101" s="55" t="s">
        <v>10</v>
      </c>
      <c r="Y101" s="55" t="s">
        <v>10</v>
      </c>
      <c r="Z101" s="55" t="s">
        <v>10</v>
      </c>
      <c r="AA101" s="55" t="s">
        <v>10</v>
      </c>
    </row>
    <row r="102" spans="1:27" ht="14.25" customHeight="1" x14ac:dyDescent="0.15">
      <c r="A102" s="20"/>
      <c r="B102" s="20"/>
      <c r="C102" s="70" t="s">
        <v>19</v>
      </c>
      <c r="D102" s="20"/>
      <c r="E102" s="58">
        <f>E98-SUM(E99:E101)-1</f>
        <v>6416287.9939999999</v>
      </c>
      <c r="F102" s="57">
        <f>F98-SUM(F99:F101)</f>
        <v>2415774</v>
      </c>
      <c r="G102" s="57" t="s">
        <v>10</v>
      </c>
      <c r="H102" s="57" t="s">
        <v>10</v>
      </c>
      <c r="I102" s="57" t="s">
        <v>10</v>
      </c>
      <c r="J102" s="57" t="s">
        <v>10</v>
      </c>
      <c r="K102" s="57" t="s">
        <v>10</v>
      </c>
      <c r="L102" s="57" t="s">
        <v>10</v>
      </c>
      <c r="M102" s="57" t="s">
        <v>10</v>
      </c>
      <c r="N102" s="57" t="s">
        <v>10</v>
      </c>
      <c r="O102" s="57" t="s">
        <v>10</v>
      </c>
      <c r="P102" s="57" t="s">
        <v>10</v>
      </c>
      <c r="Q102" s="57" t="s">
        <v>10</v>
      </c>
      <c r="R102" s="57" t="s">
        <v>10</v>
      </c>
      <c r="S102" s="57" t="s">
        <v>10</v>
      </c>
      <c r="T102" s="57" t="s">
        <v>10</v>
      </c>
      <c r="U102" s="57" t="s">
        <v>10</v>
      </c>
      <c r="V102" s="57" t="s">
        <v>10</v>
      </c>
      <c r="W102" s="57" t="s">
        <v>10</v>
      </c>
      <c r="X102" s="55" t="s">
        <v>10</v>
      </c>
      <c r="Y102" s="55" t="s">
        <v>10</v>
      </c>
      <c r="Z102" s="55" t="s">
        <v>10</v>
      </c>
      <c r="AA102" s="55" t="s">
        <v>10</v>
      </c>
    </row>
    <row r="103" spans="1:27" ht="14.25" customHeight="1" x14ac:dyDescent="0.15">
      <c r="A103" s="20"/>
      <c r="B103" s="81" t="s">
        <v>24</v>
      </c>
      <c r="C103" s="81"/>
      <c r="D103" s="20"/>
      <c r="E103" s="58">
        <v>808381743.73699999</v>
      </c>
      <c r="F103" s="57">
        <v>168522236</v>
      </c>
      <c r="G103" s="57" t="s">
        <v>10</v>
      </c>
      <c r="H103" s="57" t="s">
        <v>10</v>
      </c>
      <c r="I103" s="57" t="s">
        <v>10</v>
      </c>
      <c r="J103" s="57" t="s">
        <v>10</v>
      </c>
      <c r="K103" s="57" t="s">
        <v>10</v>
      </c>
      <c r="L103" s="57" t="s">
        <v>10</v>
      </c>
      <c r="M103" s="57" t="s">
        <v>10</v>
      </c>
      <c r="N103" s="57" t="s">
        <v>10</v>
      </c>
      <c r="O103" s="57" t="s">
        <v>10</v>
      </c>
      <c r="P103" s="57" t="s">
        <v>10</v>
      </c>
      <c r="Q103" s="57" t="s">
        <v>10</v>
      </c>
      <c r="R103" s="57" t="s">
        <v>10</v>
      </c>
      <c r="S103" s="57" t="s">
        <v>10</v>
      </c>
      <c r="T103" s="57" t="s">
        <v>10</v>
      </c>
      <c r="U103" s="57" t="s">
        <v>10</v>
      </c>
      <c r="V103" s="57" t="s">
        <v>10</v>
      </c>
      <c r="W103" s="57" t="s">
        <v>10</v>
      </c>
      <c r="X103" s="55" t="s">
        <v>10</v>
      </c>
      <c r="Y103" s="55" t="s">
        <v>10</v>
      </c>
      <c r="Z103" s="55" t="s">
        <v>10</v>
      </c>
      <c r="AA103" s="55" t="s">
        <v>10</v>
      </c>
    </row>
    <row r="104" spans="1:27" ht="14.25" customHeight="1" x14ac:dyDescent="0.15">
      <c r="A104" s="20"/>
      <c r="B104" s="80" t="s">
        <v>28</v>
      </c>
      <c r="C104" s="80"/>
      <c r="D104" s="20"/>
      <c r="E104" s="58" t="s">
        <v>10</v>
      </c>
      <c r="F104" s="57" t="s">
        <v>10</v>
      </c>
      <c r="G104" s="57" t="s">
        <v>10</v>
      </c>
      <c r="H104" s="57" t="s">
        <v>10</v>
      </c>
      <c r="I104" s="57" t="s">
        <v>10</v>
      </c>
      <c r="J104" s="57" t="s">
        <v>10</v>
      </c>
      <c r="K104" s="57" t="s">
        <v>10</v>
      </c>
      <c r="L104" s="57" t="s">
        <v>10</v>
      </c>
      <c r="M104" s="57" t="s">
        <v>10</v>
      </c>
      <c r="N104" s="57" t="s">
        <v>10</v>
      </c>
      <c r="O104" s="57" t="s">
        <v>10</v>
      </c>
      <c r="P104" s="57" t="s">
        <v>10</v>
      </c>
      <c r="Q104" s="57" t="s">
        <v>10</v>
      </c>
      <c r="R104" s="57" t="s">
        <v>10</v>
      </c>
      <c r="S104" s="57" t="s">
        <v>10</v>
      </c>
      <c r="T104" s="57" t="s">
        <v>10</v>
      </c>
      <c r="U104" s="57" t="s">
        <v>10</v>
      </c>
      <c r="V104" s="57" t="s">
        <v>10</v>
      </c>
      <c r="W104" s="57" t="s">
        <v>10</v>
      </c>
      <c r="X104" s="55" t="s">
        <v>10</v>
      </c>
      <c r="Y104" s="55" t="s">
        <v>10</v>
      </c>
      <c r="Z104" s="55" t="s">
        <v>10</v>
      </c>
      <c r="AA104" s="55" t="s">
        <v>10</v>
      </c>
    </row>
    <row r="105" spans="1:27" ht="14.25" customHeight="1" x14ac:dyDescent="0.15">
      <c r="A105" s="73"/>
      <c r="B105" s="87" t="s">
        <v>12</v>
      </c>
      <c r="C105" s="87"/>
      <c r="D105" s="30"/>
      <c r="E105" s="11">
        <f>SUM(E98,E103,E104)</f>
        <v>817971768.71299994</v>
      </c>
      <c r="F105" s="12">
        <f>SUM(F98,F103,F104)</f>
        <v>171695346</v>
      </c>
      <c r="G105" s="12" t="s">
        <v>10</v>
      </c>
      <c r="H105" s="12" t="s">
        <v>10</v>
      </c>
      <c r="I105" s="12" t="s">
        <v>10</v>
      </c>
      <c r="J105" s="12" t="s">
        <v>10</v>
      </c>
      <c r="K105" s="12" t="s">
        <v>10</v>
      </c>
      <c r="L105" s="12" t="s">
        <v>10</v>
      </c>
      <c r="M105" s="8" t="s">
        <v>10</v>
      </c>
      <c r="N105" s="8" t="s">
        <v>10</v>
      </c>
      <c r="O105" s="12" t="s">
        <v>10</v>
      </c>
      <c r="P105" s="12" t="s">
        <v>10</v>
      </c>
      <c r="Q105" s="12" t="s">
        <v>10</v>
      </c>
      <c r="R105" s="12" t="s">
        <v>10</v>
      </c>
      <c r="S105" s="12" t="s">
        <v>10</v>
      </c>
      <c r="T105" s="12" t="s">
        <v>10</v>
      </c>
      <c r="U105" s="12" t="s">
        <v>10</v>
      </c>
      <c r="V105" s="12" t="s">
        <v>10</v>
      </c>
      <c r="W105" s="12" t="s">
        <v>10</v>
      </c>
      <c r="X105" s="47" t="s">
        <v>10</v>
      </c>
      <c r="Y105" s="47" t="s">
        <v>10</v>
      </c>
      <c r="Z105" s="47" t="s">
        <v>10</v>
      </c>
      <c r="AA105" s="47" t="s">
        <v>10</v>
      </c>
    </row>
    <row r="106" spans="1:27" s="2" customFormat="1" ht="14.25" customHeight="1" x14ac:dyDescent="0.15">
      <c r="A106" s="105" t="s">
        <v>107</v>
      </c>
      <c r="B106" s="85"/>
      <c r="C106" s="85"/>
      <c r="D106" s="85"/>
      <c r="E106" s="85"/>
      <c r="F106" s="85"/>
      <c r="G106" s="85"/>
      <c r="H106" s="85"/>
      <c r="I106" s="85"/>
      <c r="J106" s="85"/>
      <c r="K106" s="85"/>
      <c r="L106" s="85"/>
      <c r="M106" s="85"/>
      <c r="N106" s="85"/>
      <c r="O106" s="106"/>
      <c r="P106" s="79"/>
      <c r="Q106" s="79"/>
      <c r="R106" s="79"/>
      <c r="S106" s="79"/>
      <c r="T106" s="79"/>
      <c r="U106" s="79"/>
      <c r="V106" s="79"/>
      <c r="W106" s="79"/>
      <c r="X106" s="52"/>
      <c r="Y106" s="52"/>
      <c r="Z106" s="52"/>
      <c r="AA106" s="52"/>
    </row>
  </sheetData>
  <mergeCells count="46">
    <mergeCell ref="A3:D3"/>
    <mergeCell ref="A22:D22"/>
    <mergeCell ref="A41:D41"/>
    <mergeCell ref="A61:D61"/>
    <mergeCell ref="A85:D85"/>
    <mergeCell ref="A37:O37"/>
    <mergeCell ref="A18:O18"/>
    <mergeCell ref="B28:C28"/>
    <mergeCell ref="B30:C30"/>
    <mergeCell ref="B16:C16"/>
    <mergeCell ref="B9:C9"/>
    <mergeCell ref="B11:C11"/>
    <mergeCell ref="B17:C17"/>
    <mergeCell ref="B5:C5"/>
    <mergeCell ref="B6:C6"/>
    <mergeCell ref="B35:C35"/>
    <mergeCell ref="B96:C96"/>
    <mergeCell ref="B72:C72"/>
    <mergeCell ref="B78:C78"/>
    <mergeCell ref="B79:C79"/>
    <mergeCell ref="B80:C80"/>
    <mergeCell ref="B43:C43"/>
    <mergeCell ref="B44:C44"/>
    <mergeCell ref="B48:C48"/>
    <mergeCell ref="B50:C50"/>
    <mergeCell ref="A81:O81"/>
    <mergeCell ref="B63:C63"/>
    <mergeCell ref="B64:C64"/>
    <mergeCell ref="B65:C65"/>
    <mergeCell ref="B70:C70"/>
    <mergeCell ref="B36:C36"/>
    <mergeCell ref="B24:C24"/>
    <mergeCell ref="B25:C25"/>
    <mergeCell ref="B105:C105"/>
    <mergeCell ref="A106:O106"/>
    <mergeCell ref="B87:C87"/>
    <mergeCell ref="B88:C88"/>
    <mergeCell ref="B89:C89"/>
    <mergeCell ref="B90:C90"/>
    <mergeCell ref="B91:C91"/>
    <mergeCell ref="B98:C98"/>
    <mergeCell ref="B104:C104"/>
    <mergeCell ref="B103:C103"/>
    <mergeCell ref="B55:C55"/>
    <mergeCell ref="B56:C56"/>
    <mergeCell ref="A57:O57"/>
  </mergeCells>
  <phoneticPr fontId="7"/>
  <printOptions horizontalCentered="1"/>
  <pageMargins left="0.39370078740157483" right="0.39370078740157483" top="0.6692913385826772" bottom="7.874015748031496E-2" header="0" footer="0"/>
  <pageSetup paperSize="8" scale="56" firstPageNumber="206" fitToHeight="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94131C-E7F1-4040-B008-C0FA35B23A08}">
  <ds:schemaRefs>
    <ds:schemaRef ds:uri="http://schemas.microsoft.com/office/2006/documentManagement/types"/>
    <ds:schemaRef ds:uri="http://schemas.microsoft.com/office/2006/metadata/properties"/>
    <ds:schemaRef ds:uri="http://schemas.microsoft.com/office/infopath/2007/PartnerControls"/>
    <ds:schemaRef ds:uri="ff5f434e-1fa2-4441-bb4a-ba9b2802a25a"/>
    <ds:schemaRef ds:uri="http://purl.org/dc/terms/"/>
    <ds:schemaRef ds:uri="http://schemas.openxmlformats.org/package/2006/metadata/core-properties"/>
    <ds:schemaRef ds:uri="b5471033-25ca-41e4-b4f9-0c69817a7d90"/>
    <ds:schemaRef ds:uri="http://purl.org/dc/elements/1.1/"/>
    <ds:schemaRef ds:uri="e92fb91d-b17f-4fa0-b3cc-984e87826429"/>
    <ds:schemaRef ds:uri="http://www.w3.org/XML/1998/namespace"/>
    <ds:schemaRef ds:uri="http://purl.org/dc/dcmitype/"/>
  </ds:schemaRefs>
</ds:datastoreItem>
</file>

<file path=customXml/itemProps2.xml><?xml version="1.0" encoding="utf-8"?>
<ds:datastoreItem xmlns:ds="http://schemas.openxmlformats.org/officeDocument/2006/customXml" ds:itemID="{B675769A-A5F3-461B-B565-C91FD85066FB}">
  <ds:schemaRefs>
    <ds:schemaRef ds:uri="http://schemas.microsoft.com/sharepoint/v3/contenttype/forms"/>
  </ds:schemaRefs>
</ds:datastoreItem>
</file>

<file path=customXml/itemProps3.xml><?xml version="1.0" encoding="utf-8"?>
<ds:datastoreItem xmlns:ds="http://schemas.openxmlformats.org/officeDocument/2006/customXml" ds:itemID="{B53D05E7-E9E6-4B53-AC29-BE55F8F9CF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第11表</vt:lpstr>
      <vt:lpstr>続き1</vt:lpstr>
      <vt:lpstr>続き2</vt:lpstr>
      <vt:lpstr>続き3</vt:lpstr>
      <vt:lpstr>続き1!Print_Area</vt:lpstr>
      <vt:lpstr>続き2!Print_Area</vt:lpstr>
      <vt:lpstr>続き3!Print_Area</vt:lpstr>
      <vt:lpstr>第11表!Print_Area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2024-05-22T04:54:53Z</dcterms:created>
  <dcterms:modified xsi:type="dcterms:W3CDTF">2025-06-19T08:54:54Z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