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- 保護解除フォルダ\是正処理状況\"/>
    </mc:Choice>
  </mc:AlternateContent>
  <bookViews>
    <workbookView xWindow="28680" yWindow="-120" windowWidth="29040" windowHeight="15720" xr2:uid="{1737E379-C422-4873-9EEC-65E1E4114AEF}"/>
  </bookViews>
  <sheets>
    <sheet name="是正処理済額等集計表" sheetId="1" r:id="rId1"/>
  </sheets>
  <definedNames>
    <definedName name="_xlnm.Print_Area" localSheetId="0">是正処理済額等集計表!$A$1:$W$25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O20" i="1"/>
  <c r="N20" i="1"/>
  <c r="J20" i="1"/>
  <c r="I20" i="1"/>
  <c r="H20" i="1"/>
  <c r="F20" i="1"/>
  <c r="V19" i="1"/>
  <c r="R19" i="1"/>
  <c r="R20" i="1" s="1"/>
  <c r="Q19" i="1"/>
  <c r="K19" i="1"/>
  <c r="K20" i="1" s="1"/>
  <c r="S18" i="1"/>
  <c r="S21" i="1" s="1"/>
  <c r="N18" i="1"/>
  <c r="L18" i="1"/>
  <c r="L21" i="1" s="1"/>
  <c r="J18" i="1"/>
  <c r="I18" i="1"/>
  <c r="H18" i="1"/>
  <c r="F18" i="1"/>
  <c r="V17" i="1"/>
  <c r="R17" i="1"/>
  <c r="Q17" i="1"/>
  <c r="K17" i="1"/>
  <c r="V16" i="1"/>
  <c r="R16" i="1"/>
  <c r="Q16" i="1"/>
  <c r="K16" i="1"/>
  <c r="V15" i="1"/>
  <c r="R15" i="1"/>
  <c r="Q15" i="1"/>
  <c r="K15" i="1"/>
  <c r="V14" i="1"/>
  <c r="R14" i="1"/>
  <c r="Q14" i="1"/>
  <c r="K14" i="1"/>
  <c r="M14" i="1" s="1"/>
  <c r="V13" i="1"/>
  <c r="R13" i="1"/>
  <c r="T13" i="1" s="1"/>
  <c r="Q13" i="1"/>
  <c r="K13" i="1"/>
  <c r="M13" i="1" s="1"/>
  <c r="V12" i="1"/>
  <c r="R12" i="1"/>
  <c r="Q12" i="1"/>
  <c r="K12" i="1"/>
  <c r="M12" i="1" s="1"/>
  <c r="V11" i="1"/>
  <c r="R11" i="1"/>
  <c r="Q11" i="1"/>
  <c r="K11" i="1"/>
  <c r="V10" i="1"/>
  <c r="R10" i="1"/>
  <c r="Q10" i="1"/>
  <c r="K10" i="1"/>
  <c r="V9" i="1"/>
  <c r="R9" i="1"/>
  <c r="Q9" i="1"/>
  <c r="K9" i="1"/>
  <c r="M9" i="1" s="1"/>
  <c r="V8" i="1"/>
  <c r="R8" i="1"/>
  <c r="Q8" i="1"/>
  <c r="K8" i="1"/>
  <c r="M8" i="1" s="1"/>
  <c r="V7" i="1"/>
  <c r="R7" i="1"/>
  <c r="Q7" i="1"/>
  <c r="K7" i="1"/>
  <c r="N21" i="1" l="1"/>
  <c r="T10" i="1"/>
  <c r="F21" i="1"/>
  <c r="T14" i="1"/>
  <c r="M10" i="1"/>
  <c r="I21" i="1"/>
  <c r="T15" i="1"/>
  <c r="T17" i="1"/>
  <c r="J21" i="1"/>
  <c r="H21" i="1"/>
  <c r="M15" i="1"/>
  <c r="T7" i="1"/>
  <c r="M7" i="1"/>
  <c r="M17" i="1"/>
  <c r="T11" i="1"/>
  <c r="M11" i="1"/>
  <c r="T16" i="1"/>
  <c r="T19" i="1"/>
  <c r="T20" i="1" s="1"/>
  <c r="K18" i="1"/>
  <c r="M16" i="1"/>
  <c r="K21" i="1"/>
  <c r="T9" i="1"/>
  <c r="T8" i="1"/>
  <c r="T12" i="1"/>
  <c r="R18" i="1"/>
  <c r="R21" i="1" s="1"/>
  <c r="M18" i="1" l="1"/>
  <c r="M21" i="1" s="1"/>
  <c r="T18" i="1"/>
  <c r="T21" i="1" s="1"/>
</calcChain>
</file>

<file path=xl/sharedStrings.xml><?xml version="1.0" encoding="utf-8"?>
<sst xmlns="http://schemas.openxmlformats.org/spreadsheetml/2006/main" count="94" uniqueCount="49">
  <si>
    <t>府省等又は団体名</t>
    <rPh sb="0" eb="1">
      <t>フ</t>
    </rPh>
    <rPh sb="1" eb="2">
      <t>ショウ</t>
    </rPh>
    <rPh sb="2" eb="3">
      <t>トウ</t>
    </rPh>
    <rPh sb="3" eb="4">
      <t>マタ</t>
    </rPh>
    <rPh sb="5" eb="7">
      <t>ダンタイ</t>
    </rPh>
    <rPh sb="7" eb="8">
      <t>メイ</t>
    </rPh>
    <phoneticPr fontId="4"/>
  </si>
  <si>
    <t>財務省</t>
    <rPh sb="0" eb="3">
      <t>ザイムショウ</t>
    </rPh>
    <phoneticPr fontId="3"/>
  </si>
  <si>
    <t>（単位：円）</t>
    <rPh sb="1" eb="3">
      <t>タンイ</t>
    </rPh>
    <rPh sb="4" eb="5">
      <t>エン</t>
    </rPh>
    <phoneticPr fontId="4"/>
  </si>
  <si>
    <t>府省等
又は
団体名</t>
    <rPh sb="0" eb="1">
      <t>フ</t>
    </rPh>
    <rPh sb="1" eb="2">
      <t>ショウ</t>
    </rPh>
    <rPh sb="2" eb="3">
      <t>トウ</t>
    </rPh>
    <rPh sb="4" eb="5">
      <t>マタ</t>
    </rPh>
    <rPh sb="7" eb="9">
      <t>ダンタイ</t>
    </rPh>
    <rPh sb="9" eb="10">
      <t>メイ</t>
    </rPh>
    <phoneticPr fontId="4"/>
  </si>
  <si>
    <t>検査報告の掲記状況</t>
    <rPh sb="0" eb="2">
      <t>ケンサ</t>
    </rPh>
    <rPh sb="2" eb="4">
      <t>ホウコク</t>
    </rPh>
    <rPh sb="5" eb="6">
      <t>ケイ</t>
    </rPh>
    <rPh sb="6" eb="7">
      <t>キ</t>
    </rPh>
    <rPh sb="7" eb="9">
      <t>ジョウキョウ</t>
    </rPh>
    <phoneticPr fontId="4"/>
  </si>
  <si>
    <t>指摘金額
(Ａ)</t>
    <rPh sb="0" eb="2">
      <t>シテキ</t>
    </rPh>
    <rPh sb="2" eb="4">
      <t>キンガク</t>
    </rPh>
    <phoneticPr fontId="4"/>
  </si>
  <si>
    <t>(Ａ)のうち
是正の方途
がないもの
(Ｂ)</t>
    <rPh sb="7" eb="9">
      <t>ゼセイ</t>
    </rPh>
    <rPh sb="10" eb="12">
      <t>ホウト</t>
    </rPh>
    <phoneticPr fontId="4"/>
  </si>
  <si>
    <t>是正処理対象</t>
    <rPh sb="0" eb="2">
      <t>ゼセイ</t>
    </rPh>
    <rPh sb="2" eb="4">
      <t>ショリ</t>
    </rPh>
    <rPh sb="4" eb="6">
      <t>タイショウ</t>
    </rPh>
    <phoneticPr fontId="4"/>
  </si>
  <si>
    <t>是正処理状況</t>
    <rPh sb="0" eb="2">
      <t>ゼセイ</t>
    </rPh>
    <rPh sb="2" eb="4">
      <t>ショリ</t>
    </rPh>
    <rPh sb="4" eb="6">
      <t>ジョウキョウ</t>
    </rPh>
    <phoneticPr fontId="4"/>
  </si>
  <si>
    <t>是正処理未済状況</t>
    <rPh sb="0" eb="2">
      <t>ゼセイ</t>
    </rPh>
    <rPh sb="2" eb="4">
      <t>ショリ</t>
    </rPh>
    <rPh sb="4" eb="6">
      <t>ミサイ</t>
    </rPh>
    <rPh sb="6" eb="8">
      <t>ジョウキョウ</t>
    </rPh>
    <phoneticPr fontId="4"/>
  </si>
  <si>
    <t>今後行うべき
是正処理の方法</t>
    <rPh sb="0" eb="2">
      <t>コンゴ</t>
    </rPh>
    <rPh sb="2" eb="3">
      <t>オコナ</t>
    </rPh>
    <rPh sb="7" eb="9">
      <t>ゼセイ</t>
    </rPh>
    <rPh sb="9" eb="11">
      <t>ショリ</t>
    </rPh>
    <rPh sb="12" eb="14">
      <t>ホウホウ</t>
    </rPh>
    <phoneticPr fontId="4"/>
  </si>
  <si>
    <t>備考</t>
    <rPh sb="0" eb="2">
      <t>ビコウ</t>
    </rPh>
    <phoneticPr fontId="4"/>
  </si>
  <si>
    <t>年度</t>
    <rPh sb="0" eb="2">
      <t>ネンド</t>
    </rPh>
    <phoneticPr fontId="4"/>
  </si>
  <si>
    <t>態様</t>
    <rPh sb="0" eb="2">
      <t>タイヨウ</t>
    </rPh>
    <phoneticPr fontId="4"/>
  </si>
  <si>
    <t>番号</t>
    <rPh sb="0" eb="2">
      <t>バンゴウ</t>
    </rPh>
    <phoneticPr fontId="4"/>
  </si>
  <si>
    <t>件数</t>
    <rPh sb="0" eb="2">
      <t>ケンスウ</t>
    </rPh>
    <phoneticPr fontId="4"/>
  </si>
  <si>
    <t>件名</t>
    <rPh sb="0" eb="2">
      <t>ケンメイ</t>
    </rPh>
    <phoneticPr fontId="4"/>
  </si>
  <si>
    <t>金額
(C)=(A)-(B)</t>
    <rPh sb="0" eb="1">
      <t>キン</t>
    </rPh>
    <rPh sb="1" eb="2">
      <t>ガク</t>
    </rPh>
    <phoneticPr fontId="4"/>
  </si>
  <si>
    <t>前年6月30日
までの
処理済額
(D)</t>
    <rPh sb="0" eb="2">
      <t>ゼンネン</t>
    </rPh>
    <rPh sb="3" eb="4">
      <t>ガツ</t>
    </rPh>
    <rPh sb="6" eb="7">
      <t>ニチ</t>
    </rPh>
    <rPh sb="12" eb="14">
      <t>ショリ</t>
    </rPh>
    <rPh sb="14" eb="15">
      <t>ズ</t>
    </rPh>
    <rPh sb="15" eb="16">
      <t>ガク</t>
    </rPh>
    <phoneticPr fontId="4"/>
  </si>
  <si>
    <t>前年6月30日
現在の
処理未済額
(E)=(C)-(D)</t>
    <rPh sb="0" eb="2">
      <t>ゼンネン</t>
    </rPh>
    <rPh sb="3" eb="4">
      <t>ガツ</t>
    </rPh>
    <rPh sb="6" eb="7">
      <t>ニチ</t>
    </rPh>
    <rPh sb="8" eb="10">
      <t>ゲンザイ</t>
    </rPh>
    <rPh sb="12" eb="14">
      <t>ショリ</t>
    </rPh>
    <rPh sb="14" eb="15">
      <t>ミ</t>
    </rPh>
    <rPh sb="15" eb="16">
      <t>ズ</t>
    </rPh>
    <rPh sb="16" eb="17">
      <t>ガク</t>
    </rPh>
    <phoneticPr fontId="4"/>
  </si>
  <si>
    <t>既往1年間の
処理済額
(F)</t>
    <rPh sb="0" eb="2">
      <t>キオウ</t>
    </rPh>
    <rPh sb="3" eb="4">
      <t>ネン</t>
    </rPh>
    <rPh sb="5" eb="6">
      <t>ゲツカン</t>
    </rPh>
    <rPh sb="7" eb="9">
      <t>ショリ</t>
    </rPh>
    <rPh sb="9" eb="10">
      <t>ズ</t>
    </rPh>
    <rPh sb="10" eb="11">
      <t>ガク</t>
    </rPh>
    <phoneticPr fontId="4"/>
  </si>
  <si>
    <t>処理の
種類</t>
    <rPh sb="0" eb="2">
      <t>ショリ</t>
    </rPh>
    <rPh sb="4" eb="6">
      <t>シュルイ</t>
    </rPh>
    <phoneticPr fontId="4"/>
  </si>
  <si>
    <t>処理済額計
(G)=(D)+(F)</t>
    <rPh sb="0" eb="2">
      <t>ショリ</t>
    </rPh>
    <rPh sb="2" eb="3">
      <t>ズ</t>
    </rPh>
    <rPh sb="3" eb="4">
      <t>ガク</t>
    </rPh>
    <rPh sb="4" eb="5">
      <t>ケイ</t>
    </rPh>
    <phoneticPr fontId="4"/>
  </si>
  <si>
    <t>未済額
(H)＝(C)-(G)</t>
    <rPh sb="0" eb="2">
      <t>ミサイ</t>
    </rPh>
    <rPh sb="2" eb="3">
      <t>ガク</t>
    </rPh>
    <phoneticPr fontId="4"/>
  </si>
  <si>
    <t>元号</t>
    <rPh sb="0" eb="2">
      <t>ゲンゴウ</t>
    </rPh>
    <phoneticPr fontId="4"/>
  </si>
  <si>
    <t>年数</t>
    <rPh sb="0" eb="2">
      <t>ネンスウ</t>
    </rPh>
    <phoneticPr fontId="4"/>
  </si>
  <si>
    <t>合計</t>
    <rPh sb="0" eb="2">
      <t>ゴウケイ</t>
    </rPh>
    <phoneticPr fontId="4"/>
  </si>
  <si>
    <t>(内訳)</t>
    <rPh sb="1" eb="3">
      <t>ウチワケ</t>
    </rPh>
    <phoneticPr fontId="4"/>
  </si>
  <si>
    <t>平成</t>
    <rPh sb="0" eb="2">
      <t>ヘイセイ</t>
    </rPh>
    <phoneticPr fontId="5"/>
  </si>
  <si>
    <t>租税</t>
    <rPh sb="0" eb="2">
      <t>ソゼイ</t>
    </rPh>
    <phoneticPr fontId="5"/>
  </si>
  <si>
    <t>租税の徴収に当たり、徴収額に過不足があったもの</t>
    <rPh sb="0" eb="2">
      <t>ソゼイ</t>
    </rPh>
    <rPh sb="3" eb="5">
      <t>チョウシュウ</t>
    </rPh>
    <rPh sb="6" eb="7">
      <t>ア</t>
    </rPh>
    <rPh sb="10" eb="12">
      <t>チョウシュウ</t>
    </rPh>
    <rPh sb="12" eb="13">
      <t>ガク</t>
    </rPh>
    <rPh sb="14" eb="17">
      <t>カブソク</t>
    </rPh>
    <phoneticPr fontId="5"/>
  </si>
  <si>
    <t>収納</t>
    <rPh sb="0" eb="2">
      <t>シュウノウ</t>
    </rPh>
    <phoneticPr fontId="3"/>
  </si>
  <si>
    <t>支払</t>
    <rPh sb="0" eb="2">
      <t>シハラ</t>
    </rPh>
    <phoneticPr fontId="3"/>
  </si>
  <si>
    <t>不正行為</t>
    <rPh sb="0" eb="2">
      <t>フセイ</t>
    </rPh>
    <rPh sb="2" eb="4">
      <t>コウイ</t>
    </rPh>
    <phoneticPr fontId="5"/>
  </si>
  <si>
    <t>職員の不正行為による損害が生じたもの</t>
    <rPh sb="0" eb="2">
      <t>ショクイン</t>
    </rPh>
    <rPh sb="3" eb="5">
      <t>フセイ</t>
    </rPh>
    <rPh sb="5" eb="7">
      <t>コウイ</t>
    </rPh>
    <rPh sb="10" eb="12">
      <t>ソンガイ</t>
    </rPh>
    <rPh sb="13" eb="14">
      <t>ショウ</t>
    </rPh>
    <phoneticPr fontId="5"/>
  </si>
  <si>
    <t>令和７年２月７日納税義務の免除</t>
    <rPh sb="0" eb="2">
      <t>レイワ</t>
    </rPh>
    <rPh sb="3" eb="4">
      <t>ネン</t>
    </rPh>
    <rPh sb="5" eb="6">
      <t>ガツ</t>
    </rPh>
    <rPh sb="7" eb="8">
      <t>ニチ</t>
    </rPh>
    <rPh sb="8" eb="12">
      <t>ノウゼイギム</t>
    </rPh>
    <rPh sb="13" eb="15">
      <t>メンジョ</t>
    </rPh>
    <phoneticPr fontId="3"/>
  </si>
  <si>
    <t>支払</t>
    <rPh sb="0" eb="2">
      <t>シハライ</t>
    </rPh>
    <phoneticPr fontId="3"/>
  </si>
  <si>
    <t>職員の不正行為による損害が生じたもの</t>
  </si>
  <si>
    <t>租税の徴収に当たり、徴収額に過不足があったもの</t>
    <rPh sb="0" eb="2">
      <t>ソゼイ</t>
    </rPh>
    <rPh sb="3" eb="5">
      <t>チョウシュウ</t>
    </rPh>
    <rPh sb="6" eb="7">
      <t>ア</t>
    </rPh>
    <rPh sb="10" eb="13">
      <t>チョウシュウガク</t>
    </rPh>
    <rPh sb="14" eb="17">
      <t>カブソク</t>
    </rPh>
    <phoneticPr fontId="5"/>
  </si>
  <si>
    <t>令和</t>
  </si>
  <si>
    <t>租税の徴収に当たり、徴収額に過不足があったもの</t>
    <phoneticPr fontId="3"/>
  </si>
  <si>
    <t>令和4年度までの計</t>
    <rPh sb="0" eb="2">
      <t>レイワ</t>
    </rPh>
    <phoneticPr fontId="3"/>
  </si>
  <si>
    <t>租税の徴収に当たり、徴収額に不足があったもの</t>
    <phoneticPr fontId="3"/>
  </si>
  <si>
    <t>令和5年度の計</t>
    <rPh sb="0" eb="2">
      <t>レイワ</t>
    </rPh>
    <phoneticPr fontId="3"/>
  </si>
  <si>
    <t>合計</t>
    <rPh sb="0" eb="2">
      <t>ゴウケイ</t>
    </rPh>
    <phoneticPr fontId="3"/>
  </si>
  <si>
    <t>※　職員の不正行為による損害が生じたものについては、債務者等の資力を踏まえた上で、法令等の規定に基づき、是正措置を適正かつ円滑に行い、事態の是正を図っているところです。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4"/>
  </si>
  <si>
    <t xml:space="preserve">     租税の徴収に当たり徴収額に不足があったものについては、すべて徴収決定の処置を既に完了しています。また、滞納となっているものについては、他の納税者と同様、納税者個々の実情を踏まえた上で、法令等</t>
    <phoneticPr fontId="4"/>
  </si>
  <si>
    <t xml:space="preserve">     の規定に基づき、厳正・的確な対応に努めているところです。</t>
    <phoneticPr fontId="4"/>
  </si>
  <si>
    <t>是正処理済額等集計表</t>
    <rPh sb="0" eb="2">
      <t>ゼセイ</t>
    </rPh>
    <rPh sb="2" eb="4">
      <t>ショリ</t>
    </rPh>
    <rPh sb="4" eb="5">
      <t>ズミ</t>
    </rPh>
    <rPh sb="5" eb="6">
      <t>ガク</t>
    </rPh>
    <rPh sb="6" eb="7">
      <t>トウ</t>
    </rPh>
    <rPh sb="7" eb="9">
      <t>シュウケイ</t>
    </rPh>
    <rPh sb="9" eb="10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</si>
</sst>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(#,##0\)"/>
  </numFmts>
  <fonts count="1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>
      <alignment vertical="center"/>
    </xf>
    <xf numFmtId="0" fontId="8" fillId="0" borderId="2" xfId="0" applyFont="1" applyBorder="1" applyAlignment="1">
      <alignment vertical="center" wrapText="1"/>
    </xf>
    <xf numFmtId="176" fontId="8" fillId="0" borderId="2" xfId="1" applyNumberFormat="1" applyFont="1" applyFill="1" applyBorder="1" applyAlignment="1">
      <alignment vertical="center"/>
    </xf>
    <xf numFmtId="176" fontId="8" fillId="0" borderId="3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vertical="center" shrinkToFi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176" fontId="8" fillId="0" borderId="2" xfId="1" applyNumberFormat="1" applyFont="1" applyFill="1" applyBorder="1" applyAlignment="1">
      <alignment horizontal="center" vertical="center" shrinkToFit="1"/>
    </xf>
    <xf numFmtId="176" fontId="8" fillId="0" borderId="2" xfId="1" applyNumberFormat="1" applyFont="1" applyFill="1" applyBorder="1" applyAlignment="1">
      <alignment vertical="center" shrinkToFit="1"/>
    </xf>
    <xf numFmtId="176" fontId="8" fillId="0" borderId="7" xfId="1" applyNumberFormat="1" applyFont="1" applyFill="1" applyBorder="1" applyAlignment="1">
      <alignment vertical="center" shrinkToFit="1"/>
    </xf>
    <xf numFmtId="176" fontId="8" fillId="0" borderId="3" xfId="1" applyNumberFormat="1" applyFont="1" applyFill="1" applyBorder="1" applyAlignment="1">
      <alignment vertical="center" shrinkToFit="1"/>
    </xf>
    <xf numFmtId="177" fontId="8" fillId="0" borderId="4" xfId="1" applyNumberFormat="1" applyFont="1" applyFill="1" applyBorder="1" applyAlignment="1">
      <alignment vertical="center" shrinkToFit="1"/>
    </xf>
    <xf numFmtId="0" fontId="10" fillId="0" borderId="2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9D89-D420-4ACA-9BBD-97EC289A0C46}">
  <sheetPr>
    <pageSetUpPr fitToPage="1"/>
  </sheetPr>
  <dimension ref="A1:X41"/>
  <sheetViews>
    <sheetView tabSelected="1" view="pageBreakPreview" zoomScaleNormal="80" zoomScaleSheetLayoutView="100" zoomScalePageLayoutView="70" workbookViewId="0"/>
  </sheetViews>
  <sheetFormatPr defaultColWidth="8.25" defaultRowHeight="15" x14ac:dyDescent="0.55000000000000004"/>
  <cols>
    <col min="1" max="1" width="12.5" style="1" customWidth="1"/>
    <col min="2" max="3" width="4.25" style="2" customWidth="1"/>
    <col min="4" max="4" width="7.9140625" style="1" customWidth="1"/>
    <col min="5" max="6" width="4.25" style="1" customWidth="1"/>
    <col min="7" max="7" width="14.33203125" style="3" customWidth="1"/>
    <col min="8" max="8" width="13.33203125" style="1" customWidth="1"/>
    <col min="9" max="9" width="10.6640625" style="1" customWidth="1"/>
    <col min="10" max="10" width="4.25" style="1" customWidth="1"/>
    <col min="11" max="12" width="13.33203125" style="1" bestFit="1" customWidth="1"/>
    <col min="13" max="15" width="10.6640625" style="1" customWidth="1"/>
    <col min="16" max="16" width="3.33203125" style="1" customWidth="1"/>
    <col min="17" max="17" width="11.58203125" style="3" customWidth="1"/>
    <col min="18" max="18" width="13.33203125" style="1" bestFit="1" customWidth="1"/>
    <col min="19" max="19" width="4.25" style="1" customWidth="1"/>
    <col min="20" max="20" width="10.6640625" style="1" customWidth="1"/>
    <col min="21" max="21" width="3.33203125" style="1" customWidth="1"/>
    <col min="22" max="23" width="11.58203125" style="3" customWidth="1"/>
    <col min="24" max="16384" width="8.25" style="1"/>
  </cols>
  <sheetData>
    <row r="1" spans="1:23" ht="19.5" customHeight="1" x14ac:dyDescent="0.55000000000000004">
      <c r="A1" s="15"/>
      <c r="B1" s="16"/>
      <c r="C1" s="16"/>
      <c r="D1" s="14"/>
      <c r="E1" s="14"/>
      <c r="F1" s="14"/>
      <c r="G1" s="17"/>
      <c r="H1" s="14"/>
      <c r="I1" s="14"/>
      <c r="J1" s="14"/>
      <c r="K1" s="14"/>
      <c r="L1" s="14"/>
      <c r="M1" s="14"/>
      <c r="N1" s="14"/>
      <c r="O1" s="14"/>
      <c r="P1" s="14"/>
      <c r="Q1" s="17"/>
      <c r="R1" s="14"/>
      <c r="S1" s="14"/>
      <c r="T1" s="14"/>
      <c r="U1" s="14"/>
      <c r="V1" s="17"/>
      <c r="W1" s="17"/>
    </row>
    <row r="2" spans="1:23" ht="20.5" customHeight="1" x14ac:dyDescent="0.55000000000000004">
      <c r="A2" s="39" t="s">
        <v>48</v>
      </c>
      <c r="B2" s="16"/>
      <c r="C2" s="16"/>
      <c r="D2" s="14"/>
      <c r="E2" s="14"/>
      <c r="F2" s="14"/>
      <c r="G2" s="17"/>
      <c r="H2" s="14"/>
      <c r="I2" s="14"/>
      <c r="J2" s="14"/>
      <c r="K2" s="14"/>
      <c r="L2" s="14"/>
      <c r="M2" s="14"/>
      <c r="N2" s="14"/>
      <c r="O2" s="14"/>
      <c r="P2" s="14"/>
      <c r="Q2" s="42" t="s">
        <v>0</v>
      </c>
      <c r="R2" s="42"/>
      <c r="S2" s="43" t="s">
        <v>1</v>
      </c>
      <c r="T2" s="43"/>
      <c r="U2" s="43"/>
      <c r="V2" s="43"/>
      <c r="W2" s="43"/>
    </row>
    <row r="3" spans="1:23" ht="19.5" customHeight="1" x14ac:dyDescent="0.55000000000000004">
      <c r="A3" s="14"/>
      <c r="B3" s="16"/>
      <c r="C3" s="16"/>
      <c r="D3" s="14"/>
      <c r="E3" s="14"/>
      <c r="F3" s="14"/>
      <c r="G3" s="17"/>
      <c r="H3" s="14"/>
      <c r="I3" s="14"/>
      <c r="J3" s="14"/>
      <c r="K3" s="14"/>
      <c r="L3" s="14"/>
      <c r="M3" s="14"/>
      <c r="N3" s="14"/>
      <c r="O3" s="14"/>
      <c r="P3" s="14"/>
      <c r="Q3" s="17"/>
      <c r="R3" s="14"/>
      <c r="S3" s="14"/>
      <c r="T3" s="18"/>
      <c r="U3" s="18"/>
      <c r="V3" s="18"/>
      <c r="W3" s="18" t="s">
        <v>2</v>
      </c>
    </row>
    <row r="4" spans="1:23" ht="27" customHeight="1" x14ac:dyDescent="0.55000000000000004">
      <c r="A4" s="44" t="s">
        <v>3</v>
      </c>
      <c r="B4" s="44" t="s">
        <v>4</v>
      </c>
      <c r="C4" s="45"/>
      <c r="D4" s="45"/>
      <c r="E4" s="45"/>
      <c r="F4" s="45"/>
      <c r="G4" s="45"/>
      <c r="H4" s="44" t="s">
        <v>5</v>
      </c>
      <c r="I4" s="44" t="s">
        <v>6</v>
      </c>
      <c r="J4" s="44" t="s">
        <v>7</v>
      </c>
      <c r="K4" s="44"/>
      <c r="L4" s="46" t="s">
        <v>8</v>
      </c>
      <c r="M4" s="46"/>
      <c r="N4" s="46"/>
      <c r="O4" s="46"/>
      <c r="P4" s="46"/>
      <c r="Q4" s="46"/>
      <c r="R4" s="46"/>
      <c r="S4" s="44" t="s">
        <v>9</v>
      </c>
      <c r="T4" s="44"/>
      <c r="U4" s="44" t="s">
        <v>10</v>
      </c>
      <c r="V4" s="44"/>
      <c r="W4" s="44" t="s">
        <v>11</v>
      </c>
    </row>
    <row r="5" spans="1:23" ht="40.5" customHeight="1" x14ac:dyDescent="0.55000000000000004">
      <c r="A5" s="44"/>
      <c r="B5" s="44" t="s">
        <v>12</v>
      </c>
      <c r="C5" s="44"/>
      <c r="D5" s="44" t="s">
        <v>13</v>
      </c>
      <c r="E5" s="44" t="s">
        <v>14</v>
      </c>
      <c r="F5" s="54" t="s">
        <v>15</v>
      </c>
      <c r="G5" s="44" t="s">
        <v>16</v>
      </c>
      <c r="H5" s="44"/>
      <c r="I5" s="44"/>
      <c r="J5" s="44" t="s">
        <v>15</v>
      </c>
      <c r="K5" s="44" t="s">
        <v>17</v>
      </c>
      <c r="L5" s="44" t="s">
        <v>18</v>
      </c>
      <c r="M5" s="44" t="s">
        <v>19</v>
      </c>
      <c r="N5" s="44" t="s">
        <v>20</v>
      </c>
      <c r="O5" s="44"/>
      <c r="P5" s="44" t="s">
        <v>21</v>
      </c>
      <c r="Q5" s="44"/>
      <c r="R5" s="44" t="s">
        <v>22</v>
      </c>
      <c r="S5" s="44" t="s">
        <v>15</v>
      </c>
      <c r="T5" s="44" t="s">
        <v>23</v>
      </c>
      <c r="U5" s="44"/>
      <c r="V5" s="44"/>
      <c r="W5" s="44"/>
    </row>
    <row r="6" spans="1:23" ht="13.5" customHeight="1" x14ac:dyDescent="0.55000000000000004">
      <c r="A6" s="44"/>
      <c r="B6" s="19" t="s">
        <v>24</v>
      </c>
      <c r="C6" s="19" t="s">
        <v>25</v>
      </c>
      <c r="D6" s="44"/>
      <c r="E6" s="44"/>
      <c r="F6" s="54"/>
      <c r="G6" s="44"/>
      <c r="H6" s="44"/>
      <c r="I6" s="44"/>
      <c r="J6" s="44"/>
      <c r="K6" s="44"/>
      <c r="L6" s="44"/>
      <c r="M6" s="44"/>
      <c r="N6" s="20" t="s">
        <v>26</v>
      </c>
      <c r="O6" s="21" t="s">
        <v>27</v>
      </c>
      <c r="P6" s="44"/>
      <c r="Q6" s="44"/>
      <c r="R6" s="44"/>
      <c r="S6" s="44"/>
      <c r="T6" s="44"/>
      <c r="U6" s="44"/>
      <c r="V6" s="44"/>
      <c r="W6" s="44"/>
    </row>
    <row r="7" spans="1:23" ht="39" customHeight="1" x14ac:dyDescent="0.55000000000000004">
      <c r="A7" s="19" t="s">
        <v>1</v>
      </c>
      <c r="B7" s="22" t="s">
        <v>28</v>
      </c>
      <c r="C7" s="22">
        <v>7</v>
      </c>
      <c r="D7" s="19" t="s">
        <v>29</v>
      </c>
      <c r="E7" s="22">
        <v>1</v>
      </c>
      <c r="F7" s="23">
        <v>1</v>
      </c>
      <c r="G7" s="24" t="s">
        <v>30</v>
      </c>
      <c r="H7" s="25">
        <v>1312517039</v>
      </c>
      <c r="I7" s="25">
        <v>0</v>
      </c>
      <c r="J7" s="23">
        <v>1</v>
      </c>
      <c r="K7" s="25">
        <f>H7-I7</f>
        <v>1312517039</v>
      </c>
      <c r="L7" s="25">
        <v>1310321339</v>
      </c>
      <c r="M7" s="25">
        <f>K7-L7</f>
        <v>2195700</v>
      </c>
      <c r="N7" s="26">
        <v>0</v>
      </c>
      <c r="O7" s="27"/>
      <c r="P7" s="22">
        <v>0</v>
      </c>
      <c r="Q7" s="24" t="str">
        <f>IF(OR(P7="",P7=0),"",CHOOSE(P7,"収納（保険料、租税等の徴収不足）","支払（保険料、租税等の徴収過大）","収納（補助金、保険給付金等）","収納（不正行為）","工事（手直し等）","減額調定","不納欠損","その他"))</f>
        <v/>
      </c>
      <c r="R7" s="25">
        <f>L7+N7</f>
        <v>1310321339</v>
      </c>
      <c r="S7" s="23">
        <v>1</v>
      </c>
      <c r="T7" s="25">
        <f>K7-R7</f>
        <v>2195700</v>
      </c>
      <c r="U7" s="22">
        <v>1</v>
      </c>
      <c r="V7" s="24" t="str">
        <f>IF(OR(U7="",U7=0),"",CHOOSE(U7,"収納（保険料、租税等の徴収不足）","支払（保険料、租税等の徴収過大）","収納（補助金、保険給付金等）","収納（不正行為）","その他"))</f>
        <v>収納（保険料、租税等の徴収不足）</v>
      </c>
      <c r="W7" s="24" t="s">
        <v>31</v>
      </c>
    </row>
    <row r="8" spans="1:23" ht="39" customHeight="1" x14ac:dyDescent="0.55000000000000004">
      <c r="A8" s="19" t="s">
        <v>1</v>
      </c>
      <c r="B8" s="22" t="s">
        <v>28</v>
      </c>
      <c r="C8" s="22">
        <v>7</v>
      </c>
      <c r="D8" s="19" t="s">
        <v>29</v>
      </c>
      <c r="E8" s="22">
        <v>1</v>
      </c>
      <c r="F8" s="23">
        <v>0</v>
      </c>
      <c r="G8" s="24" t="s">
        <v>30</v>
      </c>
      <c r="H8" s="25">
        <v>28410300</v>
      </c>
      <c r="I8" s="25">
        <v>0</v>
      </c>
      <c r="J8" s="23">
        <v>0</v>
      </c>
      <c r="K8" s="25">
        <f>H8-I8</f>
        <v>28410300</v>
      </c>
      <c r="L8" s="25">
        <v>28410300</v>
      </c>
      <c r="M8" s="25">
        <f>K8-L8</f>
        <v>0</v>
      </c>
      <c r="N8" s="26">
        <v>0</v>
      </c>
      <c r="O8" s="27"/>
      <c r="P8" s="22">
        <v>0</v>
      </c>
      <c r="Q8" s="24" t="str">
        <f>IF(OR(P8="",P8=0),"",CHOOSE(P8,"収納（保険料、租税等の徴収不足）","支払（保険料、租税等の徴収過大）","収納（補助金、保険給付金等）","収納（不正行為）","工事（手直し等）","減額調定","不納欠損","その他"))</f>
        <v/>
      </c>
      <c r="R8" s="25">
        <f>L8+N8</f>
        <v>28410300</v>
      </c>
      <c r="S8" s="23">
        <v>0</v>
      </c>
      <c r="T8" s="25">
        <f>K8-R8</f>
        <v>0</v>
      </c>
      <c r="U8" s="22">
        <v>0</v>
      </c>
      <c r="V8" s="24" t="str">
        <f>IF(OR(U8="",U8=0),"",CHOOSE(U8,"収納（保険料、租税等の徴収不足）","支払（保険料、租税等の徴収過大）","収納（補助金、保険給付金等）","収納（不正行為）","その他"))</f>
        <v/>
      </c>
      <c r="W8" s="24" t="s">
        <v>32</v>
      </c>
    </row>
    <row r="9" spans="1:23" ht="39" customHeight="1" x14ac:dyDescent="0.55000000000000004">
      <c r="A9" s="19" t="s">
        <v>1</v>
      </c>
      <c r="B9" s="22" t="s">
        <v>28</v>
      </c>
      <c r="C9" s="22">
        <v>11</v>
      </c>
      <c r="D9" s="19" t="s">
        <v>33</v>
      </c>
      <c r="E9" s="22">
        <v>6</v>
      </c>
      <c r="F9" s="23">
        <v>1</v>
      </c>
      <c r="G9" s="24" t="s">
        <v>34</v>
      </c>
      <c r="H9" s="25">
        <v>57264444</v>
      </c>
      <c r="I9" s="25">
        <v>0</v>
      </c>
      <c r="J9" s="23">
        <v>1</v>
      </c>
      <c r="K9" s="25">
        <f t="shared" ref="K9:K17" si="0">H9-I9</f>
        <v>57264444</v>
      </c>
      <c r="L9" s="25">
        <v>77708</v>
      </c>
      <c r="M9" s="25">
        <f t="shared" ref="M9:M17" si="1">K9-L9</f>
        <v>57186736</v>
      </c>
      <c r="N9" s="26">
        <v>0</v>
      </c>
      <c r="O9" s="27"/>
      <c r="P9" s="22">
        <v>0</v>
      </c>
      <c r="Q9" s="24" t="str">
        <f t="shared" ref="Q9:Q17" si="2">IF(OR(P9="",P9=0),"",CHOOSE(P9,"収納（保険料、租税等の徴収不足）","支払（保険料、租税等の徴収過大）","収納（補助金、保険給付金等）","収納（不正行為）","工事（手直し等）","減額調定","不納欠損","その他"))</f>
        <v/>
      </c>
      <c r="R9" s="25">
        <f t="shared" ref="R9:R15" si="3">L9+N9</f>
        <v>77708</v>
      </c>
      <c r="S9" s="23">
        <v>1</v>
      </c>
      <c r="T9" s="25">
        <f t="shared" ref="T9:T17" si="4">K9-R9</f>
        <v>57186736</v>
      </c>
      <c r="U9" s="22">
        <v>4</v>
      </c>
      <c r="V9" s="24" t="str">
        <f t="shared" ref="V9:V17" si="5">IF(OR(U9="",U9=0),"",CHOOSE(U9,"収納（保険料、租税等の徴収不足）","支払（保険料、租税等の徴収過大）","収納（補助金、保険給付金等）","収納（不正行為）","その他"))</f>
        <v>収納（不正行為）</v>
      </c>
      <c r="W9" s="24"/>
    </row>
    <row r="10" spans="1:23" ht="39" customHeight="1" x14ac:dyDescent="0.55000000000000004">
      <c r="A10" s="19" t="s">
        <v>1</v>
      </c>
      <c r="B10" s="22" t="s">
        <v>28</v>
      </c>
      <c r="C10" s="22">
        <v>19</v>
      </c>
      <c r="D10" s="19" t="s">
        <v>29</v>
      </c>
      <c r="E10" s="22">
        <v>30</v>
      </c>
      <c r="F10" s="23">
        <v>1</v>
      </c>
      <c r="G10" s="24" t="s">
        <v>30</v>
      </c>
      <c r="H10" s="25">
        <v>671054441</v>
      </c>
      <c r="I10" s="25">
        <v>0</v>
      </c>
      <c r="J10" s="23">
        <v>1</v>
      </c>
      <c r="K10" s="25">
        <f t="shared" si="0"/>
        <v>671054441</v>
      </c>
      <c r="L10" s="25">
        <v>670195739</v>
      </c>
      <c r="M10" s="25">
        <f t="shared" si="1"/>
        <v>858702</v>
      </c>
      <c r="N10" s="26">
        <v>858702</v>
      </c>
      <c r="O10" s="27"/>
      <c r="P10" s="22">
        <v>7</v>
      </c>
      <c r="Q10" s="24" t="str">
        <f t="shared" si="2"/>
        <v>不納欠損</v>
      </c>
      <c r="R10" s="25">
        <f t="shared" si="3"/>
        <v>671054441</v>
      </c>
      <c r="S10" s="23">
        <v>0</v>
      </c>
      <c r="T10" s="25">
        <f t="shared" si="4"/>
        <v>0</v>
      </c>
      <c r="U10" s="22">
        <v>0</v>
      </c>
      <c r="V10" s="24" t="str">
        <f t="shared" si="5"/>
        <v/>
      </c>
      <c r="W10" s="24" t="s">
        <v>35</v>
      </c>
    </row>
    <row r="11" spans="1:23" ht="39" customHeight="1" x14ac:dyDescent="0.55000000000000004">
      <c r="A11" s="19" t="s">
        <v>1</v>
      </c>
      <c r="B11" s="22" t="s">
        <v>28</v>
      </c>
      <c r="C11" s="22">
        <v>19</v>
      </c>
      <c r="D11" s="19" t="s">
        <v>29</v>
      </c>
      <c r="E11" s="22">
        <v>30</v>
      </c>
      <c r="F11" s="23">
        <v>0</v>
      </c>
      <c r="G11" s="24" t="s">
        <v>30</v>
      </c>
      <c r="H11" s="25">
        <v>6775171</v>
      </c>
      <c r="I11" s="25">
        <v>0</v>
      </c>
      <c r="J11" s="23">
        <v>0</v>
      </c>
      <c r="K11" s="25">
        <f t="shared" si="0"/>
        <v>6775171</v>
      </c>
      <c r="L11" s="25">
        <v>6775171</v>
      </c>
      <c r="M11" s="25">
        <f t="shared" si="1"/>
        <v>0</v>
      </c>
      <c r="N11" s="26">
        <v>0</v>
      </c>
      <c r="O11" s="27"/>
      <c r="P11" s="22">
        <v>0</v>
      </c>
      <c r="Q11" s="24" t="str">
        <f t="shared" si="2"/>
        <v/>
      </c>
      <c r="R11" s="25">
        <f t="shared" si="3"/>
        <v>6775171</v>
      </c>
      <c r="S11" s="23">
        <v>0</v>
      </c>
      <c r="T11" s="25">
        <f t="shared" si="4"/>
        <v>0</v>
      </c>
      <c r="U11" s="22">
        <v>0</v>
      </c>
      <c r="V11" s="24" t="str">
        <f t="shared" si="5"/>
        <v/>
      </c>
      <c r="W11" s="24" t="s">
        <v>36</v>
      </c>
    </row>
    <row r="12" spans="1:23" ht="39" customHeight="1" x14ac:dyDescent="0.55000000000000004">
      <c r="A12" s="19" t="s">
        <v>1</v>
      </c>
      <c r="B12" s="22" t="s">
        <v>28</v>
      </c>
      <c r="C12" s="22">
        <v>19</v>
      </c>
      <c r="D12" s="19" t="s">
        <v>33</v>
      </c>
      <c r="E12" s="22">
        <v>34</v>
      </c>
      <c r="F12" s="23">
        <v>1</v>
      </c>
      <c r="G12" s="24" t="s">
        <v>37</v>
      </c>
      <c r="H12" s="25">
        <v>17459581</v>
      </c>
      <c r="I12" s="25">
        <v>0</v>
      </c>
      <c r="J12" s="23">
        <v>1</v>
      </c>
      <c r="K12" s="25">
        <f t="shared" si="0"/>
        <v>17459581</v>
      </c>
      <c r="L12" s="25">
        <v>0</v>
      </c>
      <c r="M12" s="25">
        <f t="shared" si="1"/>
        <v>17459581</v>
      </c>
      <c r="N12" s="26">
        <v>0</v>
      </c>
      <c r="O12" s="27"/>
      <c r="P12" s="22">
        <v>0</v>
      </c>
      <c r="Q12" s="24" t="str">
        <f t="shared" si="2"/>
        <v/>
      </c>
      <c r="R12" s="25">
        <f t="shared" si="3"/>
        <v>0</v>
      </c>
      <c r="S12" s="23">
        <v>1</v>
      </c>
      <c r="T12" s="25">
        <f t="shared" si="4"/>
        <v>17459581</v>
      </c>
      <c r="U12" s="22">
        <v>4</v>
      </c>
      <c r="V12" s="24" t="str">
        <f t="shared" si="5"/>
        <v>収納（不正行為）</v>
      </c>
      <c r="W12" s="24"/>
    </row>
    <row r="13" spans="1:23" ht="39" customHeight="1" x14ac:dyDescent="0.55000000000000004">
      <c r="A13" s="19" t="s">
        <v>1</v>
      </c>
      <c r="B13" s="22" t="s">
        <v>28</v>
      </c>
      <c r="C13" s="22">
        <v>19</v>
      </c>
      <c r="D13" s="19" t="s">
        <v>33</v>
      </c>
      <c r="E13" s="22">
        <v>35</v>
      </c>
      <c r="F13" s="23">
        <v>1</v>
      </c>
      <c r="G13" s="24" t="s">
        <v>37</v>
      </c>
      <c r="H13" s="25">
        <v>314432344</v>
      </c>
      <c r="I13" s="25">
        <v>0</v>
      </c>
      <c r="J13" s="23">
        <v>1</v>
      </c>
      <c r="K13" s="25">
        <f t="shared" si="0"/>
        <v>314432344</v>
      </c>
      <c r="L13" s="25">
        <v>104285681</v>
      </c>
      <c r="M13" s="25">
        <f t="shared" si="1"/>
        <v>210146663</v>
      </c>
      <c r="N13" s="26">
        <v>0</v>
      </c>
      <c r="O13" s="27"/>
      <c r="P13" s="22">
        <v>0</v>
      </c>
      <c r="Q13" s="24" t="str">
        <f t="shared" si="2"/>
        <v/>
      </c>
      <c r="R13" s="25">
        <f t="shared" si="3"/>
        <v>104285681</v>
      </c>
      <c r="S13" s="23">
        <v>1</v>
      </c>
      <c r="T13" s="25">
        <f t="shared" si="4"/>
        <v>210146663</v>
      </c>
      <c r="U13" s="22">
        <v>4</v>
      </c>
      <c r="V13" s="24" t="str">
        <f t="shared" si="5"/>
        <v>収納（不正行為）</v>
      </c>
      <c r="W13" s="24"/>
    </row>
    <row r="14" spans="1:23" ht="39" customHeight="1" x14ac:dyDescent="0.55000000000000004">
      <c r="A14" s="19" t="s">
        <v>1</v>
      </c>
      <c r="B14" s="22" t="s">
        <v>28</v>
      </c>
      <c r="C14" s="22">
        <v>26</v>
      </c>
      <c r="D14" s="19" t="s">
        <v>29</v>
      </c>
      <c r="E14" s="22">
        <v>13</v>
      </c>
      <c r="F14" s="23">
        <v>1</v>
      </c>
      <c r="G14" s="24" t="s">
        <v>38</v>
      </c>
      <c r="H14" s="25">
        <v>231086342</v>
      </c>
      <c r="I14" s="25">
        <v>0</v>
      </c>
      <c r="J14" s="23">
        <v>1</v>
      </c>
      <c r="K14" s="25">
        <f t="shared" si="0"/>
        <v>231086342</v>
      </c>
      <c r="L14" s="25">
        <v>228741282</v>
      </c>
      <c r="M14" s="25">
        <f t="shared" si="1"/>
        <v>2345060</v>
      </c>
      <c r="N14" s="26">
        <v>0</v>
      </c>
      <c r="O14" s="27"/>
      <c r="P14" s="22">
        <v>0</v>
      </c>
      <c r="Q14" s="24" t="str">
        <f t="shared" si="2"/>
        <v/>
      </c>
      <c r="R14" s="25">
        <f t="shared" si="3"/>
        <v>228741282</v>
      </c>
      <c r="S14" s="23">
        <v>1</v>
      </c>
      <c r="T14" s="25">
        <f t="shared" si="4"/>
        <v>2345060</v>
      </c>
      <c r="U14" s="22">
        <v>1</v>
      </c>
      <c r="V14" s="24" t="str">
        <f t="shared" si="5"/>
        <v>収納（保険料、租税等の徴収不足）</v>
      </c>
      <c r="W14" s="24" t="s">
        <v>31</v>
      </c>
    </row>
    <row r="15" spans="1:23" ht="39" customHeight="1" x14ac:dyDescent="0.55000000000000004">
      <c r="A15" s="19" t="s">
        <v>1</v>
      </c>
      <c r="B15" s="22" t="s">
        <v>28</v>
      </c>
      <c r="C15" s="22">
        <v>26</v>
      </c>
      <c r="D15" s="19" t="s">
        <v>29</v>
      </c>
      <c r="E15" s="22">
        <v>13</v>
      </c>
      <c r="F15" s="23">
        <v>0</v>
      </c>
      <c r="G15" s="24" t="s">
        <v>38</v>
      </c>
      <c r="H15" s="25">
        <v>44717000</v>
      </c>
      <c r="I15" s="25">
        <v>0</v>
      </c>
      <c r="J15" s="23">
        <v>0</v>
      </c>
      <c r="K15" s="25">
        <f t="shared" si="0"/>
        <v>44717000</v>
      </c>
      <c r="L15" s="25">
        <v>44717000</v>
      </c>
      <c r="M15" s="25">
        <f t="shared" si="1"/>
        <v>0</v>
      </c>
      <c r="N15" s="26">
        <v>0</v>
      </c>
      <c r="O15" s="27"/>
      <c r="P15" s="22">
        <v>0</v>
      </c>
      <c r="Q15" s="24" t="str">
        <f t="shared" si="2"/>
        <v/>
      </c>
      <c r="R15" s="25">
        <f t="shared" si="3"/>
        <v>44717000</v>
      </c>
      <c r="S15" s="23">
        <v>0</v>
      </c>
      <c r="T15" s="25">
        <f t="shared" si="4"/>
        <v>0</v>
      </c>
      <c r="U15" s="28">
        <v>0</v>
      </c>
      <c r="V15" s="24" t="str">
        <f t="shared" si="5"/>
        <v/>
      </c>
      <c r="W15" s="24" t="s">
        <v>36</v>
      </c>
    </row>
    <row r="16" spans="1:23" ht="39" customHeight="1" x14ac:dyDescent="0.55000000000000004">
      <c r="A16" s="19" t="s">
        <v>1</v>
      </c>
      <c r="B16" s="22" t="s">
        <v>39</v>
      </c>
      <c r="C16" s="22">
        <v>4</v>
      </c>
      <c r="D16" s="19" t="s">
        <v>29</v>
      </c>
      <c r="E16" s="22">
        <v>34</v>
      </c>
      <c r="F16" s="23">
        <v>1</v>
      </c>
      <c r="G16" s="24" t="s">
        <v>40</v>
      </c>
      <c r="H16" s="25">
        <v>237854563</v>
      </c>
      <c r="I16" s="25">
        <v>0</v>
      </c>
      <c r="J16" s="23">
        <v>1</v>
      </c>
      <c r="K16" s="25">
        <f t="shared" si="0"/>
        <v>237854563</v>
      </c>
      <c r="L16" s="25">
        <v>236126465</v>
      </c>
      <c r="M16" s="25">
        <f t="shared" si="1"/>
        <v>1728098</v>
      </c>
      <c r="N16" s="26">
        <v>425495</v>
      </c>
      <c r="O16" s="27"/>
      <c r="P16" s="22">
        <v>1</v>
      </c>
      <c r="Q16" s="24" t="str">
        <f t="shared" si="2"/>
        <v>収納（保険料、租税等の徴収不足）</v>
      </c>
      <c r="R16" s="25">
        <f>L16+N16</f>
        <v>236551960</v>
      </c>
      <c r="S16" s="23">
        <v>1</v>
      </c>
      <c r="T16" s="25">
        <f t="shared" si="4"/>
        <v>1302603</v>
      </c>
      <c r="U16" s="22">
        <v>1</v>
      </c>
      <c r="V16" s="24" t="str">
        <f t="shared" si="5"/>
        <v>収納（保険料、租税等の徴収不足）</v>
      </c>
      <c r="W16" s="24" t="s">
        <v>31</v>
      </c>
    </row>
    <row r="17" spans="1:24" ht="39" customHeight="1" x14ac:dyDescent="0.55000000000000004">
      <c r="A17" s="19" t="s">
        <v>1</v>
      </c>
      <c r="B17" s="22" t="s">
        <v>39</v>
      </c>
      <c r="C17" s="22">
        <v>4</v>
      </c>
      <c r="D17" s="19" t="s">
        <v>29</v>
      </c>
      <c r="E17" s="22">
        <v>34</v>
      </c>
      <c r="F17" s="23">
        <v>0</v>
      </c>
      <c r="G17" s="24" t="s">
        <v>40</v>
      </c>
      <c r="H17" s="25">
        <v>3007100</v>
      </c>
      <c r="I17" s="25">
        <v>0</v>
      </c>
      <c r="J17" s="23">
        <v>0</v>
      </c>
      <c r="K17" s="25">
        <f t="shared" si="0"/>
        <v>3007100</v>
      </c>
      <c r="L17" s="25">
        <v>3007100</v>
      </c>
      <c r="M17" s="25">
        <f t="shared" si="1"/>
        <v>0</v>
      </c>
      <c r="N17" s="26">
        <v>0</v>
      </c>
      <c r="O17" s="27"/>
      <c r="P17" s="22">
        <v>0</v>
      </c>
      <c r="Q17" s="24" t="str">
        <f t="shared" si="2"/>
        <v/>
      </c>
      <c r="R17" s="25">
        <f>L17+N17</f>
        <v>3007100</v>
      </c>
      <c r="S17" s="23">
        <v>0</v>
      </c>
      <c r="T17" s="25">
        <f t="shared" si="4"/>
        <v>0</v>
      </c>
      <c r="U17" s="22">
        <v>0</v>
      </c>
      <c r="V17" s="24" t="str">
        <f t="shared" si="5"/>
        <v/>
      </c>
      <c r="W17" s="24" t="s">
        <v>36</v>
      </c>
    </row>
    <row r="18" spans="1:24" ht="20.149999999999999" customHeight="1" x14ac:dyDescent="0.55000000000000004">
      <c r="A18" s="51" t="s">
        <v>41</v>
      </c>
      <c r="B18" s="52"/>
      <c r="C18" s="52"/>
      <c r="D18" s="52"/>
      <c r="E18" s="53"/>
      <c r="F18" s="29">
        <f>SUBTOTAL(9,F7:F17)</f>
        <v>7</v>
      </c>
      <c r="G18" s="30"/>
      <c r="H18" s="29">
        <f t="shared" ref="H18:N18" si="6">SUBTOTAL(9,H7:H17)</f>
        <v>2924578325</v>
      </c>
      <c r="I18" s="29">
        <f t="shared" si="6"/>
        <v>0</v>
      </c>
      <c r="J18" s="29">
        <f>SUBTOTAL(9,J7:J17)</f>
        <v>7</v>
      </c>
      <c r="K18" s="29">
        <f t="shared" si="6"/>
        <v>2924578325</v>
      </c>
      <c r="L18" s="29">
        <f t="shared" si="6"/>
        <v>2632657785</v>
      </c>
      <c r="M18" s="29">
        <f t="shared" si="6"/>
        <v>291920540</v>
      </c>
      <c r="N18" s="50">
        <f t="shared" si="6"/>
        <v>1284197</v>
      </c>
      <c r="O18" s="50"/>
      <c r="P18" s="31"/>
      <c r="Q18" s="30"/>
      <c r="R18" s="29">
        <f>SUBTOTAL(9,R7:R17)</f>
        <v>2633941982</v>
      </c>
      <c r="S18" s="29">
        <f>SUBTOTAL(9,S7:S17)</f>
        <v>6</v>
      </c>
      <c r="T18" s="29">
        <f>SUBTOTAL(9,T7:T17)</f>
        <v>290636343</v>
      </c>
      <c r="U18" s="31"/>
      <c r="V18" s="30"/>
      <c r="W18" s="30"/>
    </row>
    <row r="19" spans="1:24" ht="39" customHeight="1" x14ac:dyDescent="0.55000000000000004">
      <c r="A19" s="19" t="s">
        <v>1</v>
      </c>
      <c r="B19" s="22" t="s">
        <v>39</v>
      </c>
      <c r="C19" s="22">
        <v>5</v>
      </c>
      <c r="D19" s="40" t="s">
        <v>29</v>
      </c>
      <c r="E19" s="32">
        <v>36</v>
      </c>
      <c r="F19" s="29">
        <v>1</v>
      </c>
      <c r="G19" s="24" t="s">
        <v>42</v>
      </c>
      <c r="H19" s="33">
        <v>336020184</v>
      </c>
      <c r="I19" s="33">
        <v>0</v>
      </c>
      <c r="J19" s="29">
        <v>1</v>
      </c>
      <c r="K19" s="33">
        <f>H19-I19</f>
        <v>336020184</v>
      </c>
      <c r="L19" s="34"/>
      <c r="M19" s="34"/>
      <c r="N19" s="35">
        <v>336020184</v>
      </c>
      <c r="O19" s="36"/>
      <c r="P19" s="22">
        <v>1</v>
      </c>
      <c r="Q19" s="24" t="str">
        <f>IF(OR(P19="",P19=0),"",CHOOSE(P19,"収納（保険料、租税等の徴収不足）","支払（保険料、租税等の徴収過大）","収納（補助金、保険給付金等）","収納（不正行為）","工事（手直し等）","減額調定","不納欠損","その他"))</f>
        <v>収納（保険料、租税等の徴収不足）</v>
      </c>
      <c r="R19" s="33">
        <f>L19+N19</f>
        <v>336020184</v>
      </c>
      <c r="S19" s="29">
        <v>0</v>
      </c>
      <c r="T19" s="33">
        <f>K19-R19</f>
        <v>0</v>
      </c>
      <c r="U19" s="22">
        <v>0</v>
      </c>
      <c r="V19" s="24" t="str">
        <f>IF(OR(U19="",U19=0),"",CHOOSE(U19,"収納（保険料、租税等の徴収不足）","支払（保険料、租税等の徴収過大）","収納（補助金、保険給付金等）","収納（不正行為）","その他"))</f>
        <v/>
      </c>
      <c r="W19" s="37" t="s">
        <v>31</v>
      </c>
    </row>
    <row r="20" spans="1:24" ht="20.149999999999999" customHeight="1" x14ac:dyDescent="0.55000000000000004">
      <c r="A20" s="51" t="s">
        <v>43</v>
      </c>
      <c r="B20" s="52"/>
      <c r="C20" s="52"/>
      <c r="D20" s="52"/>
      <c r="E20" s="53"/>
      <c r="F20" s="41">
        <f>SUBTOTAL(9,F19:F19)</f>
        <v>1</v>
      </c>
      <c r="G20" s="30"/>
      <c r="H20" s="29">
        <f>SUBTOTAL(9,H19:H19)</f>
        <v>336020184</v>
      </c>
      <c r="I20" s="29">
        <f>SUBTOTAL(9,I19:I19)</f>
        <v>0</v>
      </c>
      <c r="J20" s="29">
        <f>SUBTOTAL(9,J19:J19)</f>
        <v>1</v>
      </c>
      <c r="K20" s="29">
        <f>SUBTOTAL(9,K19:K19)</f>
        <v>336020184</v>
      </c>
      <c r="L20" s="34"/>
      <c r="M20" s="34"/>
      <c r="N20" s="50">
        <f>SUBTOTAL(9,N19:N19)</f>
        <v>336020184</v>
      </c>
      <c r="O20" s="50">
        <f>SUBTOTAL(9,O19:O19)</f>
        <v>0</v>
      </c>
      <c r="P20" s="31"/>
      <c r="Q20" s="30"/>
      <c r="R20" s="33">
        <f>SUBTOTAL(9,R19:R19)</f>
        <v>336020184</v>
      </c>
      <c r="S20" s="33">
        <f>SUBTOTAL(9,S19:S19)</f>
        <v>0</v>
      </c>
      <c r="T20" s="33">
        <f>SUBTOTAL(9,T19:T19)</f>
        <v>0</v>
      </c>
      <c r="U20" s="31"/>
      <c r="V20" s="30"/>
      <c r="W20" s="30"/>
    </row>
    <row r="21" spans="1:24" ht="20.149999999999999" customHeight="1" x14ac:dyDescent="0.55000000000000004">
      <c r="A21" s="47" t="s">
        <v>44</v>
      </c>
      <c r="B21" s="48"/>
      <c r="C21" s="48"/>
      <c r="D21" s="48"/>
      <c r="E21" s="49"/>
      <c r="F21" s="29">
        <f>SUBTOTAL(9,F7:F20)</f>
        <v>8</v>
      </c>
      <c r="G21" s="30"/>
      <c r="H21" s="29">
        <f t="shared" ref="H21:N21" si="7">SUBTOTAL(9,H7:H20)</f>
        <v>3260598509</v>
      </c>
      <c r="I21" s="29">
        <f t="shared" si="7"/>
        <v>0</v>
      </c>
      <c r="J21" s="29">
        <f t="shared" si="7"/>
        <v>8</v>
      </c>
      <c r="K21" s="29">
        <f t="shared" si="7"/>
        <v>3260598509</v>
      </c>
      <c r="L21" s="29">
        <f t="shared" si="7"/>
        <v>2632657785</v>
      </c>
      <c r="M21" s="29">
        <f t="shared" si="7"/>
        <v>291920540</v>
      </c>
      <c r="N21" s="50">
        <f t="shared" si="7"/>
        <v>337304381</v>
      </c>
      <c r="O21" s="50"/>
      <c r="P21" s="31"/>
      <c r="Q21" s="30"/>
      <c r="R21" s="29">
        <f>SUBTOTAL(9,R7:R20)</f>
        <v>2969962166</v>
      </c>
      <c r="S21" s="29">
        <f>SUBTOTAL(9,S7:S20)</f>
        <v>6</v>
      </c>
      <c r="T21" s="29">
        <f>SUBTOTAL(9,T7:T20)</f>
        <v>290636343</v>
      </c>
      <c r="U21" s="31"/>
      <c r="V21" s="30"/>
      <c r="W21" s="30"/>
    </row>
    <row r="22" spans="1:24" ht="15" customHeight="1" x14ac:dyDescent="0.55000000000000004">
      <c r="A22" s="38"/>
      <c r="B22" s="16"/>
      <c r="C22" s="16"/>
      <c r="D22" s="14"/>
      <c r="E22" s="14"/>
      <c r="F22" s="14"/>
      <c r="G22" s="17"/>
      <c r="H22" s="14"/>
      <c r="I22" s="14"/>
      <c r="J22" s="14"/>
      <c r="K22" s="14"/>
      <c r="L22" s="14"/>
      <c r="M22" s="14"/>
      <c r="N22" s="14"/>
      <c r="O22" s="14"/>
      <c r="P22" s="14"/>
      <c r="Q22" s="17"/>
      <c r="R22" s="14"/>
      <c r="S22" s="14"/>
      <c r="T22" s="14"/>
      <c r="U22" s="14"/>
      <c r="V22" s="17"/>
      <c r="W22" s="17"/>
    </row>
    <row r="23" spans="1:24" s="12" customFormat="1" ht="18.899999999999999" customHeight="1" x14ac:dyDescent="0.55000000000000004">
      <c r="A23" s="10" t="s">
        <v>45</v>
      </c>
      <c r="B23" s="11"/>
      <c r="C23" s="11"/>
      <c r="G23" s="13"/>
      <c r="Q23" s="13"/>
      <c r="V23" s="13"/>
      <c r="W23" s="13"/>
      <c r="X23" s="11"/>
    </row>
    <row r="24" spans="1:24" s="12" customFormat="1" ht="18.899999999999999" customHeight="1" x14ac:dyDescent="0.55000000000000004">
      <c r="A24" s="10" t="s">
        <v>46</v>
      </c>
      <c r="B24" s="11"/>
      <c r="C24" s="11"/>
      <c r="G24" s="13"/>
      <c r="Q24" s="13"/>
      <c r="V24" s="13"/>
      <c r="W24" s="13"/>
      <c r="X24" s="11"/>
    </row>
    <row r="25" spans="1:24" s="12" customFormat="1" ht="18.899999999999999" customHeight="1" x14ac:dyDescent="0.55000000000000004">
      <c r="A25" s="10" t="s">
        <v>47</v>
      </c>
      <c r="B25" s="11"/>
      <c r="C25" s="11"/>
      <c r="G25" s="13"/>
      <c r="Q25" s="13"/>
      <c r="V25" s="13"/>
      <c r="W25" s="13"/>
      <c r="X25" s="11"/>
    </row>
    <row r="26" spans="1:24" s="6" customFormat="1" ht="15" customHeight="1" x14ac:dyDescent="0.5500000000000000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4" s="6" customFormat="1" ht="15" customHeight="1" x14ac:dyDescent="0.55000000000000004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4" s="6" customFormat="1" ht="15" customHeight="1" x14ac:dyDescent="0.55000000000000004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4" s="6" customFormat="1" ht="15" customHeight="1" x14ac:dyDescent="0.55000000000000004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4" s="6" customFormat="1" ht="45" customHeight="1" x14ac:dyDescent="0.55000000000000004">
      <c r="A30" s="4"/>
      <c r="B30" s="4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4" s="6" customFormat="1" ht="30" customHeight="1" x14ac:dyDescent="0.55000000000000004">
      <c r="A31" s="4"/>
      <c r="B31" s="4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4" s="6" customFormat="1" ht="30" customHeight="1" x14ac:dyDescent="0.55000000000000004">
      <c r="A32" s="4"/>
      <c r="B32" s="4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s="6" customFormat="1" ht="30.65" customHeight="1" x14ac:dyDescent="0.55000000000000004">
      <c r="A33" s="9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s="6" customFormat="1" ht="30" customHeight="1" x14ac:dyDescent="0.55000000000000004">
      <c r="A34" s="4"/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s="6" customFormat="1" ht="15" customHeight="1" x14ac:dyDescent="0.5500000000000000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s="6" customFormat="1" ht="15" customHeight="1" x14ac:dyDescent="0.55000000000000004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s="6" customFormat="1" ht="30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s="6" customFormat="1" ht="15" customHeight="1" x14ac:dyDescent="0.5500000000000000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s="6" customFormat="1" ht="15" customHeight="1" x14ac:dyDescent="0.55000000000000004">
      <c r="A39" s="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s="6" customFormat="1" x14ac:dyDescent="0.55000000000000004">
      <c r="B40" s="2"/>
      <c r="C40" s="2"/>
      <c r="G40" s="3"/>
      <c r="Q40" s="3"/>
      <c r="V40" s="3"/>
      <c r="W40" s="3"/>
    </row>
    <row r="41" spans="1:23" s="6" customFormat="1" x14ac:dyDescent="0.55000000000000004">
      <c r="B41" s="2"/>
      <c r="C41" s="2"/>
      <c r="G41" s="3"/>
      <c r="Q41" s="3"/>
      <c r="V41" s="3"/>
      <c r="W41" s="3"/>
    </row>
  </sheetData>
  <mergeCells count="31">
    <mergeCell ref="A21:E21"/>
    <mergeCell ref="N21:O21"/>
    <mergeCell ref="T5:T6"/>
    <mergeCell ref="A18:E18"/>
    <mergeCell ref="N18:O18"/>
    <mergeCell ref="K5:K6"/>
    <mergeCell ref="L5:L6"/>
    <mergeCell ref="M5:M6"/>
    <mergeCell ref="A20:E20"/>
    <mergeCell ref="N20:O20"/>
    <mergeCell ref="D5:D6"/>
    <mergeCell ref="E5:E6"/>
    <mergeCell ref="F5:F6"/>
    <mergeCell ref="G5:G6"/>
    <mergeCell ref="J5:J6"/>
    <mergeCell ref="Q2:R2"/>
    <mergeCell ref="S2:W2"/>
    <mergeCell ref="A4:A6"/>
    <mergeCell ref="B4:G4"/>
    <mergeCell ref="H4:H6"/>
    <mergeCell ref="I4:I6"/>
    <mergeCell ref="J4:K4"/>
    <mergeCell ref="L4:R4"/>
    <mergeCell ref="S4:T4"/>
    <mergeCell ref="U4:V6"/>
    <mergeCell ref="N5:O5"/>
    <mergeCell ref="P5:Q6"/>
    <mergeCell ref="R5:R6"/>
    <mergeCell ref="S5:S6"/>
    <mergeCell ref="W4:W6"/>
    <mergeCell ref="B5:C5"/>
  </mergeCells>
  <phoneticPr fontId="3"/>
  <dataValidations count="14">
    <dataValidation type="whole" operator="greaterThanOrEqual" allowBlank="1" showInputMessage="1" showErrorMessage="1" sqref="H19:O19 R19:T19 H7:O17 E7:F17 R7:T17 E19:F19" xr:uid="{04785D33-15EB-4C99-9B0F-467B3AAFC751}">
      <formula1>0</formula1>
    </dataValidation>
    <dataValidation type="list" allowBlank="1" showInputMessage="1" showErrorMessage="1" sqref="B7:B17 B19" xr:uid="{F2714845-3565-4603-818C-4B37FC8BFB54}">
      <formula1>"昭和,平成,令和"</formula1>
    </dataValidation>
    <dataValidation type="list" allowBlank="1" showInputMessage="1" showErrorMessage="1" sqref="U7:U17 U19" xr:uid="{9DF8BFBF-EBA6-4F21-8C60-6FE0BB6EEE7C}">
      <formula1>"1,2,3,4,5,0"</formula1>
    </dataValidation>
    <dataValidation type="list" allowBlank="1" showInputMessage="1" showErrorMessage="1" sqref="P7:P17 P19" xr:uid="{668A2612-6BAC-4EF0-BC3F-EB8908FCA8D9}">
      <formula1>"1,2,3,4,5,6,7,8,0"</formula1>
    </dataValidation>
    <dataValidation type="whole" allowBlank="1" showInputMessage="1" showErrorMessage="1" sqref="T23:T25" xr:uid="{D397A3CD-A896-4815-A42A-36701D35BAE0}">
      <formula1>0</formula1>
      <formula2>9.99999999999999E+33</formula2>
    </dataValidation>
    <dataValidation type="whole" allowBlank="1" showInputMessage="1" showErrorMessage="1" sqref="H23:H25" xr:uid="{08945A4B-A162-4CB0-9C6A-94D2688868E7}">
      <formula1>0</formula1>
      <formula2>9.99999999999999E+32</formula2>
    </dataValidation>
    <dataValidation type="whole" allowBlank="1" showInputMessage="1" showErrorMessage="1" sqref="S23:S25 I23:K25" xr:uid="{85CF1CC7-75B1-44EB-B28A-B93035B9C5A7}">
      <formula1>0</formula1>
      <formula2>9.99999999999999E+35</formula2>
    </dataValidation>
    <dataValidation type="whole" allowBlank="1" showInputMessage="1" showErrorMessage="1" sqref="L23:M25" xr:uid="{87952326-C3B9-4EAA-A9C7-C01C3E6325AB}">
      <formula1>0</formula1>
      <formula2>9.99999999999999E+30</formula2>
    </dataValidation>
    <dataValidation type="whole" allowBlank="1" showInputMessage="1" showErrorMessage="1" sqref="N23:N25" xr:uid="{13466B69-D03C-4316-A4F0-A2E8890425C9}">
      <formula1>0</formula1>
      <formula2>9.99999999999999E+34</formula2>
    </dataValidation>
    <dataValidation type="whole" allowBlank="1" showInputMessage="1" showErrorMessage="1" sqref="O23:O25" xr:uid="{AA73945D-E2A9-4C04-8F96-8CC50FD5D3E7}">
      <formula1>0</formula1>
      <formula2>9.99999999999999E+29</formula2>
    </dataValidation>
    <dataValidation type="whole" allowBlank="1" showInputMessage="1" showErrorMessage="1" sqref="R23:R25" xr:uid="{01F37316-0B60-450A-B9F2-DC04E5263723}">
      <formula1>0</formula1>
      <formula2>9.99999999999999E+31</formula2>
    </dataValidation>
    <dataValidation operator="equal" allowBlank="1" showInputMessage="1" showErrorMessage="1" sqref="V23:V25" xr:uid="{21BC862A-AFB0-4E45-8FB4-1205E4FBD8E6}"/>
    <dataValidation type="whole" allowBlank="1" showInputMessage="1" showErrorMessage="1" sqref="E23:F25" xr:uid="{F1C3E77C-8F7E-44B2-84BC-5749494D7990}">
      <formula1>0</formula1>
      <formula2>9999</formula2>
    </dataValidation>
    <dataValidation type="list" allowBlank="1" showInputMessage="1" showErrorMessage="1" sqref="P23:P25 U23:U25" xr:uid="{E2EDC1F8-0D96-493C-B3E2-D33B8042B84C}">
      <formula1>#REF!</formula1>
    </dataValidation>
  </dataValidations>
  <printOptions horizontalCentered="1"/>
  <pageMargins left="0.70866141732283472" right="0.70866141732283472" top="0.86614173228346458" bottom="0.15748031496062992" header="0.31496062992125984" footer="0"/>
  <pageSetup paperSize="9" scale="58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2025-11-25T02:02:41Z</cp:lastPrinted>
  <dcterms:created xsi:type="dcterms:W3CDTF">2025-11-07T04:21:40Z</dcterms:created>
  <dcterms:modified xsi:type="dcterms:W3CDTF">2025-11-25T02:02:53Z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