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25．国庫金残高内訳推移" sheetId="1" r:id="rId1"/>
  </sheets>
  <definedNames>
    <definedName name="_xlnm.Print_Area" localSheetId="0">'25．国庫金残高内訳推移'!$A$1:$AE$36</definedName>
    <definedName name="_xlnm.Print_Titles" localSheetId="0">'25．国庫金残高内訳推移'!$A:$C</definedName>
  </definedNames>
  <calcPr fullCalcOnLoad="1"/>
</workbook>
</file>

<file path=xl/sharedStrings.xml><?xml version="1.0" encoding="utf-8"?>
<sst xmlns="http://schemas.openxmlformats.org/spreadsheetml/2006/main" count="80" uniqueCount="47">
  <si>
    <t>25.　国　庫　金　残　高　内　訳　推　移</t>
  </si>
  <si>
    <t>（単位　億円）</t>
  </si>
  <si>
    <t>区　          　　分</t>
  </si>
  <si>
    <t>平成16年度</t>
  </si>
  <si>
    <t>平成17年度</t>
  </si>
  <si>
    <t>平成18年度</t>
  </si>
  <si>
    <t>平成20年度</t>
  </si>
  <si>
    <t>平成21年度</t>
  </si>
  <si>
    <t>平成22年度</t>
  </si>
  <si>
    <t>平成23年度</t>
  </si>
  <si>
    <t>平成27年度</t>
  </si>
  <si>
    <t>増　減</t>
  </si>
  <si>
    <t>残　高</t>
  </si>
  <si>
    <t>増　減</t>
  </si>
  <si>
    <t>残　高</t>
  </si>
  <si>
    <t>一般会計</t>
  </si>
  <si>
    <t>交付税及び譲与税配付金</t>
  </si>
  <si>
    <t>エネルギー対策</t>
  </si>
  <si>
    <t>国債整理基金</t>
  </si>
  <si>
    <t>外国為替資金</t>
  </si>
  <si>
    <t>年金</t>
  </si>
  <si>
    <t>農業共済再保険</t>
  </si>
  <si>
    <t>漁船再保険及び漁業共済保険</t>
  </si>
  <si>
    <t>食料安定供給</t>
  </si>
  <si>
    <t>貿易再保険</t>
  </si>
  <si>
    <t>特許</t>
  </si>
  <si>
    <t>自動車安全</t>
  </si>
  <si>
    <t>社会資本整備事業</t>
  </si>
  <si>
    <t>労働保険</t>
  </si>
  <si>
    <t>東日本大震災復興</t>
  </si>
  <si>
    <t>その他保険</t>
  </si>
  <si>
    <t>預託金</t>
  </si>
  <si>
    <t>保管金</t>
  </si>
  <si>
    <t>供託金</t>
  </si>
  <si>
    <t>外国為替運営資金</t>
  </si>
  <si>
    <t>貨幣回収準備資金</t>
  </si>
  <si>
    <t>公庫</t>
  </si>
  <si>
    <t>その他</t>
  </si>
  <si>
    <t>財政融資資金</t>
  </si>
  <si>
    <t>　計</t>
  </si>
  <si>
    <t>国庫余裕金繰替使用残高</t>
  </si>
  <si>
    <t>合計</t>
  </si>
  <si>
    <t>(うち当座預金及び指定預金)</t>
  </si>
  <si>
    <t>平成30年度</t>
  </si>
  <si>
    <t>令和元年度</t>
  </si>
  <si>
    <t>国有林野事業債務管理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</si>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</sst>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 △&quot;* #,##0;\-\ "/>
    <numFmt numFmtId="177" formatCode="#,##0\ ;&quot;△&quot;#,##0\ ;_ * &quot;-&quot;\ ;_ @_ "/>
    <numFmt numFmtId="178" formatCode="\△0\ "/>
    <numFmt numFmtId="179" formatCode="#,##0_);\(\△#,##0\)"/>
    <numFmt numFmtId="180" formatCode="\(#,##0\)\ ;\(\△#,##0\)\ "/>
    <numFmt numFmtId="181" formatCode="[&lt;=999]000;[&lt;=9999]000\-00;000\-0000"/>
    <numFmt numFmtId="182" formatCode="#,##0_);[Red]\(#,##0\)"/>
    <numFmt numFmtId="183" formatCode="#,##0_);\(#,##0\)"/>
    <numFmt numFmtId="184" formatCode="0;&quot;△ &quot;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\ ;&quot;△&quot;#,##0\ ;_ * &quot;－&quot;\ ;_ @_ 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8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wrapText="1"/>
    </xf>
    <xf numFmtId="176" fontId="5" fillId="0" borderId="0" xfId="60" applyNumberFormat="1" applyFont="1" applyFill="1" applyBorder="1" applyAlignment="1">
      <alignment/>
    </xf>
    <xf numFmtId="177" fontId="2" fillId="0" borderId="0" xfId="6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176" fontId="5" fillId="0" borderId="0" xfId="60" applyNumberFormat="1" applyFont="1" applyFill="1" applyBorder="1" applyAlignment="1">
      <alignment vertical="center"/>
    </xf>
    <xf numFmtId="177" fontId="2" fillId="0" borderId="0" xfId="6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wrapText="1"/>
    </xf>
    <xf numFmtId="177" fontId="2" fillId="33" borderId="0" xfId="6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6" fontId="2" fillId="0" borderId="0" xfId="60" applyNumberFormat="1" applyFont="1" applyFill="1" applyBorder="1" applyAlignment="1">
      <alignment/>
    </xf>
    <xf numFmtId="176" fontId="2" fillId="0" borderId="0" xfId="6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82" fontId="5" fillId="0" borderId="0" xfId="57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77" fontId="5" fillId="0" borderId="0" xfId="60" applyNumberFormat="1" applyFont="1" applyFill="1" applyBorder="1" applyAlignment="1">
      <alignment/>
    </xf>
    <xf numFmtId="178" fontId="5" fillId="0" borderId="0" xfId="60" applyNumberFormat="1" applyFont="1" applyFill="1" applyBorder="1" applyAlignment="1">
      <alignment/>
    </xf>
    <xf numFmtId="184" fontId="5" fillId="0" borderId="0" xfId="60" applyNumberFormat="1" applyFont="1" applyFill="1" applyBorder="1" applyAlignment="1">
      <alignment/>
    </xf>
    <xf numFmtId="179" fontId="5" fillId="0" borderId="0" xfId="6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2" xfId="60" applyNumberFormat="1" applyFont="1" applyFill="1" applyBorder="1" applyAlignment="1">
      <alignment/>
    </xf>
    <xf numFmtId="177" fontId="2" fillId="0" borderId="12" xfId="6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176" fontId="5" fillId="0" borderId="13" xfId="60" applyNumberFormat="1" applyFont="1" applyFill="1" applyBorder="1" applyAlignment="1">
      <alignment vertical="center"/>
    </xf>
    <xf numFmtId="177" fontId="2" fillId="0" borderId="13" xfId="60" applyNumberFormat="1" applyFont="1" applyFill="1" applyBorder="1" applyAlignment="1">
      <alignment vertical="center"/>
    </xf>
    <xf numFmtId="180" fontId="2" fillId="0" borderId="13" xfId="60" applyNumberFormat="1" applyFont="1" applyFill="1" applyBorder="1" applyAlignment="1">
      <alignment vertical="center"/>
    </xf>
    <xf numFmtId="180" fontId="5" fillId="0" borderId="14" xfId="60" applyNumberFormat="1" applyFont="1" applyFill="1" applyBorder="1" applyAlignment="1">
      <alignment vertical="center"/>
    </xf>
    <xf numFmtId="180" fontId="5" fillId="0" borderId="13" xfId="6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distributed" vertical="center" wrapText="1"/>
    </xf>
    <xf numFmtId="177" fontId="2" fillId="0" borderId="12" xfId="6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wrapText="1"/>
    </xf>
    <xf numFmtId="188" fontId="5" fillId="0" borderId="12" xfId="60" applyNumberFormat="1" applyFont="1" applyFill="1" applyBorder="1" applyAlignment="1">
      <alignment horizontal="right"/>
    </xf>
    <xf numFmtId="188" fontId="5" fillId="0" borderId="0" xfId="6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2.国庫金残高内訳推移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tabSelected="1" zoomScaleSheetLayoutView="125" zoomScalePageLayoutView="0" workbookViewId="0" topLeftCell="A1">
      <pane xSplit="3" ySplit="4" topLeftCell="D5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A1" sqref="A1"/>
    </sheetView>
  </sheetViews>
  <sheetFormatPr defaultColWidth="9.00390625" defaultRowHeight="13.5" outlineLevelCol="1"/>
  <cols>
    <col min="1" max="1" width="0.6171875" style="27" customWidth="1"/>
    <col min="2" max="2" width="18.125" style="28" customWidth="1"/>
    <col min="3" max="3" width="0.6171875" style="27" customWidth="1"/>
    <col min="4" max="7" width="7.50390625" style="27" hidden="1" customWidth="1" outlineLevel="1"/>
    <col min="8" max="8" width="7.50390625" style="27" hidden="1" customWidth="1" collapsed="1"/>
    <col min="9" max="10" width="7.50390625" style="27" hidden="1" customWidth="1"/>
    <col min="11" max="11" width="7.875" style="27" hidden="1" customWidth="1"/>
    <col min="12" max="19" width="9.00390625" style="27" hidden="1" customWidth="1"/>
    <col min="20" max="20" width="0" style="27" hidden="1" customWidth="1"/>
    <col min="21" max="21" width="9.00390625" style="27" hidden="1" customWidth="1"/>
    <col min="22" max="29" width="9.00390625" style="27" customWidth="1"/>
    <col min="30" max="30" width="9.25390625" style="27" customWidth="1"/>
    <col min="31" max="31" width="9.00390625" style="27" customWidth="1"/>
    <col min="32" max="32" width="13.875" style="27" bestFit="1" customWidth="1"/>
    <col min="33" max="33" width="10.625" style="27" customWidth="1"/>
    <col min="34" max="34" width="20.125" style="27" bestFit="1" customWidth="1"/>
    <col min="35" max="35" width="16.00390625" style="27" customWidth="1"/>
    <col min="36" max="36" width="9.00390625" style="27" customWidth="1"/>
    <col min="37" max="37" width="14.125" style="27" customWidth="1"/>
    <col min="38" max="38" width="13.875" style="27" customWidth="1"/>
    <col min="39" max="16384" width="9.00390625" style="27" customWidth="1"/>
  </cols>
  <sheetData>
    <row r="1" spans="2:23" s="1" customFormat="1" ht="13.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2:31" s="1" customFormat="1" ht="12.75" customHeight="1">
      <c r="B2" s="2"/>
      <c r="I2" s="3"/>
      <c r="K2" s="3"/>
      <c r="Q2" s="4"/>
      <c r="S2" s="4"/>
      <c r="U2" s="4"/>
      <c r="W2" s="4"/>
      <c r="Y2" s="4"/>
      <c r="Z2" s="4"/>
      <c r="AA2" s="4"/>
      <c r="AB2" s="4"/>
      <c r="AC2" s="4"/>
      <c r="AE2" s="4" t="s">
        <v>1</v>
      </c>
    </row>
    <row r="3" spans="1:40" s="5" customFormat="1" ht="15" customHeight="1">
      <c r="A3" s="63" t="s">
        <v>2</v>
      </c>
      <c r="B3" s="63"/>
      <c r="C3" s="64"/>
      <c r="D3" s="67" t="s">
        <v>3</v>
      </c>
      <c r="E3" s="62"/>
      <c r="F3" s="61" t="s">
        <v>4</v>
      </c>
      <c r="G3" s="62"/>
      <c r="H3" s="68" t="s">
        <v>5</v>
      </c>
      <c r="I3" s="68"/>
      <c r="J3" s="68" t="s">
        <v>6</v>
      </c>
      <c r="K3" s="68"/>
      <c r="L3" s="71" t="s">
        <v>7</v>
      </c>
      <c r="M3" s="72"/>
      <c r="N3" s="71" t="s">
        <v>8</v>
      </c>
      <c r="O3" s="72"/>
      <c r="P3" s="71" t="s">
        <v>9</v>
      </c>
      <c r="Q3" s="72"/>
      <c r="R3" s="68" t="s">
        <v>10</v>
      </c>
      <c r="S3" s="71"/>
      <c r="T3" s="68">
        <v>28</v>
      </c>
      <c r="U3" s="71"/>
      <c r="V3" s="61" t="s">
        <v>43</v>
      </c>
      <c r="W3" s="61"/>
      <c r="X3" s="61" t="s">
        <v>44</v>
      </c>
      <c r="Y3" s="61"/>
      <c r="Z3" s="61">
        <v>2</v>
      </c>
      <c r="AA3" s="61"/>
      <c r="AB3" s="61">
        <v>3</v>
      </c>
      <c r="AC3" s="61"/>
      <c r="AD3" s="61">
        <v>4</v>
      </c>
      <c r="AE3" s="62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5" customHeight="1">
      <c r="A4" s="65"/>
      <c r="B4" s="65"/>
      <c r="C4" s="66"/>
      <c r="D4" s="44" t="s">
        <v>11</v>
      </c>
      <c r="E4" s="45" t="s">
        <v>12</v>
      </c>
      <c r="F4" s="45" t="s">
        <v>11</v>
      </c>
      <c r="G4" s="46" t="s">
        <v>12</v>
      </c>
      <c r="H4" s="47" t="s">
        <v>11</v>
      </c>
      <c r="I4" s="47" t="s">
        <v>12</v>
      </c>
      <c r="J4" s="47" t="s">
        <v>11</v>
      </c>
      <c r="K4" s="47" t="s">
        <v>12</v>
      </c>
      <c r="L4" s="47" t="s">
        <v>11</v>
      </c>
      <c r="M4" s="47" t="s">
        <v>12</v>
      </c>
      <c r="N4" s="47" t="s">
        <v>11</v>
      </c>
      <c r="O4" s="47" t="s">
        <v>12</v>
      </c>
      <c r="P4" s="47" t="s">
        <v>11</v>
      </c>
      <c r="Q4" s="48" t="s">
        <v>12</v>
      </c>
      <c r="R4" s="47" t="s">
        <v>11</v>
      </c>
      <c r="S4" s="48" t="s">
        <v>12</v>
      </c>
      <c r="T4" s="47" t="s">
        <v>11</v>
      </c>
      <c r="U4" s="48" t="s">
        <v>12</v>
      </c>
      <c r="V4" s="33" t="s">
        <v>11</v>
      </c>
      <c r="W4" s="33" t="s">
        <v>12</v>
      </c>
      <c r="X4" s="33" t="s">
        <v>11</v>
      </c>
      <c r="Y4" s="33" t="s">
        <v>12</v>
      </c>
      <c r="Z4" s="33" t="s">
        <v>13</v>
      </c>
      <c r="AA4" s="33" t="s">
        <v>14</v>
      </c>
      <c r="AB4" s="33" t="s">
        <v>13</v>
      </c>
      <c r="AC4" s="33" t="s">
        <v>14</v>
      </c>
      <c r="AD4" s="33" t="s">
        <v>11</v>
      </c>
      <c r="AE4" s="34" t="s">
        <v>12</v>
      </c>
      <c r="AF4" s="1"/>
      <c r="AG4" s="1"/>
      <c r="AH4" s="1"/>
      <c r="AI4" s="1"/>
      <c r="AJ4" s="1"/>
      <c r="AK4" s="1"/>
      <c r="AL4" s="1"/>
      <c r="AM4" s="1"/>
      <c r="AN4" s="1"/>
    </row>
    <row r="5" spans="2:40" s="6" customFormat="1" ht="13.5" customHeight="1">
      <c r="B5" s="7" t="s">
        <v>15</v>
      </c>
      <c r="C5" s="49"/>
      <c r="D5" s="8">
        <v>-28872.59965667</v>
      </c>
      <c r="E5" s="8">
        <v>-72212.54466915</v>
      </c>
      <c r="F5" s="8">
        <v>-8511.570070340007</v>
      </c>
      <c r="G5" s="8">
        <v>-80724.11473949</v>
      </c>
      <c r="H5" s="9">
        <v>-3304.9471435000014</v>
      </c>
      <c r="I5" s="9">
        <v>-84029.06188299</v>
      </c>
      <c r="J5" s="9">
        <v>53796.498886040004</v>
      </c>
      <c r="K5" s="9">
        <v>-59686.846260769904</v>
      </c>
      <c r="L5" s="9">
        <f>+M5-K5</f>
        <v>38939.76944473978</v>
      </c>
      <c r="M5" s="9">
        <v>-20747.076816030123</v>
      </c>
      <c r="N5" s="9">
        <f>+O5-M5</f>
        <v>-2416.9364922698005</v>
      </c>
      <c r="O5" s="9">
        <v>-23164.013308299924</v>
      </c>
      <c r="P5" s="9">
        <v>18541</v>
      </c>
      <c r="Q5" s="9">
        <v>-4623</v>
      </c>
      <c r="R5" s="9">
        <v>-14671</v>
      </c>
      <c r="S5" s="9">
        <v>-76631</v>
      </c>
      <c r="T5" s="9">
        <v>-3810</v>
      </c>
      <c r="U5" s="9">
        <v>-80441</v>
      </c>
      <c r="V5" s="35">
        <v>5537</v>
      </c>
      <c r="W5" s="29">
        <v>-74106</v>
      </c>
      <c r="X5" s="29">
        <v>12432</v>
      </c>
      <c r="Y5" s="29">
        <v>-61674</v>
      </c>
      <c r="Z5" s="29">
        <v>293143</v>
      </c>
      <c r="AA5" s="29">
        <v>231468</v>
      </c>
      <c r="AB5" s="29">
        <v>-139890</v>
      </c>
      <c r="AC5" s="29">
        <v>91579</v>
      </c>
      <c r="AD5" s="29">
        <v>-31553</v>
      </c>
      <c r="AE5" s="29">
        <v>60026</v>
      </c>
      <c r="AF5" s="10"/>
      <c r="AG5" s="10"/>
      <c r="AH5" s="1"/>
      <c r="AI5" s="1"/>
      <c r="AJ5" s="1"/>
      <c r="AK5" s="1"/>
      <c r="AL5" s="1"/>
      <c r="AM5" s="1"/>
      <c r="AN5" s="1"/>
    </row>
    <row r="6" spans="2:40" s="6" customFormat="1" ht="6.75" customHeight="1">
      <c r="B6" s="7"/>
      <c r="C6" s="49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5"/>
      <c r="W6" s="29"/>
      <c r="X6" s="29"/>
      <c r="Y6" s="29"/>
      <c r="Z6" s="29"/>
      <c r="AA6" s="29"/>
      <c r="AB6" s="29"/>
      <c r="AC6" s="29"/>
      <c r="AD6" s="29"/>
      <c r="AE6" s="29"/>
      <c r="AF6" s="10"/>
      <c r="AG6" s="10"/>
      <c r="AH6" s="1"/>
      <c r="AI6" s="1"/>
      <c r="AJ6" s="1"/>
      <c r="AK6" s="1"/>
      <c r="AL6" s="1"/>
      <c r="AM6" s="1"/>
      <c r="AN6" s="1"/>
    </row>
    <row r="7" spans="2:40" s="11" customFormat="1" ht="12" customHeight="1">
      <c r="B7" s="12" t="s">
        <v>16</v>
      </c>
      <c r="C7" s="50"/>
      <c r="D7" s="13">
        <v>9040.76968791</v>
      </c>
      <c r="E7" s="13">
        <v>16026.89210636</v>
      </c>
      <c r="F7" s="13">
        <v>2566.66538599</v>
      </c>
      <c r="G7" s="13">
        <v>18593.55749235</v>
      </c>
      <c r="H7" s="14">
        <v>-55.435407819997636</v>
      </c>
      <c r="I7" s="14">
        <v>18538.12208453</v>
      </c>
      <c r="J7" s="14">
        <v>-5273.61035775</v>
      </c>
      <c r="K7" s="14">
        <v>4527.90632521</v>
      </c>
      <c r="L7" s="14">
        <f aca="true" t="shared" si="0" ref="L7:L30">+M7-K7</f>
        <v>1419.2756026999996</v>
      </c>
      <c r="M7" s="14">
        <v>5947.18192791</v>
      </c>
      <c r="N7" s="14">
        <f aca="true" t="shared" si="1" ref="N7:N20">+O7-M7</f>
        <v>11254.88062558</v>
      </c>
      <c r="O7" s="14">
        <v>17202.06255349</v>
      </c>
      <c r="P7" s="14">
        <v>1726</v>
      </c>
      <c r="Q7" s="14">
        <v>18928</v>
      </c>
      <c r="R7" s="9">
        <v>-6405</v>
      </c>
      <c r="S7" s="9">
        <v>12265</v>
      </c>
      <c r="T7" s="9">
        <v>-6699</v>
      </c>
      <c r="U7" s="9">
        <v>5566</v>
      </c>
      <c r="V7" s="35">
        <v>1595</v>
      </c>
      <c r="W7" s="29">
        <v>4191</v>
      </c>
      <c r="X7" s="29">
        <v>-3512</v>
      </c>
      <c r="Y7" s="29">
        <v>679</v>
      </c>
      <c r="Z7" s="29">
        <v>-593</v>
      </c>
      <c r="AA7" s="29">
        <v>86</v>
      </c>
      <c r="AB7" s="29">
        <v>6784</v>
      </c>
      <c r="AC7" s="29">
        <v>6870</v>
      </c>
      <c r="AD7" s="29">
        <v>2134</v>
      </c>
      <c r="AE7" s="29">
        <v>9004</v>
      </c>
      <c r="AF7" s="10"/>
      <c r="AG7" s="10"/>
      <c r="AH7" s="1"/>
      <c r="AI7" s="1"/>
      <c r="AJ7" s="1"/>
      <c r="AK7" s="1"/>
      <c r="AL7" s="1"/>
      <c r="AM7" s="1"/>
      <c r="AN7" s="1"/>
    </row>
    <row r="8" spans="2:40" s="6" customFormat="1" ht="12" customHeight="1">
      <c r="B8" s="7" t="s">
        <v>17</v>
      </c>
      <c r="C8" s="49"/>
      <c r="D8" s="13">
        <v>0</v>
      </c>
      <c r="E8" s="13">
        <v>0</v>
      </c>
      <c r="F8" s="13">
        <v>0</v>
      </c>
      <c r="G8" s="13">
        <v>0</v>
      </c>
      <c r="H8" s="14">
        <v>0</v>
      </c>
      <c r="I8" s="14">
        <v>0</v>
      </c>
      <c r="J8" s="14">
        <v>522.2231791599997</v>
      </c>
      <c r="K8" s="14">
        <v>3432.47838367</v>
      </c>
      <c r="L8" s="14">
        <f t="shared" si="0"/>
        <v>-2335.66446824</v>
      </c>
      <c r="M8" s="14">
        <v>1096.81391543</v>
      </c>
      <c r="N8" s="14">
        <f t="shared" si="1"/>
        <v>1314.66697676</v>
      </c>
      <c r="O8" s="14">
        <v>2411.48089219</v>
      </c>
      <c r="P8" s="14">
        <v>-1411</v>
      </c>
      <c r="Q8" s="14">
        <v>1001</v>
      </c>
      <c r="R8" s="9">
        <v>51</v>
      </c>
      <c r="S8" s="9">
        <v>3400</v>
      </c>
      <c r="T8" s="9">
        <v>-521</v>
      </c>
      <c r="U8" s="9">
        <v>2879</v>
      </c>
      <c r="V8" s="35">
        <v>-284</v>
      </c>
      <c r="W8" s="29">
        <v>2602</v>
      </c>
      <c r="X8" s="29">
        <v>3512</v>
      </c>
      <c r="Y8" s="29">
        <v>6114</v>
      </c>
      <c r="Z8" s="29">
        <v>-138</v>
      </c>
      <c r="AA8" s="29">
        <v>5976</v>
      </c>
      <c r="AB8" s="29">
        <v>1300</v>
      </c>
      <c r="AC8" s="29">
        <v>7276</v>
      </c>
      <c r="AD8" s="29">
        <v>2919</v>
      </c>
      <c r="AE8" s="29">
        <v>10195</v>
      </c>
      <c r="AF8" s="10"/>
      <c r="AG8" s="10"/>
      <c r="AH8" s="1"/>
      <c r="AI8" s="1"/>
      <c r="AJ8" s="1"/>
      <c r="AK8" s="1"/>
      <c r="AL8" s="1"/>
      <c r="AM8" s="1"/>
      <c r="AN8" s="1"/>
    </row>
    <row r="9" spans="2:40" s="6" customFormat="1" ht="12" customHeight="1">
      <c r="B9" s="7" t="s">
        <v>18</v>
      </c>
      <c r="C9" s="49"/>
      <c r="D9" s="8">
        <v>-225.04968739</v>
      </c>
      <c r="E9" s="8">
        <v>25.761323</v>
      </c>
      <c r="F9" s="8">
        <v>17.153267080000003</v>
      </c>
      <c r="G9" s="8">
        <v>42.91459008</v>
      </c>
      <c r="H9" s="9">
        <v>-35.394795470000005</v>
      </c>
      <c r="I9" s="9">
        <v>7.51979461</v>
      </c>
      <c r="J9" s="9">
        <v>3.92515288</v>
      </c>
      <c r="K9" s="9">
        <v>7.38977</v>
      </c>
      <c r="L9" s="14">
        <f t="shared" si="0"/>
        <v>-5.57916786</v>
      </c>
      <c r="M9" s="9">
        <v>1.81060214</v>
      </c>
      <c r="N9" s="14">
        <f t="shared" si="1"/>
        <v>-1.46349721</v>
      </c>
      <c r="O9" s="9">
        <v>0.34710493</v>
      </c>
      <c r="P9" s="14">
        <v>5</v>
      </c>
      <c r="Q9" s="9">
        <v>6</v>
      </c>
      <c r="R9" s="9">
        <v>1</v>
      </c>
      <c r="S9" s="9">
        <v>103</v>
      </c>
      <c r="T9" s="9">
        <v>-5</v>
      </c>
      <c r="U9" s="9">
        <v>98</v>
      </c>
      <c r="V9" s="35">
        <v>6</v>
      </c>
      <c r="W9" s="29">
        <v>96</v>
      </c>
      <c r="X9" s="29">
        <v>1</v>
      </c>
      <c r="Y9" s="29">
        <v>97</v>
      </c>
      <c r="Z9" s="29">
        <v>13</v>
      </c>
      <c r="AA9" s="29">
        <v>110</v>
      </c>
      <c r="AB9" s="29">
        <v>16</v>
      </c>
      <c r="AC9" s="29">
        <v>126</v>
      </c>
      <c r="AD9" s="29">
        <v>168795</v>
      </c>
      <c r="AE9" s="29">
        <v>168921</v>
      </c>
      <c r="AF9" s="10"/>
      <c r="AG9" s="10"/>
      <c r="AH9" s="1"/>
      <c r="AI9" s="1"/>
      <c r="AJ9" s="1"/>
      <c r="AK9" s="1"/>
      <c r="AL9" s="1"/>
      <c r="AM9" s="1"/>
      <c r="AN9" s="1"/>
    </row>
    <row r="10" spans="2:40" s="6" customFormat="1" ht="12" customHeight="1">
      <c r="B10" s="7" t="s">
        <v>19</v>
      </c>
      <c r="C10" s="49"/>
      <c r="D10" s="8">
        <v>-12140.49396911</v>
      </c>
      <c r="E10" s="8">
        <v>4627.23037343</v>
      </c>
      <c r="F10" s="8">
        <v>-322.04713191000064</v>
      </c>
      <c r="G10" s="8">
        <v>4305.18324152</v>
      </c>
      <c r="H10" s="9">
        <v>3279.76461353</v>
      </c>
      <c r="I10" s="9">
        <v>7584.94785505</v>
      </c>
      <c r="J10" s="9">
        <v>4183.990982140001</v>
      </c>
      <c r="K10" s="9">
        <v>11997.05252189</v>
      </c>
      <c r="L10" s="14">
        <f t="shared" si="0"/>
        <v>-11725.76180374</v>
      </c>
      <c r="M10" s="9">
        <v>271.29071815</v>
      </c>
      <c r="N10" s="14">
        <f t="shared" si="1"/>
        <v>-132.81343612999999</v>
      </c>
      <c r="O10" s="9">
        <v>138.47728202</v>
      </c>
      <c r="P10" s="14">
        <v>-23</v>
      </c>
      <c r="Q10" s="9">
        <v>115</v>
      </c>
      <c r="R10" s="9">
        <v>452</v>
      </c>
      <c r="S10" s="9">
        <v>707</v>
      </c>
      <c r="T10" s="9">
        <v>1190</v>
      </c>
      <c r="U10" s="9">
        <v>1897</v>
      </c>
      <c r="V10" s="35">
        <v>-86</v>
      </c>
      <c r="W10" s="29">
        <v>513</v>
      </c>
      <c r="X10" s="29">
        <v>-303</v>
      </c>
      <c r="Y10" s="29">
        <v>210</v>
      </c>
      <c r="Z10" s="29">
        <v>212</v>
      </c>
      <c r="AA10" s="29">
        <v>423</v>
      </c>
      <c r="AB10" s="29">
        <v>-55</v>
      </c>
      <c r="AC10" s="29">
        <v>367</v>
      </c>
      <c r="AD10" s="29">
        <v>-56</v>
      </c>
      <c r="AE10" s="29">
        <v>311</v>
      </c>
      <c r="AF10" s="10"/>
      <c r="AG10" s="10"/>
      <c r="AH10" s="1"/>
      <c r="AI10" s="1"/>
      <c r="AJ10" s="1"/>
      <c r="AK10" s="1"/>
      <c r="AL10" s="1"/>
      <c r="AM10" s="1"/>
      <c r="AN10" s="1"/>
    </row>
    <row r="11" spans="2:40" s="6" customFormat="1" ht="12" customHeight="1">
      <c r="B11" s="7" t="s">
        <v>20</v>
      </c>
      <c r="C11" s="49"/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9">
        <v>0</v>
      </c>
      <c r="J11" s="9">
        <v>-17180.22461215</v>
      </c>
      <c r="K11" s="9">
        <v>7267.12682399</v>
      </c>
      <c r="L11" s="14">
        <f t="shared" si="0"/>
        <v>17908.18170539</v>
      </c>
      <c r="M11" s="9">
        <v>25175.30852938</v>
      </c>
      <c r="N11" s="14">
        <f t="shared" si="1"/>
        <v>-19215.82708657</v>
      </c>
      <c r="O11" s="9">
        <v>5959.48144281</v>
      </c>
      <c r="P11" s="14">
        <v>3428</v>
      </c>
      <c r="Q11" s="9">
        <v>9388</v>
      </c>
      <c r="R11" s="9">
        <v>-5</v>
      </c>
      <c r="S11" s="9">
        <v>8483</v>
      </c>
      <c r="T11" s="9">
        <v>-1359</v>
      </c>
      <c r="U11" s="9">
        <v>7124</v>
      </c>
      <c r="V11" s="35">
        <v>-395</v>
      </c>
      <c r="W11" s="29">
        <v>5861</v>
      </c>
      <c r="X11" s="29">
        <v>1711</v>
      </c>
      <c r="Y11" s="29">
        <v>7572</v>
      </c>
      <c r="Z11" s="29">
        <v>15787</v>
      </c>
      <c r="AA11" s="29">
        <v>23359</v>
      </c>
      <c r="AB11" s="29">
        <v>-15059</v>
      </c>
      <c r="AC11" s="29">
        <v>8300</v>
      </c>
      <c r="AD11" s="29">
        <v>1160</v>
      </c>
      <c r="AE11" s="29">
        <v>9460</v>
      </c>
      <c r="AF11" s="10"/>
      <c r="AG11" s="10"/>
      <c r="AH11" s="1"/>
      <c r="AI11" s="1"/>
      <c r="AJ11" s="1"/>
      <c r="AK11" s="1"/>
      <c r="AL11" s="1"/>
      <c r="AM11" s="1"/>
      <c r="AN11" s="1"/>
    </row>
    <row r="12" spans="2:40" s="6" customFormat="1" ht="12" customHeight="1" hidden="1">
      <c r="B12" s="7" t="s">
        <v>21</v>
      </c>
      <c r="C12" s="49"/>
      <c r="D12" s="8">
        <v>25.57497601</v>
      </c>
      <c r="E12" s="8">
        <v>46.01388374</v>
      </c>
      <c r="F12" s="8">
        <v>53.64007732</v>
      </c>
      <c r="G12" s="8">
        <v>99.65396106</v>
      </c>
      <c r="H12" s="9">
        <v>24.33685043</v>
      </c>
      <c r="I12" s="9">
        <v>123.99081149</v>
      </c>
      <c r="J12" s="9">
        <v>-1.6372319000000033</v>
      </c>
      <c r="K12" s="9">
        <v>85.58538696</v>
      </c>
      <c r="L12" s="14">
        <f t="shared" si="0"/>
        <v>-26.073506139999992</v>
      </c>
      <c r="M12" s="9">
        <v>59.51188082</v>
      </c>
      <c r="N12" s="14">
        <f t="shared" si="1"/>
        <v>-45.47576246</v>
      </c>
      <c r="O12" s="9">
        <v>14.03611836</v>
      </c>
      <c r="P12" s="14">
        <v>38</v>
      </c>
      <c r="Q12" s="9">
        <v>52</v>
      </c>
      <c r="R12" s="9">
        <v>0</v>
      </c>
      <c r="S12" s="9">
        <v>0</v>
      </c>
      <c r="T12" s="9">
        <v>0</v>
      </c>
      <c r="U12" s="9">
        <v>0</v>
      </c>
      <c r="V12" s="35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10"/>
      <c r="AG12" s="10"/>
      <c r="AH12" s="1"/>
      <c r="AI12" s="1"/>
      <c r="AJ12" s="1"/>
      <c r="AK12" s="1"/>
      <c r="AL12" s="1"/>
      <c r="AM12" s="1"/>
      <c r="AN12" s="1"/>
    </row>
    <row r="13" spans="2:40" s="6" customFormat="1" ht="12" customHeight="1" hidden="1">
      <c r="B13" s="15" t="s">
        <v>22</v>
      </c>
      <c r="C13" s="49"/>
      <c r="D13" s="8">
        <v>-0.65291342</v>
      </c>
      <c r="E13" s="8">
        <v>13.0142437</v>
      </c>
      <c r="F13" s="8">
        <v>-4.470937019999999</v>
      </c>
      <c r="G13" s="8">
        <v>8.54330668</v>
      </c>
      <c r="H13" s="9">
        <v>-0.7076151800000003</v>
      </c>
      <c r="I13" s="9">
        <v>7.8356915</v>
      </c>
      <c r="J13" s="9">
        <v>1.7489074100000002</v>
      </c>
      <c r="K13" s="9">
        <v>6.50800161</v>
      </c>
      <c r="L13" s="14">
        <f t="shared" si="0"/>
        <v>2.09084042</v>
      </c>
      <c r="M13" s="9">
        <v>8.59884203</v>
      </c>
      <c r="N13" s="14">
        <f t="shared" si="1"/>
        <v>-0.7073633600000004</v>
      </c>
      <c r="O13" s="9">
        <v>7.89147867</v>
      </c>
      <c r="P13" s="14">
        <v>436</v>
      </c>
      <c r="Q13" s="9">
        <v>444</v>
      </c>
      <c r="R13" s="9">
        <v>0</v>
      </c>
      <c r="S13" s="9">
        <v>0</v>
      </c>
      <c r="T13" s="9">
        <v>0</v>
      </c>
      <c r="U13" s="9">
        <v>0</v>
      </c>
      <c r="V13" s="35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10"/>
      <c r="AG13" s="10"/>
      <c r="AH13" s="1"/>
      <c r="AI13" s="1"/>
      <c r="AJ13" s="1"/>
      <c r="AK13" s="1"/>
      <c r="AL13" s="1"/>
      <c r="AM13" s="1"/>
      <c r="AN13" s="1"/>
    </row>
    <row r="14" spans="2:40" s="6" customFormat="1" ht="12" customHeight="1">
      <c r="B14" s="7" t="s">
        <v>23</v>
      </c>
      <c r="C14" s="49"/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9">
        <v>0</v>
      </c>
      <c r="J14" s="9">
        <v>704.6268349099998</v>
      </c>
      <c r="K14" s="9">
        <v>1461.08370256</v>
      </c>
      <c r="L14" s="14">
        <f t="shared" si="0"/>
        <v>978.6876453300001</v>
      </c>
      <c r="M14" s="9">
        <v>2439.77134789</v>
      </c>
      <c r="N14" s="14">
        <f t="shared" si="1"/>
        <v>-432.8376066000001</v>
      </c>
      <c r="O14" s="9">
        <v>2006.93374129</v>
      </c>
      <c r="P14" s="14">
        <v>338</v>
      </c>
      <c r="Q14" s="9">
        <v>2345</v>
      </c>
      <c r="R14" s="9">
        <v>-1036</v>
      </c>
      <c r="S14" s="9">
        <v>844</v>
      </c>
      <c r="T14" s="9">
        <v>269</v>
      </c>
      <c r="U14" s="9">
        <v>1113</v>
      </c>
      <c r="V14" s="35">
        <v>216</v>
      </c>
      <c r="W14" s="29">
        <v>1233</v>
      </c>
      <c r="X14" s="29">
        <v>-143</v>
      </c>
      <c r="Y14" s="29">
        <v>1090</v>
      </c>
      <c r="Z14" s="29">
        <v>-152</v>
      </c>
      <c r="AA14" s="29">
        <v>938</v>
      </c>
      <c r="AB14" s="29">
        <v>-469</v>
      </c>
      <c r="AC14" s="29">
        <v>468</v>
      </c>
      <c r="AD14" s="29">
        <v>407</v>
      </c>
      <c r="AE14" s="29">
        <v>875</v>
      </c>
      <c r="AF14" s="10"/>
      <c r="AG14" s="10"/>
      <c r="AH14" s="1"/>
      <c r="AI14" s="1"/>
      <c r="AJ14" s="1"/>
      <c r="AK14" s="1"/>
      <c r="AL14" s="1"/>
      <c r="AM14" s="1"/>
      <c r="AN14" s="1"/>
    </row>
    <row r="15" spans="2:40" s="6" customFormat="1" ht="12" customHeight="1">
      <c r="B15" s="7" t="s">
        <v>45</v>
      </c>
      <c r="C15" s="49"/>
      <c r="D15" s="8">
        <v>-18.45003498</v>
      </c>
      <c r="E15" s="8">
        <v>214.53556182</v>
      </c>
      <c r="F15" s="8">
        <v>148.26654277</v>
      </c>
      <c r="G15" s="8">
        <v>362.80210459</v>
      </c>
      <c r="H15" s="9">
        <v>-95.65842513000001</v>
      </c>
      <c r="I15" s="9">
        <v>267.14367946</v>
      </c>
      <c r="J15" s="9">
        <v>80.38987650000001</v>
      </c>
      <c r="K15" s="9">
        <v>344.47298926</v>
      </c>
      <c r="L15" s="14">
        <f t="shared" si="0"/>
        <v>52.10868022</v>
      </c>
      <c r="M15" s="9">
        <v>396.58166948</v>
      </c>
      <c r="N15" s="14">
        <f t="shared" si="1"/>
        <v>53.08979538</v>
      </c>
      <c r="O15" s="9">
        <v>449.67146486</v>
      </c>
      <c r="P15" s="14">
        <v>6</v>
      </c>
      <c r="Q15" s="9">
        <v>455</v>
      </c>
      <c r="R15" s="9">
        <v>0</v>
      </c>
      <c r="S15" s="9">
        <v>0</v>
      </c>
      <c r="T15" s="9">
        <v>0</v>
      </c>
      <c r="U15" s="9">
        <v>0</v>
      </c>
      <c r="V15" s="59" t="s">
        <v>46</v>
      </c>
      <c r="W15" s="60" t="s">
        <v>46</v>
      </c>
      <c r="X15" s="60" t="s">
        <v>46</v>
      </c>
      <c r="Y15" s="60" t="s">
        <v>46</v>
      </c>
      <c r="Z15" s="60" t="s">
        <v>46</v>
      </c>
      <c r="AA15" s="60" t="s">
        <v>46</v>
      </c>
      <c r="AB15" s="60" t="s">
        <v>46</v>
      </c>
      <c r="AC15" s="60" t="s">
        <v>46</v>
      </c>
      <c r="AD15" s="60" t="s">
        <v>46</v>
      </c>
      <c r="AE15" s="60" t="s">
        <v>46</v>
      </c>
      <c r="AF15" s="10"/>
      <c r="AG15" s="10"/>
      <c r="AH15" s="1"/>
      <c r="AI15" s="1"/>
      <c r="AJ15" s="1"/>
      <c r="AK15" s="1"/>
      <c r="AL15" s="1"/>
      <c r="AM15" s="1"/>
      <c r="AN15" s="1"/>
    </row>
    <row r="16" spans="2:40" s="6" customFormat="1" ht="12" customHeight="1" hidden="1">
      <c r="B16" s="7" t="s">
        <v>24</v>
      </c>
      <c r="C16" s="49"/>
      <c r="D16" s="8">
        <v>895.62045149</v>
      </c>
      <c r="E16" s="8">
        <v>3272.37755228</v>
      </c>
      <c r="F16" s="8">
        <v>793.6084735699997</v>
      </c>
      <c r="G16" s="8">
        <v>4065.98602585</v>
      </c>
      <c r="H16" s="9">
        <v>-3664.1496985999997</v>
      </c>
      <c r="I16" s="9">
        <v>401.83632725</v>
      </c>
      <c r="J16" s="9">
        <v>35.57918160999998</v>
      </c>
      <c r="K16" s="9">
        <v>603.71566853</v>
      </c>
      <c r="L16" s="14">
        <f t="shared" si="0"/>
        <v>-193.00957005000004</v>
      </c>
      <c r="M16" s="9">
        <v>410.70609848</v>
      </c>
      <c r="N16" s="14">
        <f t="shared" si="1"/>
        <v>-105.56260254</v>
      </c>
      <c r="O16" s="9">
        <v>305.14349594</v>
      </c>
      <c r="P16" s="14">
        <v>68</v>
      </c>
      <c r="Q16" s="9">
        <v>373</v>
      </c>
      <c r="R16" s="9">
        <v>-428</v>
      </c>
      <c r="S16" s="9">
        <v>340</v>
      </c>
      <c r="T16" s="9">
        <v>10237</v>
      </c>
      <c r="U16" s="9">
        <v>10577</v>
      </c>
      <c r="V16" s="35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10"/>
      <c r="AG16" s="10"/>
      <c r="AH16" s="1"/>
      <c r="AI16" s="1"/>
      <c r="AJ16" s="1"/>
      <c r="AK16" s="1"/>
      <c r="AL16" s="1"/>
      <c r="AM16" s="1"/>
      <c r="AN16" s="1"/>
    </row>
    <row r="17" spans="2:40" s="6" customFormat="1" ht="12" customHeight="1">
      <c r="B17" s="7" t="s">
        <v>25</v>
      </c>
      <c r="C17" s="49"/>
      <c r="D17" s="8">
        <v>26.03435346</v>
      </c>
      <c r="E17" s="8">
        <v>416.53138049</v>
      </c>
      <c r="F17" s="8">
        <v>-45.50667114999999</v>
      </c>
      <c r="G17" s="8">
        <v>371.02470934</v>
      </c>
      <c r="H17" s="9">
        <v>17.05993308999996</v>
      </c>
      <c r="I17" s="9">
        <v>388.08464243</v>
      </c>
      <c r="J17" s="9">
        <v>47.36125236999999</v>
      </c>
      <c r="K17" s="9">
        <v>486.75595293</v>
      </c>
      <c r="L17" s="14">
        <f t="shared" si="0"/>
        <v>-167.32578714</v>
      </c>
      <c r="M17" s="9">
        <v>319.43016579</v>
      </c>
      <c r="N17" s="14">
        <f t="shared" si="1"/>
        <v>25.658456820000026</v>
      </c>
      <c r="O17" s="9">
        <v>345.08862261</v>
      </c>
      <c r="P17" s="14">
        <v>5</v>
      </c>
      <c r="Q17" s="9">
        <v>350</v>
      </c>
      <c r="R17" s="9">
        <v>96</v>
      </c>
      <c r="S17" s="9">
        <v>432</v>
      </c>
      <c r="T17" s="9">
        <v>-20</v>
      </c>
      <c r="U17" s="9">
        <v>412</v>
      </c>
      <c r="V17" s="35">
        <v>81</v>
      </c>
      <c r="W17" s="29">
        <v>507</v>
      </c>
      <c r="X17" s="29">
        <v>-26</v>
      </c>
      <c r="Y17" s="29">
        <v>482</v>
      </c>
      <c r="Z17" s="29">
        <v>192</v>
      </c>
      <c r="AA17" s="29">
        <v>674</v>
      </c>
      <c r="AB17" s="29">
        <v>99</v>
      </c>
      <c r="AC17" s="29">
        <v>773</v>
      </c>
      <c r="AD17" s="29">
        <v>-100</v>
      </c>
      <c r="AE17" s="29">
        <v>672</v>
      </c>
      <c r="AF17" s="10"/>
      <c r="AG17" s="10"/>
      <c r="AH17" s="1"/>
      <c r="AI17" s="1"/>
      <c r="AJ17" s="1"/>
      <c r="AK17" s="1"/>
      <c r="AL17" s="1"/>
      <c r="AM17" s="1"/>
      <c r="AN17" s="1"/>
    </row>
    <row r="18" spans="2:40" s="6" customFormat="1" ht="12" customHeight="1">
      <c r="B18" s="7" t="s">
        <v>26</v>
      </c>
      <c r="C18" s="49"/>
      <c r="D18" s="8">
        <v>0</v>
      </c>
      <c r="E18" s="8">
        <v>0</v>
      </c>
      <c r="F18" s="8">
        <v>0</v>
      </c>
      <c r="G18" s="8">
        <v>0</v>
      </c>
      <c r="H18" s="9">
        <v>0</v>
      </c>
      <c r="I18" s="9">
        <v>0</v>
      </c>
      <c r="J18" s="9">
        <v>203.83393272</v>
      </c>
      <c r="K18" s="9">
        <v>203.83393272</v>
      </c>
      <c r="L18" s="14">
        <f t="shared" si="0"/>
        <v>-33.57367563</v>
      </c>
      <c r="M18" s="9">
        <v>170.26025709</v>
      </c>
      <c r="N18" s="14">
        <f t="shared" si="1"/>
        <v>-9.605846479999997</v>
      </c>
      <c r="O18" s="9">
        <v>160.65441061</v>
      </c>
      <c r="P18" s="14">
        <v>14</v>
      </c>
      <c r="Q18" s="9">
        <v>175</v>
      </c>
      <c r="R18" s="9">
        <v>183</v>
      </c>
      <c r="S18" s="9">
        <v>1333</v>
      </c>
      <c r="T18" s="9">
        <v>136</v>
      </c>
      <c r="U18" s="9">
        <v>1469</v>
      </c>
      <c r="V18" s="35">
        <v>126</v>
      </c>
      <c r="W18" s="29">
        <v>2100</v>
      </c>
      <c r="X18" s="29">
        <v>404</v>
      </c>
      <c r="Y18" s="29">
        <v>2503</v>
      </c>
      <c r="Z18" s="29">
        <v>-113</v>
      </c>
      <c r="AA18" s="29">
        <v>2391</v>
      </c>
      <c r="AB18" s="29">
        <v>-402</v>
      </c>
      <c r="AC18" s="29">
        <v>1989</v>
      </c>
      <c r="AD18" s="29">
        <v>-274</v>
      </c>
      <c r="AE18" s="29">
        <v>1714</v>
      </c>
      <c r="AF18" s="10"/>
      <c r="AG18" s="10"/>
      <c r="AH18" s="1"/>
      <c r="AI18" s="1"/>
      <c r="AJ18" s="1"/>
      <c r="AK18" s="1"/>
      <c r="AL18" s="1"/>
      <c r="AM18" s="1"/>
      <c r="AN18" s="1"/>
    </row>
    <row r="19" spans="2:40" s="6" customFormat="1" ht="12" customHeight="1" hidden="1">
      <c r="B19" s="7" t="s">
        <v>27</v>
      </c>
      <c r="C19" s="49"/>
      <c r="D19" s="8">
        <v>0</v>
      </c>
      <c r="E19" s="8">
        <v>0</v>
      </c>
      <c r="F19" s="8">
        <v>0</v>
      </c>
      <c r="G19" s="8">
        <v>0</v>
      </c>
      <c r="H19" s="9">
        <v>0</v>
      </c>
      <c r="I19" s="9">
        <v>0</v>
      </c>
      <c r="J19" s="9">
        <v>23381.2221209</v>
      </c>
      <c r="K19" s="9">
        <v>23381.2221209</v>
      </c>
      <c r="L19" s="14">
        <f t="shared" si="0"/>
        <v>-5085.273410200003</v>
      </c>
      <c r="M19" s="9">
        <v>18295.9487107</v>
      </c>
      <c r="N19" s="14">
        <f t="shared" si="1"/>
        <v>-5325.631809749999</v>
      </c>
      <c r="O19" s="9">
        <v>12970.31690095</v>
      </c>
      <c r="P19" s="14">
        <v>-3531</v>
      </c>
      <c r="Q19" s="9">
        <v>9439</v>
      </c>
      <c r="R19" s="9">
        <v>0</v>
      </c>
      <c r="S19" s="9">
        <v>0</v>
      </c>
      <c r="T19" s="9">
        <v>0</v>
      </c>
      <c r="U19" s="9">
        <v>0</v>
      </c>
      <c r="V19" s="35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812301</v>
      </c>
      <c r="AE19" s="29">
        <v>812301</v>
      </c>
      <c r="AF19" s="10"/>
      <c r="AG19" s="10"/>
      <c r="AH19" s="1"/>
      <c r="AI19" s="1"/>
      <c r="AJ19" s="1"/>
      <c r="AK19" s="1"/>
      <c r="AL19" s="1"/>
      <c r="AM19" s="1"/>
      <c r="AN19" s="1"/>
    </row>
    <row r="20" spans="2:40" s="6" customFormat="1" ht="12" customHeight="1">
      <c r="B20" s="7" t="s">
        <v>28</v>
      </c>
      <c r="C20" s="49"/>
      <c r="D20" s="8">
        <v>3353.49213591</v>
      </c>
      <c r="E20" s="8">
        <v>8595.56553927</v>
      </c>
      <c r="F20" s="8">
        <v>-2112.988825919999</v>
      </c>
      <c r="G20" s="8">
        <v>6482.57671335</v>
      </c>
      <c r="H20" s="9">
        <v>-314.3724159600006</v>
      </c>
      <c r="I20" s="9">
        <v>6168.20429739</v>
      </c>
      <c r="J20" s="9">
        <v>-1766.1527461600008</v>
      </c>
      <c r="K20" s="9">
        <v>4245.56757754</v>
      </c>
      <c r="L20" s="14">
        <f t="shared" si="0"/>
        <v>7277.71519232</v>
      </c>
      <c r="M20" s="9">
        <v>11523.28276986</v>
      </c>
      <c r="N20" s="14">
        <f t="shared" si="1"/>
        <v>1705.76400956</v>
      </c>
      <c r="O20" s="9">
        <v>13229.04677942</v>
      </c>
      <c r="P20" s="14">
        <v>-2219</v>
      </c>
      <c r="Q20" s="9">
        <v>11010</v>
      </c>
      <c r="R20" s="9">
        <v>-296</v>
      </c>
      <c r="S20" s="9">
        <v>12675</v>
      </c>
      <c r="T20" s="9">
        <v>-3355</v>
      </c>
      <c r="U20" s="9">
        <v>9320</v>
      </c>
      <c r="V20" s="35">
        <v>1117</v>
      </c>
      <c r="W20" s="29">
        <v>10066</v>
      </c>
      <c r="X20" s="29">
        <v>-263</v>
      </c>
      <c r="Y20" s="29">
        <v>9803</v>
      </c>
      <c r="Z20" s="29">
        <v>2048</v>
      </c>
      <c r="AA20" s="29">
        <v>11851</v>
      </c>
      <c r="AB20" s="29">
        <v>7340</v>
      </c>
      <c r="AC20" s="29">
        <v>19191</v>
      </c>
      <c r="AD20" s="29">
        <v>-11068</v>
      </c>
      <c r="AE20" s="29">
        <v>8123</v>
      </c>
      <c r="AF20" s="10"/>
      <c r="AG20" s="10"/>
      <c r="AH20" s="1"/>
      <c r="AI20" s="1"/>
      <c r="AJ20" s="1"/>
      <c r="AK20" s="1"/>
      <c r="AL20" s="1"/>
      <c r="AM20" s="1"/>
      <c r="AN20" s="1"/>
    </row>
    <row r="21" spans="2:40" s="6" customFormat="1" ht="12" customHeight="1">
      <c r="B21" s="7" t="s">
        <v>29</v>
      </c>
      <c r="C21" s="49"/>
      <c r="D21" s="8"/>
      <c r="E21" s="8"/>
      <c r="F21" s="8"/>
      <c r="G21" s="8"/>
      <c r="H21" s="9"/>
      <c r="I21" s="9"/>
      <c r="J21" s="9">
        <v>0</v>
      </c>
      <c r="K21" s="9">
        <v>0</v>
      </c>
      <c r="L21" s="14">
        <v>0</v>
      </c>
      <c r="M21" s="9">
        <v>0</v>
      </c>
      <c r="N21" s="14">
        <v>0</v>
      </c>
      <c r="O21" s="9">
        <v>0</v>
      </c>
      <c r="P21" s="14">
        <v>0</v>
      </c>
      <c r="Q21" s="9">
        <v>0</v>
      </c>
      <c r="R21" s="9">
        <v>-6632</v>
      </c>
      <c r="S21" s="9">
        <v>8538</v>
      </c>
      <c r="T21" s="9">
        <v>2905</v>
      </c>
      <c r="U21" s="9">
        <v>11443</v>
      </c>
      <c r="V21" s="35">
        <v>-3232</v>
      </c>
      <c r="W21" s="29">
        <v>5523</v>
      </c>
      <c r="X21" s="29">
        <v>1389</v>
      </c>
      <c r="Y21" s="29">
        <v>6912</v>
      </c>
      <c r="Z21" s="29">
        <v>1316</v>
      </c>
      <c r="AA21" s="29">
        <v>8227</v>
      </c>
      <c r="AB21" s="29">
        <v>-1949</v>
      </c>
      <c r="AC21" s="29">
        <v>6278</v>
      </c>
      <c r="AD21" s="29">
        <v>-1787</v>
      </c>
      <c r="AE21" s="29">
        <v>4492</v>
      </c>
      <c r="AF21" s="10"/>
      <c r="AG21" s="10"/>
      <c r="AH21" s="1"/>
      <c r="AI21" s="1"/>
      <c r="AJ21" s="1"/>
      <c r="AK21" s="1"/>
      <c r="AL21" s="1"/>
      <c r="AM21" s="1"/>
      <c r="AN21" s="1"/>
    </row>
    <row r="22" spans="2:40" s="6" customFormat="1" ht="12" customHeight="1">
      <c r="B22" s="7" t="s">
        <v>30</v>
      </c>
      <c r="C22" s="49"/>
      <c r="D22" s="8">
        <v>-11.09890391</v>
      </c>
      <c r="E22" s="8">
        <v>13.384462880000001</v>
      </c>
      <c r="F22" s="8">
        <v>-8.588468836</v>
      </c>
      <c r="G22" s="8">
        <v>4.795994044</v>
      </c>
      <c r="H22" s="9">
        <v>0.8765250559999993</v>
      </c>
      <c r="I22" s="9">
        <v>5.6725191</v>
      </c>
      <c r="J22" s="9">
        <v>-1.93785337</v>
      </c>
      <c r="K22" s="9">
        <v>5.12292639</v>
      </c>
      <c r="L22" s="14">
        <f t="shared" si="0"/>
        <v>11.586560770000002</v>
      </c>
      <c r="M22" s="9">
        <f>0.05043947+16.65904769</f>
        <v>16.709487160000002</v>
      </c>
      <c r="N22" s="14">
        <f aca="true" t="shared" si="2" ref="N22:N30">+O22-M22</f>
        <v>42.16208856</v>
      </c>
      <c r="O22" s="9">
        <f>36.94975302+21.9218227</f>
        <v>58.87157572</v>
      </c>
      <c r="P22" s="14">
        <v>312</v>
      </c>
      <c r="Q22" s="9">
        <v>370</v>
      </c>
      <c r="R22" s="9">
        <v>-198</v>
      </c>
      <c r="S22" s="9">
        <v>4</v>
      </c>
      <c r="T22" s="9">
        <v>7</v>
      </c>
      <c r="U22" s="9">
        <v>11</v>
      </c>
      <c r="V22" s="35">
        <v>-6</v>
      </c>
      <c r="W22" s="29">
        <v>1</v>
      </c>
      <c r="X22" s="30">
        <v>0</v>
      </c>
      <c r="Y22" s="29">
        <v>1</v>
      </c>
      <c r="Z22" s="31">
        <v>0</v>
      </c>
      <c r="AA22" s="29">
        <v>2</v>
      </c>
      <c r="AB22" s="32">
        <v>431</v>
      </c>
      <c r="AC22" s="29">
        <v>433</v>
      </c>
      <c r="AD22" s="29">
        <v>-430</v>
      </c>
      <c r="AE22" s="29">
        <v>2</v>
      </c>
      <c r="AF22" s="10"/>
      <c r="AG22" s="10"/>
      <c r="AH22" s="1"/>
      <c r="AI22" s="1"/>
      <c r="AJ22" s="1"/>
      <c r="AK22" s="1"/>
      <c r="AL22" s="1"/>
      <c r="AM22" s="1"/>
      <c r="AN22" s="1"/>
    </row>
    <row r="23" spans="2:40" s="6" customFormat="1" ht="12" customHeight="1">
      <c r="B23" s="7" t="s">
        <v>31</v>
      </c>
      <c r="C23" s="49"/>
      <c r="D23" s="8">
        <v>128.57999169</v>
      </c>
      <c r="E23" s="8">
        <v>2140.92100305</v>
      </c>
      <c r="F23" s="8">
        <v>-174.0751759799998</v>
      </c>
      <c r="G23" s="8">
        <v>1966.84582707</v>
      </c>
      <c r="H23" s="9">
        <v>-196.16755824000006</v>
      </c>
      <c r="I23" s="9">
        <v>1770.67826883</v>
      </c>
      <c r="J23" s="9">
        <v>-350.87954382</v>
      </c>
      <c r="K23" s="9">
        <v>1665.81583123</v>
      </c>
      <c r="L23" s="14">
        <f t="shared" si="0"/>
        <v>-567.9360790999999</v>
      </c>
      <c r="M23" s="9">
        <v>1097.87975213</v>
      </c>
      <c r="N23" s="14">
        <f t="shared" si="2"/>
        <v>-61.57833464999999</v>
      </c>
      <c r="O23" s="9">
        <v>1036.30141748</v>
      </c>
      <c r="P23" s="14">
        <v>349</v>
      </c>
      <c r="Q23" s="9">
        <v>1385</v>
      </c>
      <c r="R23" s="9">
        <v>150</v>
      </c>
      <c r="S23" s="9">
        <v>981</v>
      </c>
      <c r="T23" s="9">
        <v>-148</v>
      </c>
      <c r="U23" s="9">
        <v>833</v>
      </c>
      <c r="V23" s="35">
        <v>110</v>
      </c>
      <c r="W23" s="29">
        <v>822</v>
      </c>
      <c r="X23" s="29">
        <v>-64</v>
      </c>
      <c r="Y23" s="29">
        <v>758</v>
      </c>
      <c r="Z23" s="29">
        <v>60</v>
      </c>
      <c r="AA23" s="29">
        <v>818</v>
      </c>
      <c r="AB23" s="29">
        <v>-240</v>
      </c>
      <c r="AC23" s="29">
        <v>578</v>
      </c>
      <c r="AD23" s="29">
        <v>85</v>
      </c>
      <c r="AE23" s="29">
        <v>662</v>
      </c>
      <c r="AF23" s="10"/>
      <c r="AG23" s="10"/>
      <c r="AH23" s="1"/>
      <c r="AI23" s="1"/>
      <c r="AJ23" s="1"/>
      <c r="AK23" s="1"/>
      <c r="AL23" s="1"/>
      <c r="AM23" s="1"/>
      <c r="AN23" s="1"/>
    </row>
    <row r="24" spans="2:40" s="6" customFormat="1" ht="12" customHeight="1">
      <c r="B24" s="7" t="s">
        <v>32</v>
      </c>
      <c r="C24" s="49"/>
      <c r="D24" s="8">
        <v>-119.74369288</v>
      </c>
      <c r="E24" s="8">
        <v>1799.4470884</v>
      </c>
      <c r="F24" s="8">
        <v>-183.80302647000008</v>
      </c>
      <c r="G24" s="8">
        <v>1615.64406193</v>
      </c>
      <c r="H24" s="9">
        <v>-39.96492490999981</v>
      </c>
      <c r="I24" s="9">
        <v>1575.67913702</v>
      </c>
      <c r="J24" s="9">
        <v>63.28706459</v>
      </c>
      <c r="K24" s="9">
        <v>1397.7287311</v>
      </c>
      <c r="L24" s="14">
        <f t="shared" si="0"/>
        <v>142.23395817000005</v>
      </c>
      <c r="M24" s="9">
        <v>1539.96268927</v>
      </c>
      <c r="N24" s="14">
        <f t="shared" si="2"/>
        <v>-303.47033519</v>
      </c>
      <c r="O24" s="9">
        <v>1236.49235408</v>
      </c>
      <c r="P24" s="14">
        <v>-141</v>
      </c>
      <c r="Q24" s="9">
        <v>1096</v>
      </c>
      <c r="R24" s="9">
        <v>-43</v>
      </c>
      <c r="S24" s="9">
        <v>768</v>
      </c>
      <c r="T24" s="9">
        <v>61</v>
      </c>
      <c r="U24" s="9">
        <v>829</v>
      </c>
      <c r="V24" s="35">
        <v>13</v>
      </c>
      <c r="W24" s="29">
        <v>758</v>
      </c>
      <c r="X24" s="29">
        <v>-24</v>
      </c>
      <c r="Y24" s="29">
        <v>733</v>
      </c>
      <c r="Z24" s="29">
        <v>75</v>
      </c>
      <c r="AA24" s="29">
        <v>808</v>
      </c>
      <c r="AB24" s="29">
        <v>-107</v>
      </c>
      <c r="AC24" s="29">
        <v>701</v>
      </c>
      <c r="AD24" s="29">
        <v>11</v>
      </c>
      <c r="AE24" s="29">
        <v>712</v>
      </c>
      <c r="AF24" s="10"/>
      <c r="AG24" s="10"/>
      <c r="AH24" s="1"/>
      <c r="AI24" s="1"/>
      <c r="AJ24" s="1"/>
      <c r="AK24" s="1"/>
      <c r="AL24" s="1"/>
      <c r="AM24" s="1"/>
      <c r="AN24" s="1"/>
    </row>
    <row r="25" spans="2:40" s="6" customFormat="1" ht="12" customHeight="1">
      <c r="B25" s="7" t="s">
        <v>33</v>
      </c>
      <c r="C25" s="49"/>
      <c r="D25" s="8">
        <v>-146.39659188</v>
      </c>
      <c r="E25" s="8">
        <v>5024.1583521</v>
      </c>
      <c r="F25" s="8">
        <v>-507.47833744000036</v>
      </c>
      <c r="G25" s="8">
        <v>4516.68001466</v>
      </c>
      <c r="H25" s="9">
        <v>-304.2169854499998</v>
      </c>
      <c r="I25" s="9">
        <v>4212.46302921</v>
      </c>
      <c r="J25" s="9">
        <v>108.09598969000035</v>
      </c>
      <c r="K25" s="9">
        <v>4256.88858188</v>
      </c>
      <c r="L25" s="14">
        <f t="shared" si="0"/>
        <v>107.0917491500004</v>
      </c>
      <c r="M25" s="9">
        <v>4363.98033103</v>
      </c>
      <c r="N25" s="14">
        <f t="shared" si="2"/>
        <v>62.91940105999947</v>
      </c>
      <c r="O25" s="9">
        <v>4426.89973209</v>
      </c>
      <c r="P25" s="14">
        <v>1323</v>
      </c>
      <c r="Q25" s="9">
        <v>5750</v>
      </c>
      <c r="R25" s="9">
        <v>245</v>
      </c>
      <c r="S25" s="9">
        <v>6909</v>
      </c>
      <c r="T25" s="9">
        <v>1678</v>
      </c>
      <c r="U25" s="9">
        <v>8587</v>
      </c>
      <c r="V25" s="35">
        <v>950</v>
      </c>
      <c r="W25" s="29">
        <v>10823</v>
      </c>
      <c r="X25" s="29">
        <v>840</v>
      </c>
      <c r="Y25" s="29">
        <v>11662</v>
      </c>
      <c r="Z25" s="29">
        <v>1403</v>
      </c>
      <c r="AA25" s="29">
        <v>13065</v>
      </c>
      <c r="AB25" s="29">
        <v>1369</v>
      </c>
      <c r="AC25" s="29">
        <v>14434</v>
      </c>
      <c r="AD25" s="29">
        <v>679</v>
      </c>
      <c r="AE25" s="29">
        <v>15113</v>
      </c>
      <c r="AF25" s="10"/>
      <c r="AG25" s="10"/>
      <c r="AH25" s="1"/>
      <c r="AI25" s="1"/>
      <c r="AJ25" s="1"/>
      <c r="AK25" s="1"/>
      <c r="AL25" s="1"/>
      <c r="AM25" s="1"/>
      <c r="AN25" s="1"/>
    </row>
    <row r="26" spans="2:40" s="6" customFormat="1" ht="12" customHeight="1">
      <c r="B26" s="7" t="s">
        <v>34</v>
      </c>
      <c r="C26" s="49"/>
      <c r="D26" s="8">
        <v>-3612.20338289</v>
      </c>
      <c r="E26" s="8">
        <v>1071.57299185</v>
      </c>
      <c r="F26" s="8">
        <v>-904.4339841300001</v>
      </c>
      <c r="G26" s="8">
        <v>167.13900772</v>
      </c>
      <c r="H26" s="9">
        <v>495.78493233999995</v>
      </c>
      <c r="I26" s="9">
        <v>662.92394006</v>
      </c>
      <c r="J26" s="9">
        <v>-819.88676271</v>
      </c>
      <c r="K26" s="9">
        <v>634.93788074</v>
      </c>
      <c r="L26" s="14">
        <f t="shared" si="0"/>
        <v>-581.88440598</v>
      </c>
      <c r="M26" s="9">
        <v>53.05347476</v>
      </c>
      <c r="N26" s="14">
        <f t="shared" si="2"/>
        <v>216.10279265</v>
      </c>
      <c r="O26" s="9">
        <v>269.15626741</v>
      </c>
      <c r="P26" s="14">
        <v>1615</v>
      </c>
      <c r="Q26" s="9">
        <v>1884</v>
      </c>
      <c r="R26" s="9">
        <v>-3</v>
      </c>
      <c r="S26" s="9">
        <v>1831</v>
      </c>
      <c r="T26" s="9">
        <v>2711</v>
      </c>
      <c r="U26" s="9">
        <v>4542</v>
      </c>
      <c r="V26" s="35">
        <v>-1316</v>
      </c>
      <c r="W26" s="29">
        <v>5415</v>
      </c>
      <c r="X26" s="29">
        <v>919</v>
      </c>
      <c r="Y26" s="29">
        <v>6334</v>
      </c>
      <c r="Z26" s="29">
        <v>446</v>
      </c>
      <c r="AA26" s="29">
        <v>6780</v>
      </c>
      <c r="AB26" s="29">
        <v>158</v>
      </c>
      <c r="AC26" s="29">
        <v>6938</v>
      </c>
      <c r="AD26" s="29">
        <v>1436</v>
      </c>
      <c r="AE26" s="29">
        <v>8374</v>
      </c>
      <c r="AF26" s="10"/>
      <c r="AG26" s="10"/>
      <c r="AH26" s="1"/>
      <c r="AI26" s="1"/>
      <c r="AJ26" s="1"/>
      <c r="AK26" s="1"/>
      <c r="AL26" s="1"/>
      <c r="AM26" s="1"/>
      <c r="AN26" s="1"/>
    </row>
    <row r="27" spans="2:40" s="6" customFormat="1" ht="12" customHeight="1">
      <c r="B27" s="7" t="s">
        <v>35</v>
      </c>
      <c r="C27" s="49"/>
      <c r="D27" s="8">
        <v>-402.3747047</v>
      </c>
      <c r="E27" s="8">
        <v>5207.80163663</v>
      </c>
      <c r="F27" s="8">
        <v>-1882.25895077</v>
      </c>
      <c r="G27" s="8">
        <v>3325.54268586</v>
      </c>
      <c r="H27" s="9">
        <v>-690.5868780199999</v>
      </c>
      <c r="I27" s="9">
        <v>2634.95580784</v>
      </c>
      <c r="J27" s="9">
        <v>788.5700034299998</v>
      </c>
      <c r="K27" s="9">
        <v>3421.43944334</v>
      </c>
      <c r="L27" s="14">
        <f t="shared" si="0"/>
        <v>1033.1926915899999</v>
      </c>
      <c r="M27" s="9">
        <v>4454.63213493</v>
      </c>
      <c r="N27" s="14">
        <f t="shared" si="2"/>
        <v>498.56724705000033</v>
      </c>
      <c r="O27" s="9">
        <v>4953.19938198</v>
      </c>
      <c r="P27" s="14">
        <v>-592</v>
      </c>
      <c r="Q27" s="9">
        <v>4361</v>
      </c>
      <c r="R27" s="9">
        <v>-452</v>
      </c>
      <c r="S27" s="9">
        <v>2680</v>
      </c>
      <c r="T27" s="9">
        <v>26</v>
      </c>
      <c r="U27" s="9">
        <v>2706</v>
      </c>
      <c r="V27" s="35">
        <v>-290</v>
      </c>
      <c r="W27" s="29">
        <v>3093</v>
      </c>
      <c r="X27" s="29">
        <v>-203</v>
      </c>
      <c r="Y27" s="29">
        <v>2890</v>
      </c>
      <c r="Z27" s="29">
        <v>-403</v>
      </c>
      <c r="AA27" s="29">
        <v>2487</v>
      </c>
      <c r="AB27" s="29">
        <v>774</v>
      </c>
      <c r="AC27" s="29">
        <v>3261</v>
      </c>
      <c r="AD27" s="29">
        <v>1470</v>
      </c>
      <c r="AE27" s="29">
        <v>4732</v>
      </c>
      <c r="AF27" s="10"/>
      <c r="AG27" s="10"/>
      <c r="AH27" s="1"/>
      <c r="AI27" s="1"/>
      <c r="AJ27" s="1"/>
      <c r="AK27" s="1"/>
      <c r="AL27" s="1"/>
      <c r="AM27" s="1"/>
      <c r="AN27" s="1"/>
    </row>
    <row r="28" spans="2:40" s="6" customFormat="1" ht="12" customHeight="1">
      <c r="B28" s="7" t="s">
        <v>36</v>
      </c>
      <c r="C28" s="49"/>
      <c r="D28" s="8">
        <v>299.95184859</v>
      </c>
      <c r="E28" s="8">
        <v>768.14863502</v>
      </c>
      <c r="F28" s="8">
        <v>-302.60582292000004</v>
      </c>
      <c r="G28" s="8">
        <v>465.5428121</v>
      </c>
      <c r="H28" s="9">
        <v>79.98536461000003</v>
      </c>
      <c r="I28" s="9">
        <v>545.52817671</v>
      </c>
      <c r="J28" s="9">
        <v>-283.02072036</v>
      </c>
      <c r="K28" s="9">
        <v>290.28863361</v>
      </c>
      <c r="L28" s="14">
        <f t="shared" si="0"/>
        <v>-55.68338315999998</v>
      </c>
      <c r="M28" s="9">
        <v>234.60525045</v>
      </c>
      <c r="N28" s="14">
        <f t="shared" si="2"/>
        <v>6.52588793999999</v>
      </c>
      <c r="O28" s="9">
        <v>241.13113839</v>
      </c>
      <c r="P28" s="14">
        <v>-59</v>
      </c>
      <c r="Q28" s="9">
        <v>182</v>
      </c>
      <c r="R28" s="9">
        <v>-44</v>
      </c>
      <c r="S28" s="9">
        <v>183</v>
      </c>
      <c r="T28" s="9">
        <v>200</v>
      </c>
      <c r="U28" s="9">
        <v>383</v>
      </c>
      <c r="V28" s="35">
        <v>-4</v>
      </c>
      <c r="W28" s="29">
        <v>281</v>
      </c>
      <c r="X28" s="29">
        <v>-70</v>
      </c>
      <c r="Y28" s="29">
        <v>211</v>
      </c>
      <c r="Z28" s="29">
        <v>-22</v>
      </c>
      <c r="AA28" s="29">
        <v>189</v>
      </c>
      <c r="AB28" s="29">
        <v>195</v>
      </c>
      <c r="AC28" s="29">
        <v>384</v>
      </c>
      <c r="AD28" s="29">
        <v>-168</v>
      </c>
      <c r="AE28" s="29">
        <v>215</v>
      </c>
      <c r="AF28" s="10"/>
      <c r="AG28" s="10"/>
      <c r="AH28" s="1"/>
      <c r="AI28" s="1"/>
      <c r="AJ28" s="1"/>
      <c r="AK28" s="1"/>
      <c r="AL28" s="1"/>
      <c r="AM28" s="1"/>
      <c r="AN28" s="1"/>
    </row>
    <row r="29" spans="2:40" s="6" customFormat="1" ht="12" customHeight="1">
      <c r="B29" s="7" t="s">
        <v>37</v>
      </c>
      <c r="C29" s="49"/>
      <c r="D29" s="8">
        <v>1052.29009</v>
      </c>
      <c r="E29" s="8">
        <v>2972.670594089999</v>
      </c>
      <c r="F29" s="8">
        <v>-48.083186643983936</v>
      </c>
      <c r="G29" s="8">
        <v>2924.5874074460153</v>
      </c>
      <c r="H29" s="9">
        <v>-284.8781754660158</v>
      </c>
      <c r="I29" s="9">
        <v>2639.7092319799995</v>
      </c>
      <c r="J29" s="9">
        <v>-31846.51515188</v>
      </c>
      <c r="K29" s="9">
        <v>2317.5010005</v>
      </c>
      <c r="L29" s="14">
        <f t="shared" si="0"/>
        <v>2309.8636128901203</v>
      </c>
      <c r="M29" s="9">
        <f>M32-SUM(M5:M28,M30)</f>
        <v>4627.36461339012</v>
      </c>
      <c r="N29" s="14">
        <f t="shared" si="2"/>
        <v>-2297.5523315102037</v>
      </c>
      <c r="O29" s="9">
        <f>O32-SUM(O5:O28,O30)</f>
        <v>2329.8122818799166</v>
      </c>
      <c r="P29" s="14">
        <v>-25</v>
      </c>
      <c r="Q29" s="9">
        <v>2063</v>
      </c>
      <c r="R29" s="9">
        <v>454650</v>
      </c>
      <c r="S29" s="9">
        <v>456166</v>
      </c>
      <c r="T29" s="16">
        <v>21445</v>
      </c>
      <c r="U29" s="9">
        <v>477611</v>
      </c>
      <c r="V29" s="35">
        <v>29927</v>
      </c>
      <c r="W29" s="29">
        <v>550840</v>
      </c>
      <c r="X29" s="29">
        <v>-77925</v>
      </c>
      <c r="Y29" s="29">
        <v>472914</v>
      </c>
      <c r="Z29" s="29">
        <v>-353077</v>
      </c>
      <c r="AA29" s="29">
        <v>119837</v>
      </c>
      <c r="AB29" s="29">
        <v>57738</v>
      </c>
      <c r="AC29" s="29">
        <v>177575</v>
      </c>
      <c r="AD29" s="29">
        <v>-165894</v>
      </c>
      <c r="AE29" s="29">
        <v>11681</v>
      </c>
      <c r="AF29" s="10"/>
      <c r="AG29" s="10"/>
      <c r="AH29" s="1"/>
      <c r="AI29" s="1"/>
      <c r="AJ29" s="1"/>
      <c r="AK29" s="1"/>
      <c r="AL29" s="1"/>
      <c r="AM29" s="1"/>
      <c r="AN29" s="1"/>
    </row>
    <row r="30" spans="2:40" s="6" customFormat="1" ht="12" customHeight="1">
      <c r="B30" s="7" t="s">
        <v>38</v>
      </c>
      <c r="C30" s="49"/>
      <c r="D30" s="8">
        <v>-98.53618813</v>
      </c>
      <c r="E30" s="8">
        <v>29965.67604372</v>
      </c>
      <c r="F30" s="8">
        <v>-783.9915068000009</v>
      </c>
      <c r="G30" s="8">
        <v>29181.68453692</v>
      </c>
      <c r="H30" s="9">
        <v>37.80238335000104</v>
      </c>
      <c r="I30" s="9">
        <v>29219.48692027</v>
      </c>
      <c r="J30" s="9">
        <v>-9311.25111793</v>
      </c>
      <c r="K30" s="9">
        <v>10255.42823961</v>
      </c>
      <c r="L30" s="14">
        <f t="shared" si="0"/>
        <v>-2800.2139451700004</v>
      </c>
      <c r="M30" s="9">
        <v>7455.21429444</v>
      </c>
      <c r="N30" s="14">
        <f t="shared" si="2"/>
        <v>3536.8546987600002</v>
      </c>
      <c r="O30" s="9">
        <f>11982.86272234-990.79372914</f>
        <v>10992.0689932</v>
      </c>
      <c r="P30" s="14">
        <v>-2191</v>
      </c>
      <c r="Q30" s="9">
        <v>8801</v>
      </c>
      <c r="R30" s="9">
        <v>47239</v>
      </c>
      <c r="S30" s="9">
        <v>48813</v>
      </c>
      <c r="T30" s="9">
        <v>-11238</v>
      </c>
      <c r="U30" s="9">
        <v>37575</v>
      </c>
      <c r="V30" s="35">
        <v>13915</v>
      </c>
      <c r="W30" s="29">
        <v>50637</v>
      </c>
      <c r="X30" s="29">
        <v>2440</v>
      </c>
      <c r="Y30" s="29">
        <v>53077</v>
      </c>
      <c r="Z30" s="29">
        <v>132640</v>
      </c>
      <c r="AA30" s="29">
        <v>185718</v>
      </c>
      <c r="AB30" s="29">
        <v>-103884</v>
      </c>
      <c r="AC30" s="29">
        <v>81834</v>
      </c>
      <c r="AD30" s="29">
        <v>-15100</v>
      </c>
      <c r="AE30" s="29">
        <v>66734</v>
      </c>
      <c r="AF30" s="10"/>
      <c r="AG30" s="10"/>
      <c r="AH30" s="1"/>
      <c r="AI30" s="1"/>
      <c r="AJ30" s="1"/>
      <c r="AK30" s="1"/>
      <c r="AL30" s="1"/>
      <c r="AM30" s="1"/>
      <c r="AN30" s="1"/>
    </row>
    <row r="31" spans="2:40" s="6" customFormat="1" ht="6.75" customHeight="1">
      <c r="B31" s="17"/>
      <c r="C31" s="49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6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10"/>
      <c r="AH31" s="1"/>
      <c r="AI31" s="1"/>
      <c r="AJ31" s="1"/>
      <c r="AK31" s="1"/>
      <c r="AL31" s="1"/>
      <c r="AM31" s="1"/>
      <c r="AN31" s="1"/>
    </row>
    <row r="32" spans="2:40" s="6" customFormat="1" ht="12" customHeight="1">
      <c r="B32" s="55" t="s">
        <v>39</v>
      </c>
      <c r="C32" s="51"/>
      <c r="D32" s="18">
        <v>-54933.10771322</v>
      </c>
      <c r="E32" s="18">
        <v>75898.504659</v>
      </c>
      <c r="F32" s="18">
        <v>-10178.197982319994</v>
      </c>
      <c r="G32" s="18">
        <v>65720.30667668</v>
      </c>
      <c r="H32" s="9">
        <v>-10382.990773550002</v>
      </c>
      <c r="I32" s="9">
        <v>55337.31590313</v>
      </c>
      <c r="J32" s="9">
        <v>-10312.40538566</v>
      </c>
      <c r="K32" s="9">
        <v>24772.68667112</v>
      </c>
      <c r="L32" s="14">
        <f>+M32-K32</f>
        <v>44440.13597556</v>
      </c>
      <c r="M32" s="9">
        <f>M35-M34</f>
        <v>69212.82264668</v>
      </c>
      <c r="N32" s="9">
        <f>+O32-M32</f>
        <v>-11632.270524599997</v>
      </c>
      <c r="O32" s="9">
        <f>O35-O34</f>
        <v>57580.55212208</v>
      </c>
      <c r="P32" s="9">
        <v>17770</v>
      </c>
      <c r="Q32" s="9">
        <v>75351</v>
      </c>
      <c r="R32" s="9">
        <v>472855</v>
      </c>
      <c r="S32" s="9">
        <v>490824</v>
      </c>
      <c r="T32" s="9">
        <v>13710</v>
      </c>
      <c r="U32" s="9">
        <v>504534</v>
      </c>
      <c r="V32" s="36">
        <v>47980</v>
      </c>
      <c r="W32" s="9">
        <v>581255</v>
      </c>
      <c r="X32" s="9">
        <v>-58890</v>
      </c>
      <c r="Y32" s="9">
        <v>522365</v>
      </c>
      <c r="Z32" s="9">
        <v>92841</v>
      </c>
      <c r="AA32" s="9">
        <v>615206</v>
      </c>
      <c r="AB32" s="9">
        <v>-185854</v>
      </c>
      <c r="AC32" s="9">
        <v>429352</v>
      </c>
      <c r="AD32" s="9">
        <v>-47346</v>
      </c>
      <c r="AE32" s="9">
        <v>382006</v>
      </c>
      <c r="AF32" s="10"/>
      <c r="AG32" s="10"/>
      <c r="AH32" s="1"/>
      <c r="AI32" s="1"/>
      <c r="AJ32" s="1"/>
      <c r="AK32" s="1"/>
      <c r="AL32" s="1"/>
      <c r="AM32" s="1"/>
      <c r="AN32" s="1"/>
    </row>
    <row r="33" spans="2:40" s="6" customFormat="1" ht="6.75" customHeight="1">
      <c r="B33" s="28"/>
      <c r="C33" s="51"/>
      <c r="D33" s="18"/>
      <c r="E33" s="18"/>
      <c r="F33" s="18"/>
      <c r="G33" s="1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36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10"/>
      <c r="AH33" s="1"/>
      <c r="AI33" s="1"/>
      <c r="AJ33" s="1"/>
      <c r="AK33" s="1"/>
      <c r="AL33" s="1"/>
      <c r="AM33" s="1"/>
      <c r="AN33" s="1"/>
    </row>
    <row r="34" spans="2:40" s="11" customFormat="1" ht="19.5" customHeight="1">
      <c r="B34" s="56" t="s">
        <v>40</v>
      </c>
      <c r="C34" s="52"/>
      <c r="D34" s="19">
        <v>0</v>
      </c>
      <c r="E34" s="19">
        <v>0</v>
      </c>
      <c r="F34" s="19">
        <v>0</v>
      </c>
      <c r="G34" s="19">
        <v>0</v>
      </c>
      <c r="H34" s="14">
        <v>0</v>
      </c>
      <c r="I34" s="14">
        <v>0</v>
      </c>
      <c r="J34" s="14">
        <v>-1000</v>
      </c>
      <c r="K34" s="14">
        <v>-1000</v>
      </c>
      <c r="L34" s="14">
        <f>+M34-K34</f>
        <v>-38000</v>
      </c>
      <c r="M34" s="14">
        <v>-39000</v>
      </c>
      <c r="N34" s="14">
        <f>+O34-M34</f>
        <v>5000</v>
      </c>
      <c r="O34" s="14">
        <v>-34000</v>
      </c>
      <c r="P34" s="14">
        <v>-23000</v>
      </c>
      <c r="Q34" s="14">
        <v>-57000</v>
      </c>
      <c r="R34" s="14">
        <v>-303000</v>
      </c>
      <c r="S34" s="14">
        <v>-303000</v>
      </c>
      <c r="T34" s="14">
        <v>16000</v>
      </c>
      <c r="U34" s="14">
        <v>-287000</v>
      </c>
      <c r="V34" s="57">
        <v>-24000</v>
      </c>
      <c r="W34" s="14">
        <v>-406000</v>
      </c>
      <c r="X34" s="14">
        <v>10000</v>
      </c>
      <c r="Y34" s="14">
        <v>-396000</v>
      </c>
      <c r="Z34" s="14">
        <v>150000</v>
      </c>
      <c r="AA34" s="14">
        <v>-246000</v>
      </c>
      <c r="AB34" s="14">
        <v>-53000</v>
      </c>
      <c r="AC34" s="14">
        <v>-299000</v>
      </c>
      <c r="AD34" s="14">
        <v>73000</v>
      </c>
      <c r="AE34" s="14">
        <v>-226000</v>
      </c>
      <c r="AF34" s="10"/>
      <c r="AG34" s="10"/>
      <c r="AH34" s="1"/>
      <c r="AI34" s="1"/>
      <c r="AJ34" s="1"/>
      <c r="AK34" s="1"/>
      <c r="AL34" s="1"/>
      <c r="AM34" s="1"/>
      <c r="AN34" s="1"/>
    </row>
    <row r="35" spans="2:40" s="20" customFormat="1" ht="12" customHeight="1">
      <c r="B35" s="58" t="s">
        <v>41</v>
      </c>
      <c r="C35" s="53"/>
      <c r="D35" s="18">
        <v>-54933.10771322</v>
      </c>
      <c r="E35" s="18">
        <v>75898.504659</v>
      </c>
      <c r="F35" s="18">
        <v>-10178.197982319994</v>
      </c>
      <c r="G35" s="18">
        <v>65720.30667668</v>
      </c>
      <c r="H35" s="9">
        <v>-10382.990773550002</v>
      </c>
      <c r="I35" s="9">
        <v>55337.31590313</v>
      </c>
      <c r="J35" s="9">
        <v>-11312.40538566</v>
      </c>
      <c r="K35" s="9">
        <v>23772.68667112</v>
      </c>
      <c r="L35" s="14">
        <f>+M35-K35</f>
        <v>6440.135975560002</v>
      </c>
      <c r="M35" s="9">
        <v>30212.82264668</v>
      </c>
      <c r="N35" s="9">
        <f>+O35-M35</f>
        <v>-6632.2705246000005</v>
      </c>
      <c r="O35" s="9">
        <v>23580.55212208</v>
      </c>
      <c r="P35" s="9">
        <v>-5230</v>
      </c>
      <c r="Q35" s="9">
        <v>18351</v>
      </c>
      <c r="R35" s="9">
        <v>169855</v>
      </c>
      <c r="S35" s="9">
        <v>187824</v>
      </c>
      <c r="T35" s="9">
        <v>29710</v>
      </c>
      <c r="U35" s="9">
        <v>217534</v>
      </c>
      <c r="V35" s="36">
        <v>23980</v>
      </c>
      <c r="W35" s="9">
        <v>175255</v>
      </c>
      <c r="X35" s="9">
        <v>-48890</v>
      </c>
      <c r="Y35" s="9">
        <v>126365</v>
      </c>
      <c r="Z35" s="9">
        <v>242841</v>
      </c>
      <c r="AA35" s="9">
        <v>369206</v>
      </c>
      <c r="AB35" s="9">
        <v>-238854</v>
      </c>
      <c r="AC35" s="9">
        <v>130352</v>
      </c>
      <c r="AD35" s="9">
        <v>25654</v>
      </c>
      <c r="AE35" s="9">
        <v>156006</v>
      </c>
      <c r="AF35" s="10"/>
      <c r="AG35" s="10"/>
      <c r="AH35" s="1"/>
      <c r="AI35" s="1"/>
      <c r="AJ35" s="1"/>
      <c r="AK35" s="1"/>
      <c r="AL35" s="1"/>
      <c r="AM35" s="1"/>
      <c r="AN35" s="1"/>
    </row>
    <row r="36" spans="1:40" s="11" customFormat="1" ht="12" customHeight="1">
      <c r="A36" s="37"/>
      <c r="B36" s="38" t="s">
        <v>42</v>
      </c>
      <c r="C36" s="54"/>
      <c r="D36" s="39">
        <v>-53063.72932019</v>
      </c>
      <c r="E36" s="39">
        <v>72192.22560961</v>
      </c>
      <c r="F36" s="39">
        <v>-9464.183854019997</v>
      </c>
      <c r="G36" s="39">
        <v>62728.041755590006</v>
      </c>
      <c r="H36" s="40">
        <v>-9983.633735680007</v>
      </c>
      <c r="I36" s="40">
        <v>52744.40801991</v>
      </c>
      <c r="J36" s="40">
        <v>-11477.917320380002</v>
      </c>
      <c r="K36" s="40">
        <v>20593.57351998</v>
      </c>
      <c r="L36" s="40">
        <f>+M36-K36</f>
        <v>5666.718378679998</v>
      </c>
      <c r="M36" s="40">
        <f>1499.9967836+24760.29511506</f>
        <v>26260.291898659998</v>
      </c>
      <c r="N36" s="40">
        <f>+O36-M36</f>
        <v>-7269.183176890001</v>
      </c>
      <c r="O36" s="40">
        <f>1500.01081406+17491.09790771</f>
        <v>18991.108721769997</v>
      </c>
      <c r="P36" s="41">
        <v>-4842</v>
      </c>
      <c r="Q36" s="41">
        <v>14149</v>
      </c>
      <c r="R36" s="41">
        <v>170213</v>
      </c>
      <c r="S36" s="41">
        <v>185241</v>
      </c>
      <c r="T36" s="41">
        <v>29750</v>
      </c>
      <c r="U36" s="41">
        <v>214990</v>
      </c>
      <c r="V36" s="42">
        <v>24274</v>
      </c>
      <c r="W36" s="43">
        <v>172349</v>
      </c>
      <c r="X36" s="43">
        <v>-48449</v>
      </c>
      <c r="Y36" s="43">
        <v>123900</v>
      </c>
      <c r="Z36" s="43">
        <v>243104</v>
      </c>
      <c r="AA36" s="43">
        <v>367004</v>
      </c>
      <c r="AB36" s="43">
        <v>-239859</v>
      </c>
      <c r="AC36" s="43">
        <v>127145</v>
      </c>
      <c r="AD36" s="43">
        <v>24510</v>
      </c>
      <c r="AE36" s="43">
        <v>151654</v>
      </c>
      <c r="AF36" s="21"/>
      <c r="AG36" s="21"/>
      <c r="AH36" s="22"/>
      <c r="AI36" s="22"/>
      <c r="AJ36" s="22"/>
      <c r="AK36" s="22"/>
      <c r="AL36" s="22"/>
      <c r="AM36" s="22"/>
      <c r="AN36" s="22"/>
    </row>
    <row r="37" spans="1:40" s="6" customFormat="1" ht="14.25" customHeight="1">
      <c r="A37" s="23"/>
      <c r="B37" s="24"/>
      <c r="C37" s="23"/>
      <c r="AF37" s="1"/>
      <c r="AG37" s="1"/>
      <c r="AH37" s="1"/>
      <c r="AI37" s="1"/>
      <c r="AJ37" s="1"/>
      <c r="AK37" s="1"/>
      <c r="AL37" s="1"/>
      <c r="AM37" s="1"/>
      <c r="AN37" s="1"/>
    </row>
    <row r="38" spans="2:40" s="6" customFormat="1" ht="9">
      <c r="B38" s="17"/>
      <c r="AF38" s="1"/>
      <c r="AG38" s="1"/>
      <c r="AH38" s="1"/>
      <c r="AI38" s="1"/>
      <c r="AJ38" s="1"/>
      <c r="AK38" s="1"/>
      <c r="AL38" s="1"/>
      <c r="AM38" s="1"/>
      <c r="AN38" s="1"/>
    </row>
    <row r="39" spans="2:40" s="6" customFormat="1" ht="9">
      <c r="B39" s="17"/>
      <c r="AF39" s="1"/>
      <c r="AG39" s="1"/>
      <c r="AH39" s="1"/>
      <c r="AI39" s="1"/>
      <c r="AJ39" s="1"/>
      <c r="AK39" s="1"/>
      <c r="AL39" s="1"/>
      <c r="AM39" s="1"/>
      <c r="AN39" s="1"/>
    </row>
    <row r="40" spans="2:40" s="6" customFormat="1" ht="9">
      <c r="B40" s="17"/>
      <c r="AF40" s="1"/>
      <c r="AG40" s="1"/>
      <c r="AH40" s="1"/>
      <c r="AI40" s="1"/>
      <c r="AJ40" s="1"/>
      <c r="AK40" s="1"/>
      <c r="AL40" s="1"/>
      <c r="AM40" s="1"/>
      <c r="AN40" s="1"/>
    </row>
    <row r="41" spans="2:40" s="6" customFormat="1" ht="12.75">
      <c r="B41" s="17"/>
      <c r="J41" s="69"/>
      <c r="K41" s="70"/>
      <c r="AF41" s="1"/>
      <c r="AG41" s="1"/>
      <c r="AH41" s="1"/>
      <c r="AI41" s="1"/>
      <c r="AJ41" s="1"/>
      <c r="AK41" s="1"/>
      <c r="AL41" s="1"/>
      <c r="AM41" s="1"/>
      <c r="AN41" s="1"/>
    </row>
    <row r="42" spans="2:40" s="6" customFormat="1" ht="12.75">
      <c r="B42" s="17"/>
      <c r="J42" s="69"/>
      <c r="K42" s="70"/>
      <c r="AF42" s="1"/>
      <c r="AG42" s="1"/>
      <c r="AH42" s="1"/>
      <c r="AI42" s="1"/>
      <c r="AJ42" s="1"/>
      <c r="AK42" s="1"/>
      <c r="AL42" s="1"/>
      <c r="AM42" s="1"/>
      <c r="AN42" s="1"/>
    </row>
    <row r="43" spans="2:40" s="6" customFormat="1" ht="9">
      <c r="B43" s="17"/>
      <c r="AF43" s="1"/>
      <c r="AG43" s="1"/>
      <c r="AH43" s="1"/>
      <c r="AI43" s="1"/>
      <c r="AJ43" s="1"/>
      <c r="AK43" s="1"/>
      <c r="AL43" s="1"/>
      <c r="AM43" s="1"/>
      <c r="AN43" s="1"/>
    </row>
    <row r="44" spans="2:40" s="6" customFormat="1" ht="9">
      <c r="B44" s="17"/>
      <c r="AF44" s="1"/>
      <c r="AG44" s="1"/>
      <c r="AH44" s="1"/>
      <c r="AI44" s="1"/>
      <c r="AJ44" s="1"/>
      <c r="AK44" s="1"/>
      <c r="AL44" s="1"/>
      <c r="AM44" s="1"/>
      <c r="AN44" s="1"/>
    </row>
    <row r="45" spans="2:40" s="6" customFormat="1" ht="9">
      <c r="B45" s="17"/>
      <c r="AF45" s="1"/>
      <c r="AG45" s="1"/>
      <c r="AH45" s="1"/>
      <c r="AI45" s="1"/>
      <c r="AJ45" s="1"/>
      <c r="AK45" s="1"/>
      <c r="AL45" s="1"/>
      <c r="AM45" s="1"/>
      <c r="AN45" s="1"/>
    </row>
    <row r="46" spans="2:40" s="6" customFormat="1" ht="9">
      <c r="B46" s="17"/>
      <c r="AF46" s="1"/>
      <c r="AG46" s="1"/>
      <c r="AH46" s="1"/>
      <c r="AI46" s="1"/>
      <c r="AJ46" s="1"/>
      <c r="AK46" s="1"/>
      <c r="AL46" s="1"/>
      <c r="AM46" s="1"/>
      <c r="AN46" s="1"/>
    </row>
    <row r="47" spans="2:40" s="6" customFormat="1" ht="9">
      <c r="B47" s="17"/>
      <c r="AF47" s="1"/>
      <c r="AG47" s="1"/>
      <c r="AH47" s="1"/>
      <c r="AI47" s="1"/>
      <c r="AJ47" s="1"/>
      <c r="AK47" s="1"/>
      <c r="AL47" s="1"/>
      <c r="AM47" s="1"/>
      <c r="AN47" s="1"/>
    </row>
    <row r="48" spans="2:40" s="6" customFormat="1" ht="9">
      <c r="B48" s="17"/>
      <c r="AF48" s="1"/>
      <c r="AG48" s="1"/>
      <c r="AH48" s="1"/>
      <c r="AI48" s="1"/>
      <c r="AJ48" s="1"/>
      <c r="AK48" s="1"/>
      <c r="AL48" s="1"/>
      <c r="AM48" s="1"/>
      <c r="AN48" s="1"/>
    </row>
    <row r="49" spans="2:40" s="6" customFormat="1" ht="9">
      <c r="B49" s="17"/>
      <c r="AF49" s="1"/>
      <c r="AG49" s="1"/>
      <c r="AH49" s="1"/>
      <c r="AI49" s="1"/>
      <c r="AJ49" s="1"/>
      <c r="AK49" s="1"/>
      <c r="AL49" s="1"/>
      <c r="AM49" s="1"/>
      <c r="AN49" s="1"/>
    </row>
    <row r="50" spans="2:40" s="6" customFormat="1" ht="9">
      <c r="B50" s="17"/>
      <c r="AF50" s="1"/>
      <c r="AG50" s="1"/>
      <c r="AH50" s="1"/>
      <c r="AI50" s="1"/>
      <c r="AJ50" s="1"/>
      <c r="AK50" s="1"/>
      <c r="AL50" s="1"/>
      <c r="AM50" s="1"/>
      <c r="AN50" s="1"/>
    </row>
    <row r="51" spans="2:40" s="6" customFormat="1" ht="9">
      <c r="B51" s="17"/>
      <c r="AF51" s="1"/>
      <c r="AG51" s="1"/>
      <c r="AH51" s="1"/>
      <c r="AI51" s="1"/>
      <c r="AJ51" s="1"/>
      <c r="AK51" s="1"/>
      <c r="AL51" s="1"/>
      <c r="AM51" s="1"/>
      <c r="AN51" s="1"/>
    </row>
    <row r="52" spans="2:40" s="6" customFormat="1" ht="9">
      <c r="B52" s="17"/>
      <c r="AF52" s="1"/>
      <c r="AG52" s="1"/>
      <c r="AH52" s="1"/>
      <c r="AI52" s="1"/>
      <c r="AJ52" s="1"/>
      <c r="AK52" s="1"/>
      <c r="AL52" s="1"/>
      <c r="AM52" s="1"/>
      <c r="AN52" s="1"/>
    </row>
    <row r="53" spans="2:40" s="6" customFormat="1" ht="9">
      <c r="B53" s="17"/>
      <c r="AF53" s="1"/>
      <c r="AG53" s="1"/>
      <c r="AH53" s="1"/>
      <c r="AI53" s="1"/>
      <c r="AJ53" s="1"/>
      <c r="AK53" s="1"/>
      <c r="AL53" s="1"/>
      <c r="AM53" s="1"/>
      <c r="AN53" s="1"/>
    </row>
    <row r="54" spans="2:40" s="6" customFormat="1" ht="9">
      <c r="B54" s="17"/>
      <c r="AF54" s="1"/>
      <c r="AG54" s="1"/>
      <c r="AH54" s="1"/>
      <c r="AI54" s="1"/>
      <c r="AJ54" s="1"/>
      <c r="AK54" s="1"/>
      <c r="AL54" s="1"/>
      <c r="AM54" s="1"/>
      <c r="AN54" s="1"/>
    </row>
    <row r="55" spans="2:40" s="6" customFormat="1" ht="9">
      <c r="B55" s="17"/>
      <c r="AF55" s="1"/>
      <c r="AG55" s="1"/>
      <c r="AH55" s="1"/>
      <c r="AI55" s="1"/>
      <c r="AJ55" s="1"/>
      <c r="AK55" s="1"/>
      <c r="AL55" s="1"/>
      <c r="AM55" s="1"/>
      <c r="AN55" s="1"/>
    </row>
    <row r="56" spans="2:40" s="6" customFormat="1" ht="9">
      <c r="B56" s="17"/>
      <c r="AF56" s="1"/>
      <c r="AG56" s="1"/>
      <c r="AH56" s="1"/>
      <c r="AI56" s="1"/>
      <c r="AJ56" s="1"/>
      <c r="AK56" s="1"/>
      <c r="AL56" s="1"/>
      <c r="AM56" s="1"/>
      <c r="AN56" s="1"/>
    </row>
    <row r="57" spans="2:40" s="6" customFormat="1" ht="9">
      <c r="B57" s="17"/>
      <c r="AF57" s="1"/>
      <c r="AG57" s="1"/>
      <c r="AH57" s="1"/>
      <c r="AI57" s="1"/>
      <c r="AJ57" s="1"/>
      <c r="AK57" s="1"/>
      <c r="AL57" s="1"/>
      <c r="AM57" s="1"/>
      <c r="AN57" s="1"/>
    </row>
    <row r="58" spans="2:40" s="6" customFormat="1" ht="9">
      <c r="B58" s="17"/>
      <c r="AF58" s="1"/>
      <c r="AG58" s="1"/>
      <c r="AH58" s="1"/>
      <c r="AI58" s="1"/>
      <c r="AJ58" s="1"/>
      <c r="AK58" s="1"/>
      <c r="AL58" s="1"/>
      <c r="AM58" s="1"/>
      <c r="AN58" s="1"/>
    </row>
    <row r="59" spans="2:37" s="6" customFormat="1" ht="9">
      <c r="B59" s="17"/>
      <c r="AH59" s="25"/>
      <c r="AK59" s="26"/>
    </row>
    <row r="60" spans="2:37" s="6" customFormat="1" ht="9">
      <c r="B60" s="17"/>
      <c r="AH60" s="25"/>
      <c r="AK60" s="26"/>
    </row>
    <row r="61" s="6" customFormat="1" ht="9">
      <c r="B61" s="17"/>
    </row>
    <row r="62" s="6" customFormat="1" ht="9">
      <c r="B62" s="17"/>
    </row>
    <row r="63" s="6" customFormat="1" ht="9">
      <c r="B63" s="17"/>
    </row>
    <row r="64" s="6" customFormat="1" ht="9">
      <c r="B64" s="17"/>
    </row>
    <row r="65" s="6" customFormat="1" ht="9">
      <c r="B65" s="17"/>
    </row>
    <row r="66" s="6" customFormat="1" ht="9">
      <c r="B66" s="17"/>
    </row>
    <row r="67" s="6" customFormat="1" ht="9">
      <c r="B67" s="17"/>
    </row>
    <row r="68" s="6" customFormat="1" ht="9">
      <c r="B68" s="17"/>
    </row>
    <row r="69" s="6" customFormat="1" ht="9">
      <c r="B69" s="17"/>
    </row>
    <row r="70" s="6" customFormat="1" ht="9">
      <c r="B70" s="17"/>
    </row>
  </sheetData>
  <sheetProtection/>
  <mergeCells count="18">
    <mergeCell ref="B1:W1"/>
    <mergeCell ref="V3:W3"/>
    <mergeCell ref="X3:Y3"/>
    <mergeCell ref="N3:O3"/>
    <mergeCell ref="P3:Q3"/>
    <mergeCell ref="R3:S3"/>
    <mergeCell ref="J41:K41"/>
    <mergeCell ref="J3:K3"/>
    <mergeCell ref="L3:M3"/>
    <mergeCell ref="J42:K42"/>
    <mergeCell ref="T3:U3"/>
    <mergeCell ref="Z3:AA3"/>
    <mergeCell ref="AB3:AC3"/>
    <mergeCell ref="AD3:AE3"/>
    <mergeCell ref="A3:C4"/>
    <mergeCell ref="D3:E3"/>
    <mergeCell ref="F3:G3"/>
    <mergeCell ref="H3:I3"/>
  </mergeCells>
  <printOptions/>
  <pageMargins left="0.52" right="0.26" top="0.83" bottom="0.3937007874015748" header="0.3937007874015748" footer="0.196850393700787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2024-03-13T02:54:41Z</dcterms:created>
  <dcterms:modified xsi:type="dcterms:W3CDTF">2024-03-13T02:54:44Z</dcterms:modified>
  <cp:category/>
  <cp:version/>
  <cp:contentType/>
  <cp:contentStatus/>
</cp:coreProperties>
</file>