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14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  <sheet name="27" sheetId="8" r:id="rId8"/>
    <sheet name="28" sheetId="9" r:id="rId9"/>
    <sheet name="29" sheetId="10" r:id="rId10"/>
    <sheet name="30" sheetId="11" r:id="rId11"/>
    <sheet name="令和元年" sheetId="12" r:id="rId12"/>
    <sheet name="２" sheetId="13" r:id="rId13"/>
    <sheet name="3" sheetId="14" r:id="rId14"/>
    <sheet name="４" sheetId="15" r:id="rId15"/>
  </sheets>
  <definedNames>
    <definedName name="_xlnm.Print_Area" localSheetId="12">'２'!$A$1:$F$42</definedName>
    <definedName name="_xlnm.Print_Area" localSheetId="0">'20'!$A$1:$F$32</definedName>
    <definedName name="_xlnm.Print_Area" localSheetId="1">'21'!$A$1:$F$33</definedName>
    <definedName name="_xlnm.Print_Area" localSheetId="2">'22'!$A$1:$F$31</definedName>
    <definedName name="_xlnm.Print_Area" localSheetId="3">'23'!$A$1:$F$30</definedName>
    <definedName name="_xlnm.Print_Area" localSheetId="4">'24'!$A$1:$F$43</definedName>
    <definedName name="_xlnm.Print_Area" localSheetId="5">'25'!$A$1:$F$43</definedName>
    <definedName name="_xlnm.Print_Area" localSheetId="6">'26'!$A$1:$F$42</definedName>
    <definedName name="_xlnm.Print_Area" localSheetId="7">'27'!$A$1:$F$42</definedName>
    <definedName name="_xlnm.Print_Area" localSheetId="8">'28'!$A$1:$F$44</definedName>
    <definedName name="_xlnm.Print_Area" localSheetId="9">'29'!$A$1:$F$44</definedName>
    <definedName name="_xlnm.Print_Area" localSheetId="13">'3'!$A$1:$F$43</definedName>
    <definedName name="_xlnm.Print_Area" localSheetId="10">'30'!$A$1:$F$43</definedName>
    <definedName name="_xlnm.Print_Area" localSheetId="14">'４'!$A$1:$F$42</definedName>
    <definedName name="_xlnm.Print_Area" localSheetId="11">'令和元年'!$A$1:$F$42</definedName>
    <definedName name="_xlnm.Print_Titles" localSheetId="12">'２'!$2:$2</definedName>
    <definedName name="_xlnm.Print_Titles" localSheetId="0">'20'!$2:$2</definedName>
    <definedName name="_xlnm.Print_Titles" localSheetId="1">'21'!$2:$2</definedName>
    <definedName name="_xlnm.Print_Titles" localSheetId="2">'22'!$2:$2</definedName>
    <definedName name="_xlnm.Print_Titles" localSheetId="3">'23'!$2:$2</definedName>
    <definedName name="_xlnm.Print_Titles" localSheetId="4">'24'!$2:$2</definedName>
    <definedName name="_xlnm.Print_Titles" localSheetId="5">'25'!$2:$2</definedName>
    <definedName name="_xlnm.Print_Titles" localSheetId="6">'26'!$2:$2</definedName>
    <definedName name="_xlnm.Print_Titles" localSheetId="7">'27'!$2:$2</definedName>
    <definedName name="_xlnm.Print_Titles" localSheetId="8">'28'!$2:$2</definedName>
    <definedName name="_xlnm.Print_Titles" localSheetId="9">'29'!$2:$2</definedName>
    <definedName name="_xlnm.Print_Titles" localSheetId="13">'3'!$2:$2</definedName>
    <definedName name="_xlnm.Print_Titles" localSheetId="10">'30'!$2:$2</definedName>
    <definedName name="_xlnm.Print_Titles" localSheetId="14">'４'!$2:$2</definedName>
    <definedName name="_xlnm.Print_Titles" localSheetId="11">'令和元年'!$2:$2</definedName>
  </definedNames>
  <calcPr fullCalcOnLoad="1"/>
</workbook>
</file>

<file path=xl/sharedStrings.xml><?xml version="1.0" encoding="utf-8"?>
<sst xmlns="http://schemas.openxmlformats.org/spreadsheetml/2006/main" count="665" uniqueCount="86">
  <si>
    <t>（単位：千円）</t>
  </si>
  <si>
    <t>地方交付税交付金</t>
  </si>
  <si>
    <t>エネルギー対策費</t>
  </si>
  <si>
    <t>主　　要　　経　　費　　別</t>
  </si>
  <si>
    <t>地方特例交付金</t>
  </si>
  <si>
    <t>森林水産基盤整備事業費</t>
  </si>
  <si>
    <t>食料安定供給関係費</t>
  </si>
  <si>
    <t>平　　　　　成　　　　　20　　　　　年　　　　　度</t>
  </si>
  <si>
    <t>計</t>
  </si>
  <si>
    <t>社会保障関係費</t>
  </si>
  <si>
    <t>国債費</t>
  </si>
  <si>
    <t>公共事業関係費</t>
  </si>
  <si>
    <t>その他の事項経費</t>
  </si>
  <si>
    <t>予備費</t>
  </si>
  <si>
    <t>保健衛生対策費</t>
  </si>
  <si>
    <t>地方譲与税譲与金</t>
  </si>
  <si>
    <t>治山治水対策事業費</t>
  </si>
  <si>
    <t>道路整備事業費</t>
  </si>
  <si>
    <t>港湾空港鉄道等整備事業費</t>
  </si>
  <si>
    <t>農業農村整備事業費</t>
  </si>
  <si>
    <t>調整費等</t>
  </si>
  <si>
    <t>災害復旧等事業費</t>
  </si>
  <si>
    <t>合　　　　　　　　計</t>
  </si>
  <si>
    <t>-</t>
  </si>
  <si>
    <t>予算現額</t>
  </si>
  <si>
    <t>決算額</t>
  </si>
  <si>
    <t>差引額</t>
  </si>
  <si>
    <t>社会保険費</t>
  </si>
  <si>
    <t>失業対策費</t>
  </si>
  <si>
    <t>住宅都市環境整備事業費</t>
  </si>
  <si>
    <t>-</t>
  </si>
  <si>
    <t>小　　　計</t>
  </si>
  <si>
    <t>平　　　　　成　　　　　21　　　　　年　　　　　度</t>
  </si>
  <si>
    <t>-</t>
  </si>
  <si>
    <t>年金医療介護保険給付費</t>
  </si>
  <si>
    <t>雇用労災対策費</t>
  </si>
  <si>
    <t>（注）予算現額は、当年度予算額に前年度繰越額、予備費使用額及び流用等増減額を加えたもの、決算額は支出済歳出額、
　　差引額は翌年度繰越額と不用額の合計である。</t>
  </si>
  <si>
    <t>第22表　平成20年度以降主要経費別分類による特別会計歳出予算現額及び決算額</t>
  </si>
  <si>
    <t>平　　　　　成　　　　　22　　　　　年　　　　　度</t>
  </si>
  <si>
    <t>社会福祉費</t>
  </si>
  <si>
    <t>農林水産基盤整備事業費</t>
  </si>
  <si>
    <t>推進費等</t>
  </si>
  <si>
    <t>-</t>
  </si>
  <si>
    <t>平　　　　　成　　　　　23　　　　　年　　　　　度</t>
  </si>
  <si>
    <t>主　　要　　経　　費　　別</t>
  </si>
  <si>
    <t>推進費等</t>
  </si>
  <si>
    <t>-</t>
  </si>
  <si>
    <t>-</t>
  </si>
  <si>
    <t>主　　要　　経　　費　　別</t>
  </si>
  <si>
    <t>文教及び科学振興費</t>
  </si>
  <si>
    <t>義務教育費国庫負担金</t>
  </si>
  <si>
    <t>科学技術振興費</t>
  </si>
  <si>
    <t>文教施設費</t>
  </si>
  <si>
    <t>教育振興助成費</t>
  </si>
  <si>
    <t>育英事業費</t>
  </si>
  <si>
    <t>-</t>
  </si>
  <si>
    <t>防衛関係費</t>
  </si>
  <si>
    <t>公園水道廃棄物処理等施設整備費</t>
  </si>
  <si>
    <t>社会資本総合整備事業費</t>
  </si>
  <si>
    <t>中小企業対策費</t>
  </si>
  <si>
    <t>-</t>
  </si>
  <si>
    <t>経済協力費</t>
  </si>
  <si>
    <t>平　　　　　成　　　　　24　　　　　年　　　　　度</t>
  </si>
  <si>
    <t>復興加速化・福島再生予備費</t>
  </si>
  <si>
    <t>平　　　　　成　　　　　25　　　　　年　　　　　度</t>
  </si>
  <si>
    <t>平　　　　　成　　　　　26　　　　　年　　　　　度</t>
  </si>
  <si>
    <t>平　　　　　成　　　　　27　　　　　年　　　　　度</t>
  </si>
  <si>
    <t>平　　　　　成　　　　　28　　　　　年　　　　　度</t>
  </si>
  <si>
    <t>年金給付費</t>
  </si>
  <si>
    <t>医療給付費</t>
  </si>
  <si>
    <t>少子化対策費</t>
  </si>
  <si>
    <t>生活扶助等社会福祉費</t>
  </si>
  <si>
    <t>-</t>
  </si>
  <si>
    <t>-</t>
  </si>
  <si>
    <t>平　　　　　成　　　　　29　　　　　年　　　　　度</t>
  </si>
  <si>
    <t>－</t>
  </si>
  <si>
    <t>平　　　　　成　　　　　30　　　　　年　　　　　度</t>
  </si>
  <si>
    <t>令　　　　　和　　　　　元　　　　　年　　　　　度</t>
  </si>
  <si>
    <t>産業投資予備費</t>
  </si>
  <si>
    <t>保健衛生対策費</t>
  </si>
  <si>
    <t>-</t>
  </si>
  <si>
    <t>令　　　　　和　　　　　２　　　　　年　　　　　度</t>
  </si>
  <si>
    <t>令　　　　　和　　　　　３　　　　　年　　　　　度</t>
  </si>
  <si>
    <t>住宅都市環境整備事業費</t>
  </si>
  <si>
    <t>令　　　　　和　　　　　４　　　　　年　　　　　度</t>
  </si>
  <si>
    <t>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</si>
</sst>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△ &quot;* #,##0"/>
    <numFmt numFmtId="178" formatCode="#,##0;&quot;△ &quot;* #,##0;* 0;* &quot;－&quot;"/>
    <numFmt numFmtId="179" formatCode="#,##0_ "/>
    <numFmt numFmtId="180" formatCode="#,##0;* &quot;－&quot;"/>
    <numFmt numFmtId="181" formatCode="* #,##0;_ &quot;△&quot;* #,##0;* &quot;0&quot;;* &quot;－&quot;"/>
    <numFmt numFmtId="182" formatCode="* #,##0;_ \ \ \ \ \ \ \ &quot;△&quot;* #,##0;* &quot;0&quot;;* &quot;－&quot;"/>
    <numFmt numFmtId="183" formatCode="#,##0;&quot;△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4">
    <font>
      <sz val="8"/>
      <name val="ＭＳ 明朝"/>
      <family val="1"/>
    </font>
    <font>
      <sz val="11"/>
      <name val="ＭＳ Ｐ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top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Alignment="1">
      <alignment vertical="center"/>
    </xf>
    <xf numFmtId="181" fontId="7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9" fontId="0" fillId="33" borderId="0" xfId="0" applyNumberFormat="1" applyFont="1" applyFill="1" applyBorder="1" applyAlignment="1">
      <alignment vertical="center"/>
    </xf>
    <xf numFmtId="181" fontId="0" fillId="33" borderId="13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181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14" xfId="0" applyNumberFormat="1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right" vertical="top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horizontal="right" vertical="center"/>
    </xf>
    <xf numFmtId="182" fontId="7" fillId="33" borderId="15" xfId="0" applyNumberFormat="1" applyFont="1" applyFill="1" applyBorder="1" applyAlignment="1">
      <alignment vertical="center"/>
    </xf>
    <xf numFmtId="182" fontId="7" fillId="33" borderId="12" xfId="0" applyNumberFormat="1" applyFont="1" applyFill="1" applyBorder="1" applyAlignment="1">
      <alignment vertical="center"/>
    </xf>
    <xf numFmtId="182" fontId="51" fillId="33" borderId="13" xfId="0" applyNumberFormat="1" applyFont="1" applyFill="1" applyBorder="1" applyAlignment="1">
      <alignment vertical="center"/>
    </xf>
    <xf numFmtId="182" fontId="51" fillId="33" borderId="0" xfId="0" applyNumberFormat="1" applyFont="1" applyFill="1" applyBorder="1" applyAlignment="1">
      <alignment vertical="center"/>
    </xf>
    <xf numFmtId="182" fontId="51" fillId="33" borderId="0" xfId="0" applyNumberFormat="1" applyFont="1" applyFill="1" applyBorder="1" applyAlignment="1">
      <alignment horizontal="right" vertical="center"/>
    </xf>
    <xf numFmtId="182" fontId="52" fillId="33" borderId="15" xfId="0" applyNumberFormat="1" applyFont="1" applyFill="1" applyBorder="1" applyAlignment="1">
      <alignment vertical="center"/>
    </xf>
    <xf numFmtId="182" fontId="52" fillId="33" borderId="12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182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/>
    </xf>
    <xf numFmtId="49" fontId="7" fillId="33" borderId="12" xfId="0" applyNumberFormat="1" applyFont="1" applyFill="1" applyBorder="1" applyAlignment="1">
      <alignment horizontal="distributed" vertical="center"/>
    </xf>
    <xf numFmtId="49" fontId="53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B8" sqref="B8"/>
    </sheetView>
  </sheetViews>
  <sheetFormatPr defaultColWidth="9.421875" defaultRowHeight="12"/>
  <cols>
    <col min="1" max="1" width="1.8515625" style="1" customWidth="1"/>
    <col min="2" max="2" width="34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 t="s">
        <v>37</v>
      </c>
      <c r="C1" s="50"/>
      <c r="D1" s="50"/>
      <c r="E1" s="50"/>
      <c r="F1" s="50"/>
    </row>
    <row r="2" spans="1:6" s="12" customFormat="1" ht="12" customHeight="1">
      <c r="A2" s="11"/>
      <c r="B2" s="11"/>
      <c r="C2" s="11"/>
      <c r="D2" s="11"/>
      <c r="E2" s="11"/>
      <c r="F2" s="4" t="s">
        <v>0</v>
      </c>
    </row>
    <row r="3" spans="1:6" ht="18" customHeight="1">
      <c r="A3" s="48" t="s">
        <v>7</v>
      </c>
      <c r="B3" s="48"/>
      <c r="C3" s="48"/>
      <c r="D3" s="48"/>
      <c r="E3" s="48"/>
      <c r="F3" s="48"/>
    </row>
    <row r="4" spans="1:6" ht="18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6" customHeight="1">
      <c r="A5" s="13"/>
      <c r="B5" s="13"/>
      <c r="C5" s="13"/>
      <c r="D5" s="14"/>
      <c r="E5" s="15"/>
      <c r="F5" s="15"/>
    </row>
    <row r="6" spans="1:15" s="16" customFormat="1" ht="21" customHeight="1">
      <c r="A6" s="51" t="s">
        <v>9</v>
      </c>
      <c r="B6" s="51"/>
      <c r="C6" s="7"/>
      <c r="D6" s="30"/>
      <c r="E6" s="31"/>
      <c r="F6" s="31"/>
      <c r="G6" s="7"/>
      <c r="H6" s="7"/>
      <c r="I6" s="7"/>
      <c r="J6" s="7"/>
      <c r="K6" s="7"/>
      <c r="L6" s="7"/>
      <c r="M6" s="7"/>
      <c r="N6" s="7"/>
      <c r="O6" s="7"/>
    </row>
    <row r="7" spans="1:15" s="9" customFormat="1" ht="21" customHeight="1">
      <c r="A7" s="8"/>
      <c r="B7" s="8" t="s">
        <v>27</v>
      </c>
      <c r="C7" s="7">
        <v>70022026</v>
      </c>
      <c r="D7" s="30">
        <v>73637422352</v>
      </c>
      <c r="E7" s="31">
        <v>71046274268</v>
      </c>
      <c r="F7" s="31">
        <f>SUM(D7,-E7)</f>
        <v>2591148084</v>
      </c>
      <c r="G7" s="7"/>
      <c r="H7" s="7"/>
      <c r="I7" s="7"/>
      <c r="J7" s="7"/>
      <c r="K7" s="7"/>
      <c r="L7" s="7"/>
      <c r="M7" s="7"/>
      <c r="N7" s="7"/>
      <c r="O7" s="7"/>
    </row>
    <row r="8" spans="1:15" s="9" customFormat="1" ht="21" customHeight="1">
      <c r="A8" s="8"/>
      <c r="B8" s="8" t="s">
        <v>14</v>
      </c>
      <c r="C8" s="7">
        <v>1337119</v>
      </c>
      <c r="D8" s="30">
        <v>153715501</v>
      </c>
      <c r="E8" s="31">
        <v>134852967</v>
      </c>
      <c r="F8" s="31">
        <f aca="true" t="shared" si="0" ref="F8:F28">SUM(D8,-E8)</f>
        <v>18862534</v>
      </c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21" customHeight="1">
      <c r="A9" s="8"/>
      <c r="B9" s="8" t="s">
        <v>28</v>
      </c>
      <c r="C9" s="7">
        <v>134144</v>
      </c>
      <c r="D9" s="30">
        <v>4665209134</v>
      </c>
      <c r="E9" s="31">
        <v>4491079632</v>
      </c>
      <c r="F9" s="31">
        <f t="shared" si="0"/>
        <v>174129502</v>
      </c>
      <c r="G9" s="7"/>
      <c r="H9" s="7"/>
      <c r="I9" s="7"/>
      <c r="J9" s="7"/>
      <c r="K9" s="7"/>
      <c r="L9" s="7"/>
      <c r="M9" s="7"/>
      <c r="N9" s="7"/>
      <c r="O9" s="7"/>
    </row>
    <row r="10" spans="1:15" s="9" customFormat="1" ht="21" customHeight="1">
      <c r="A10" s="51" t="s">
        <v>8</v>
      </c>
      <c r="B10" s="51"/>
      <c r="C10" s="7">
        <v>78300027</v>
      </c>
      <c r="D10" s="30">
        <f>SUM(D7:D9)+1</f>
        <v>78456346988</v>
      </c>
      <c r="E10" s="31">
        <f>SUM(E7:E9)+1</f>
        <v>75672206868</v>
      </c>
      <c r="F10" s="31">
        <f t="shared" si="0"/>
        <v>2784140120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21" customHeight="1">
      <c r="A11" s="51" t="s">
        <v>10</v>
      </c>
      <c r="B11" s="51"/>
      <c r="C11" s="7">
        <v>250524587</v>
      </c>
      <c r="D11" s="30">
        <v>257593203041</v>
      </c>
      <c r="E11" s="31">
        <v>242898731856</v>
      </c>
      <c r="F11" s="31">
        <f t="shared" si="0"/>
        <v>14694471185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1" customHeight="1">
      <c r="A12" s="51" t="s">
        <v>1</v>
      </c>
      <c r="B12" s="52"/>
      <c r="C12" s="7">
        <v>15406082</v>
      </c>
      <c r="D12" s="30">
        <v>15406082097</v>
      </c>
      <c r="E12" s="31">
        <v>15406082097</v>
      </c>
      <c r="F12" s="32" t="s">
        <v>23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1" customHeight="1">
      <c r="A13" s="51" t="s">
        <v>4</v>
      </c>
      <c r="B13" s="52"/>
      <c r="C13" s="7">
        <v>473489</v>
      </c>
      <c r="D13" s="30">
        <v>539108000</v>
      </c>
      <c r="E13" s="31">
        <v>539108000</v>
      </c>
      <c r="F13" s="32" t="s">
        <v>23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21" customHeight="1">
      <c r="A14" s="51" t="s">
        <v>15</v>
      </c>
      <c r="B14" s="52"/>
      <c r="C14" s="7">
        <v>702700</v>
      </c>
      <c r="D14" s="30">
        <v>692600000</v>
      </c>
      <c r="E14" s="31">
        <v>678703650</v>
      </c>
      <c r="F14" s="31">
        <f t="shared" si="0"/>
        <v>13896350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>
      <c r="A15" s="51" t="s">
        <v>11</v>
      </c>
      <c r="B15" s="51"/>
      <c r="C15" s="7"/>
      <c r="D15" s="30"/>
      <c r="E15" s="31"/>
      <c r="F15" s="31"/>
      <c r="G15" s="7"/>
      <c r="H15" s="7"/>
      <c r="I15" s="7"/>
      <c r="J15" s="7"/>
      <c r="K15" s="7"/>
      <c r="L15" s="7"/>
      <c r="M15" s="7"/>
      <c r="N15" s="7"/>
      <c r="O15" s="7"/>
    </row>
    <row r="16" spans="1:15" ht="21" customHeight="1">
      <c r="A16" s="8"/>
      <c r="B16" s="8" t="s">
        <v>16</v>
      </c>
      <c r="C16" s="7">
        <v>1030941</v>
      </c>
      <c r="D16" s="30">
        <v>1433454383</v>
      </c>
      <c r="E16" s="31">
        <v>1136365231</v>
      </c>
      <c r="F16" s="31">
        <f t="shared" si="0"/>
        <v>297089152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1" customHeight="1">
      <c r="A17" s="8"/>
      <c r="B17" s="8" t="s">
        <v>17</v>
      </c>
      <c r="C17" s="7">
        <v>2861910</v>
      </c>
      <c r="D17" s="30">
        <v>3691200641</v>
      </c>
      <c r="E17" s="31">
        <v>2949878747</v>
      </c>
      <c r="F17" s="31">
        <f t="shared" si="0"/>
        <v>741321894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1" customHeight="1">
      <c r="A18" s="8"/>
      <c r="B18" s="8" t="s">
        <v>18</v>
      </c>
      <c r="C18" s="7">
        <v>750769</v>
      </c>
      <c r="D18" s="30">
        <v>1017987749</v>
      </c>
      <c r="E18" s="31">
        <v>813736806</v>
      </c>
      <c r="F18" s="31">
        <f t="shared" si="0"/>
        <v>204250943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1" customHeight="1">
      <c r="A19" s="8"/>
      <c r="B19" s="8" t="s">
        <v>29</v>
      </c>
      <c r="C19" s="7">
        <v>775349</v>
      </c>
      <c r="D19" s="30">
        <v>1003858245</v>
      </c>
      <c r="E19" s="31">
        <v>771577112</v>
      </c>
      <c r="F19" s="31">
        <f t="shared" si="0"/>
        <v>232281133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21" customHeight="1">
      <c r="A20" s="8"/>
      <c r="B20" s="8" t="s">
        <v>19</v>
      </c>
      <c r="C20" s="7">
        <v>102496</v>
      </c>
      <c r="D20" s="30">
        <v>142732421</v>
      </c>
      <c r="E20" s="31">
        <v>105899878</v>
      </c>
      <c r="F20" s="31">
        <f t="shared" si="0"/>
        <v>36832543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21" customHeight="1">
      <c r="A21" s="8"/>
      <c r="B21" s="8" t="s">
        <v>5</v>
      </c>
      <c r="C21" s="7">
        <v>88676187</v>
      </c>
      <c r="D21" s="30">
        <v>88676187</v>
      </c>
      <c r="E21" s="31">
        <v>54454191</v>
      </c>
      <c r="F21" s="31">
        <f t="shared" si="0"/>
        <v>34221996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21" customHeight="1">
      <c r="A22" s="8"/>
      <c r="B22" s="8" t="s">
        <v>20</v>
      </c>
      <c r="C22" s="7">
        <v>308266</v>
      </c>
      <c r="D22" s="30">
        <v>266774211</v>
      </c>
      <c r="E22" s="31">
        <v>244072602</v>
      </c>
      <c r="F22" s="31">
        <f t="shared" si="0"/>
        <v>22701609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21" customHeight="1">
      <c r="A23" s="8"/>
      <c r="B23" s="53" t="s">
        <v>31</v>
      </c>
      <c r="C23" s="54"/>
      <c r="D23" s="30">
        <f>SUM(D16:D22)+3</f>
        <v>7644683840</v>
      </c>
      <c r="E23" s="31">
        <f>SUM(E16:E22)+4</f>
        <v>6075984571</v>
      </c>
      <c r="F23" s="31">
        <f t="shared" si="0"/>
        <v>1568699269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21" customHeight="1">
      <c r="A24" s="8"/>
      <c r="B24" s="8" t="s">
        <v>21</v>
      </c>
      <c r="C24" s="7">
        <v>3473</v>
      </c>
      <c r="D24" s="30">
        <v>7896964</v>
      </c>
      <c r="E24" s="31">
        <v>4290024</v>
      </c>
      <c r="F24" s="31">
        <f t="shared" si="0"/>
        <v>3606940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21" customHeight="1">
      <c r="A25" s="51" t="s">
        <v>8</v>
      </c>
      <c r="B25" s="51"/>
      <c r="C25" s="7">
        <v>5899709</v>
      </c>
      <c r="D25" s="30">
        <f>SUM(D23:D24)+1</f>
        <v>7652580805</v>
      </c>
      <c r="E25" s="31">
        <f>SUM(E23:E24)</f>
        <v>6080274595</v>
      </c>
      <c r="F25" s="31">
        <f t="shared" si="0"/>
        <v>1572306210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21" customHeight="1">
      <c r="A26" s="51" t="s">
        <v>2</v>
      </c>
      <c r="B26" s="51"/>
      <c r="C26" s="7">
        <v>971752</v>
      </c>
      <c r="D26" s="30">
        <v>1071246160</v>
      </c>
      <c r="E26" s="31">
        <v>844540939</v>
      </c>
      <c r="F26" s="31">
        <f t="shared" si="0"/>
        <v>226705221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21" customHeight="1">
      <c r="A27" s="51" t="s">
        <v>6</v>
      </c>
      <c r="B27" s="51"/>
      <c r="C27" s="7">
        <v>2762542</v>
      </c>
      <c r="D27" s="30">
        <v>2662068857</v>
      </c>
      <c r="E27" s="31">
        <v>2053502486</v>
      </c>
      <c r="F27" s="31">
        <f t="shared" si="0"/>
        <v>608566371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21" customHeight="1">
      <c r="A28" s="51" t="s">
        <v>12</v>
      </c>
      <c r="B28" s="51"/>
      <c r="C28" s="7">
        <v>12514909</v>
      </c>
      <c r="D28" s="30">
        <v>18813440943</v>
      </c>
      <c r="E28" s="31">
        <v>15025073331</v>
      </c>
      <c r="F28" s="31">
        <f t="shared" si="0"/>
        <v>3788367612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21" customHeight="1">
      <c r="A29" s="51" t="s">
        <v>13</v>
      </c>
      <c r="B29" s="51"/>
      <c r="C29" s="7">
        <v>987297</v>
      </c>
      <c r="D29" s="30">
        <v>984296500</v>
      </c>
      <c r="E29" s="31" t="s">
        <v>30</v>
      </c>
      <c r="F29" s="31">
        <f>SUM(D29)</f>
        <v>984296500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19" customFormat="1" ht="21" customHeight="1">
      <c r="A30" s="57" t="s">
        <v>22</v>
      </c>
      <c r="B30" s="57"/>
      <c r="C30" s="10">
        <v>368543093</v>
      </c>
      <c r="D30" s="33">
        <v>383870973393</v>
      </c>
      <c r="E30" s="34">
        <v>359198223825</v>
      </c>
      <c r="F30" s="34">
        <v>24672749568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ht="6" customHeight="1">
      <c r="A31" s="8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6" ht="22.5" customHeight="1">
      <c r="B32" s="55" t="s">
        <v>36</v>
      </c>
      <c r="C32" s="56"/>
      <c r="D32" s="56"/>
      <c r="E32" s="56"/>
      <c r="F32" s="56"/>
    </row>
  </sheetData>
  <sheetProtection/>
  <mergeCells count="18">
    <mergeCell ref="A14:B14"/>
    <mergeCell ref="A25:B25"/>
    <mergeCell ref="A26:B26"/>
    <mergeCell ref="B23:C23"/>
    <mergeCell ref="B32:F32"/>
    <mergeCell ref="A28:B28"/>
    <mergeCell ref="A29:B29"/>
    <mergeCell ref="A30:B30"/>
    <mergeCell ref="A3:F3"/>
    <mergeCell ref="A4:C4"/>
    <mergeCell ref="B1:F1"/>
    <mergeCell ref="A27:B27"/>
    <mergeCell ref="A6:B6"/>
    <mergeCell ref="A10:B10"/>
    <mergeCell ref="A11:B11"/>
    <mergeCell ref="A12:B12"/>
    <mergeCell ref="A15:B15"/>
    <mergeCell ref="A13:B13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6">
      <selection activeCell="B10" sqref="B10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74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1"/>
      <c r="B6" s="41" t="s">
        <v>68</v>
      </c>
      <c r="C6" s="7"/>
      <c r="D6" s="30">
        <v>75663199093</v>
      </c>
      <c r="E6" s="31">
        <v>73889942146</v>
      </c>
      <c r="F6" s="31">
        <v>1773256946</v>
      </c>
    </row>
    <row r="7" spans="1:6" ht="16.5" customHeight="1">
      <c r="A7" s="41"/>
      <c r="B7" s="41" t="s">
        <v>69</v>
      </c>
      <c r="C7" s="7"/>
      <c r="D7" s="30">
        <v>9761419036</v>
      </c>
      <c r="E7" s="31">
        <v>9761060415</v>
      </c>
      <c r="F7" s="31">
        <v>358621</v>
      </c>
    </row>
    <row r="8" spans="1:6" ht="16.5" customHeight="1">
      <c r="A8" s="41"/>
      <c r="B8" s="41" t="s">
        <v>70</v>
      </c>
      <c r="C8" s="7"/>
      <c r="D8" s="30">
        <v>1988298792</v>
      </c>
      <c r="E8" s="31">
        <v>1877212506</v>
      </c>
      <c r="F8" s="31">
        <v>111086285</v>
      </c>
    </row>
    <row r="9" spans="1:6" ht="16.5" customHeight="1">
      <c r="A9" s="41"/>
      <c r="B9" s="41" t="s">
        <v>71</v>
      </c>
      <c r="C9" s="7"/>
      <c r="D9" s="30">
        <v>949393036</v>
      </c>
      <c r="E9" s="31">
        <v>906848405</v>
      </c>
      <c r="F9" s="31">
        <v>42544631</v>
      </c>
    </row>
    <row r="10" spans="1:6" ht="16.5" customHeight="1">
      <c r="A10" s="41"/>
      <c r="B10" s="41" t="s">
        <v>79</v>
      </c>
      <c r="C10" s="7"/>
      <c r="D10" s="30">
        <v>25766103</v>
      </c>
      <c r="E10" s="31">
        <v>25428602</v>
      </c>
      <c r="F10" s="31">
        <v>337501</v>
      </c>
    </row>
    <row r="11" spans="1:6" ht="16.5" customHeight="1">
      <c r="A11" s="41"/>
      <c r="B11" s="41" t="s">
        <v>35</v>
      </c>
      <c r="C11" s="7">
        <v>134144</v>
      </c>
      <c r="D11" s="30">
        <v>5433520429</v>
      </c>
      <c r="E11" s="31">
        <v>5114606525</v>
      </c>
      <c r="F11" s="31">
        <v>318913904</v>
      </c>
    </row>
    <row r="12" spans="1:6" ht="16.5" customHeight="1">
      <c r="A12" s="51" t="s">
        <v>8</v>
      </c>
      <c r="B12" s="51"/>
      <c r="C12" s="7">
        <v>78300027</v>
      </c>
      <c r="D12" s="30">
        <v>93821596490</v>
      </c>
      <c r="E12" s="31">
        <v>91575098600</v>
      </c>
      <c r="F12" s="31">
        <v>2246497889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1"/>
      <c r="B14" s="41" t="s">
        <v>50</v>
      </c>
      <c r="C14" s="7"/>
      <c r="D14" s="30">
        <v>2108317</v>
      </c>
      <c r="E14" s="31">
        <v>2107622</v>
      </c>
      <c r="F14" s="31">
        <v>694</v>
      </c>
    </row>
    <row r="15" spans="1:6" ht="16.5" customHeight="1">
      <c r="A15" s="41"/>
      <c r="B15" s="41" t="s">
        <v>51</v>
      </c>
      <c r="C15" s="7"/>
      <c r="D15" s="30">
        <v>5514327</v>
      </c>
      <c r="E15" s="31">
        <v>5394533</v>
      </c>
      <c r="F15" s="31">
        <v>119793</v>
      </c>
    </row>
    <row r="16" spans="1:6" ht="16.5" customHeight="1">
      <c r="A16" s="41"/>
      <c r="B16" s="41" t="s">
        <v>52</v>
      </c>
      <c r="C16" s="7"/>
      <c r="D16" s="30">
        <v>31868148</v>
      </c>
      <c r="E16" s="31">
        <v>21377626</v>
      </c>
      <c r="F16" s="31">
        <v>10490522</v>
      </c>
    </row>
    <row r="17" spans="1:6" ht="16.5" customHeight="1">
      <c r="A17" s="41"/>
      <c r="B17" s="41" t="s">
        <v>53</v>
      </c>
      <c r="C17" s="7"/>
      <c r="D17" s="30">
        <v>13023772</v>
      </c>
      <c r="E17" s="31">
        <v>11587607</v>
      </c>
      <c r="F17" s="31">
        <v>1436164</v>
      </c>
    </row>
    <row r="18" spans="1:6" ht="16.5" customHeight="1">
      <c r="A18" s="41"/>
      <c r="B18" s="41" t="s">
        <v>54</v>
      </c>
      <c r="C18" s="7"/>
      <c r="D18" s="30">
        <v>1121681</v>
      </c>
      <c r="E18" s="31">
        <v>1121681</v>
      </c>
      <c r="F18" s="32" t="s">
        <v>23</v>
      </c>
    </row>
    <row r="19" spans="1:6" ht="16.5" customHeight="1">
      <c r="A19" s="51" t="s">
        <v>8</v>
      </c>
      <c r="B19" s="51"/>
      <c r="C19" s="7">
        <v>16582271</v>
      </c>
      <c r="D19" s="30">
        <v>53636246</v>
      </c>
      <c r="E19" s="31">
        <v>41589071</v>
      </c>
      <c r="F19" s="31">
        <v>12047175</v>
      </c>
    </row>
    <row r="20" spans="1:6" ht="16.5" customHeight="1">
      <c r="A20" s="51" t="s">
        <v>10</v>
      </c>
      <c r="B20" s="51"/>
      <c r="C20" s="7">
        <v>250524587</v>
      </c>
      <c r="D20" s="30">
        <v>263137603023</v>
      </c>
      <c r="E20" s="31">
        <v>245700159962</v>
      </c>
      <c r="F20" s="31">
        <v>17437443061</v>
      </c>
    </row>
    <row r="21" spans="1:6" ht="16.5" customHeight="1">
      <c r="A21" s="51" t="s">
        <v>1</v>
      </c>
      <c r="B21" s="59"/>
      <c r="C21" s="7">
        <v>15406082</v>
      </c>
      <c r="D21" s="30">
        <v>17273542468</v>
      </c>
      <c r="E21" s="31">
        <v>17022399449</v>
      </c>
      <c r="F21" s="31">
        <v>251143019</v>
      </c>
    </row>
    <row r="22" spans="1:6" ht="16.5" customHeight="1">
      <c r="A22" s="51" t="s">
        <v>4</v>
      </c>
      <c r="B22" s="59"/>
      <c r="C22" s="7">
        <v>473489</v>
      </c>
      <c r="D22" s="30">
        <v>132800000</v>
      </c>
      <c r="E22" s="31">
        <v>132800000</v>
      </c>
      <c r="F22" s="32" t="s">
        <v>23</v>
      </c>
    </row>
    <row r="23" spans="1:6" ht="16.5" customHeight="1">
      <c r="A23" s="51" t="s">
        <v>15</v>
      </c>
      <c r="B23" s="59"/>
      <c r="C23" s="7">
        <v>702700</v>
      </c>
      <c r="D23" s="30">
        <v>2536402600</v>
      </c>
      <c r="E23" s="31">
        <v>2405223501</v>
      </c>
      <c r="F23" s="31">
        <v>131179098</v>
      </c>
    </row>
    <row r="24" spans="1:6" ht="16.5" customHeight="1">
      <c r="A24" s="51" t="s">
        <v>56</v>
      </c>
      <c r="B24" s="51"/>
      <c r="C24" s="7"/>
      <c r="D24" s="30">
        <v>12803603</v>
      </c>
      <c r="E24" s="31">
        <v>10832744</v>
      </c>
      <c r="F24" s="31">
        <v>1970858</v>
      </c>
    </row>
    <row r="25" spans="1:6" ht="16.5" customHeight="1">
      <c r="A25" s="51" t="s">
        <v>11</v>
      </c>
      <c r="B25" s="51"/>
      <c r="C25" s="7"/>
      <c r="D25" s="30"/>
      <c r="E25" s="31"/>
      <c r="F25" s="31"/>
    </row>
    <row r="26" spans="1:6" ht="16.5" customHeight="1">
      <c r="A26" s="41"/>
      <c r="B26" s="41" t="s">
        <v>16</v>
      </c>
      <c r="C26" s="7">
        <v>1030941</v>
      </c>
      <c r="D26" s="30">
        <v>32493055</v>
      </c>
      <c r="E26" s="31">
        <v>20771887</v>
      </c>
      <c r="F26" s="31">
        <v>11721168</v>
      </c>
    </row>
    <row r="27" spans="1:6" ht="16.5" customHeight="1">
      <c r="A27" s="41"/>
      <c r="B27" s="41" t="s">
        <v>17</v>
      </c>
      <c r="C27" s="7">
        <v>2861910</v>
      </c>
      <c r="D27" s="30">
        <v>380795499</v>
      </c>
      <c r="E27" s="31">
        <v>300191234</v>
      </c>
      <c r="F27" s="31">
        <v>80604264</v>
      </c>
    </row>
    <row r="28" spans="1:6" ht="16.5" customHeight="1">
      <c r="A28" s="41"/>
      <c r="B28" s="41" t="s">
        <v>18</v>
      </c>
      <c r="C28" s="7">
        <v>750769</v>
      </c>
      <c r="D28" s="30">
        <v>458143242</v>
      </c>
      <c r="E28" s="31">
        <v>363749048</v>
      </c>
      <c r="F28" s="31">
        <v>94394194</v>
      </c>
    </row>
    <row r="29" spans="1:6" ht="16.5" customHeight="1" hidden="1">
      <c r="A29" s="41"/>
      <c r="B29" s="41" t="s">
        <v>29</v>
      </c>
      <c r="C29" s="7">
        <v>775349</v>
      </c>
      <c r="D29" s="40" t="s">
        <v>75</v>
      </c>
      <c r="E29" s="31" t="s">
        <v>23</v>
      </c>
      <c r="F29" s="31" t="s">
        <v>23</v>
      </c>
    </row>
    <row r="30" spans="1:6" ht="16.5" customHeight="1">
      <c r="A30" s="41"/>
      <c r="B30" s="41" t="s">
        <v>57</v>
      </c>
      <c r="C30" s="7"/>
      <c r="D30" s="30">
        <v>16177782</v>
      </c>
      <c r="E30" s="31">
        <v>11870979</v>
      </c>
      <c r="F30" s="31">
        <v>4306803</v>
      </c>
    </row>
    <row r="31" spans="1:6" ht="16.5" customHeight="1">
      <c r="A31" s="41"/>
      <c r="B31" s="41" t="s">
        <v>40</v>
      </c>
      <c r="C31" s="7">
        <v>102496</v>
      </c>
      <c r="D31" s="30">
        <v>101952442</v>
      </c>
      <c r="E31" s="31">
        <v>55753291</v>
      </c>
      <c r="F31" s="31">
        <v>46199150</v>
      </c>
    </row>
    <row r="32" spans="1:6" ht="16.5" customHeight="1">
      <c r="A32" s="41"/>
      <c r="B32" s="41" t="s">
        <v>58</v>
      </c>
      <c r="C32" s="7"/>
      <c r="D32" s="30">
        <v>201869573</v>
      </c>
      <c r="E32" s="31">
        <v>110004719</v>
      </c>
      <c r="F32" s="31">
        <v>91864854</v>
      </c>
    </row>
    <row r="33" spans="1:6" ht="16.5" customHeight="1">
      <c r="A33" s="41"/>
      <c r="B33" s="53" t="s">
        <v>31</v>
      </c>
      <c r="C33" s="54"/>
      <c r="D33" s="30">
        <v>1191431596</v>
      </c>
      <c r="E33" s="31">
        <v>862341160</v>
      </c>
      <c r="F33" s="31">
        <v>329090436</v>
      </c>
    </row>
    <row r="34" spans="1:6" ht="16.5" customHeight="1">
      <c r="A34" s="41"/>
      <c r="B34" s="41" t="s">
        <v>21</v>
      </c>
      <c r="C34" s="7">
        <v>3473</v>
      </c>
      <c r="D34" s="30">
        <v>629575922</v>
      </c>
      <c r="E34" s="31">
        <v>319960991</v>
      </c>
      <c r="F34" s="31">
        <v>309614931</v>
      </c>
    </row>
    <row r="35" spans="1:6" ht="16.5" customHeight="1">
      <c r="A35" s="51" t="s">
        <v>8</v>
      </c>
      <c r="B35" s="51"/>
      <c r="C35" s="7">
        <v>5899709</v>
      </c>
      <c r="D35" s="30">
        <v>1821007519</v>
      </c>
      <c r="E35" s="31">
        <f>E33+E34</f>
        <v>1182302151</v>
      </c>
      <c r="F35" s="31">
        <f>F33+F34</f>
        <v>638705367</v>
      </c>
    </row>
    <row r="36" spans="1:6" ht="16.5" customHeight="1">
      <c r="A36" s="51" t="s">
        <v>59</v>
      </c>
      <c r="B36" s="51"/>
      <c r="C36" s="7"/>
      <c r="D36" s="30">
        <v>85015583</v>
      </c>
      <c r="E36" s="31">
        <v>20957083</v>
      </c>
      <c r="F36" s="31">
        <v>64058499</v>
      </c>
    </row>
    <row r="37" spans="1:6" ht="16.5" customHeight="1">
      <c r="A37" s="51" t="s">
        <v>2</v>
      </c>
      <c r="B37" s="51"/>
      <c r="C37" s="7">
        <v>971752</v>
      </c>
      <c r="D37" s="30">
        <v>1307190120</v>
      </c>
      <c r="E37" s="31">
        <v>1072121415</v>
      </c>
      <c r="F37" s="31">
        <v>235068704</v>
      </c>
    </row>
    <row r="38" spans="1:6" ht="16.5" customHeight="1">
      <c r="A38" s="51" t="s">
        <v>6</v>
      </c>
      <c r="B38" s="51"/>
      <c r="C38" s="7">
        <v>2762542</v>
      </c>
      <c r="D38" s="30">
        <v>1024734817</v>
      </c>
      <c r="E38" s="31">
        <v>743965158</v>
      </c>
      <c r="F38" s="31">
        <v>280769659</v>
      </c>
    </row>
    <row r="39" spans="1:6" ht="16.5" customHeight="1">
      <c r="A39" s="51" t="s">
        <v>12</v>
      </c>
      <c r="B39" s="51"/>
      <c r="C39" s="7">
        <v>12514909</v>
      </c>
      <c r="D39" s="30">
        <v>15366617026</v>
      </c>
      <c r="E39" s="31">
        <v>14242761303</v>
      </c>
      <c r="F39" s="31">
        <v>1123855723</v>
      </c>
    </row>
    <row r="40" spans="1:6" ht="16.5" customHeight="1">
      <c r="A40" s="51" t="s">
        <v>63</v>
      </c>
      <c r="B40" s="51"/>
      <c r="C40" s="21"/>
      <c r="D40" s="30">
        <v>100000000</v>
      </c>
      <c r="E40" s="31" t="s">
        <v>23</v>
      </c>
      <c r="F40" s="31">
        <v>100000000</v>
      </c>
    </row>
    <row r="41" spans="1:6" ht="16.5" customHeight="1">
      <c r="A41" s="51" t="s">
        <v>13</v>
      </c>
      <c r="B41" s="51"/>
      <c r="C41" s="7">
        <v>987297</v>
      </c>
      <c r="D41" s="30">
        <v>668682500</v>
      </c>
      <c r="E41" s="31" t="s">
        <v>23</v>
      </c>
      <c r="F41" s="31">
        <v>668682500</v>
      </c>
    </row>
    <row r="42" spans="1:6" ht="16.5" customHeight="1">
      <c r="A42" s="57" t="s">
        <v>22</v>
      </c>
      <c r="B42" s="57"/>
      <c r="C42" s="10">
        <v>368543093</v>
      </c>
      <c r="D42" s="33">
        <v>397341631998</v>
      </c>
      <c r="E42" s="34">
        <v>374150210442</v>
      </c>
      <c r="F42" s="34">
        <v>23191421556</v>
      </c>
    </row>
    <row r="43" ht="6" customHeight="1"/>
    <row r="44" spans="2:6" ht="21" customHeight="1">
      <c r="B44" s="55" t="s">
        <v>36</v>
      </c>
      <c r="C44" s="56"/>
      <c r="D44" s="56"/>
      <c r="E44" s="56"/>
      <c r="F44" s="56"/>
    </row>
  </sheetData>
  <sheetProtection/>
  <mergeCells count="23">
    <mergeCell ref="B1:F1"/>
    <mergeCell ref="A3:F3"/>
    <mergeCell ref="A4:C4"/>
    <mergeCell ref="A5:B5"/>
    <mergeCell ref="A12:B12"/>
    <mergeCell ref="A13:B13"/>
    <mergeCell ref="A38:B38"/>
    <mergeCell ref="A19:B19"/>
    <mergeCell ref="A20:B20"/>
    <mergeCell ref="A21:B21"/>
    <mergeCell ref="A22:B22"/>
    <mergeCell ref="A23:B23"/>
    <mergeCell ref="A24:B24"/>
    <mergeCell ref="A39:B39"/>
    <mergeCell ref="A40:B40"/>
    <mergeCell ref="A41:B41"/>
    <mergeCell ref="A42:B42"/>
    <mergeCell ref="B44:F44"/>
    <mergeCell ref="A25:B25"/>
    <mergeCell ref="B33:C33"/>
    <mergeCell ref="A35:B35"/>
    <mergeCell ref="A36:B36"/>
    <mergeCell ref="A37:B37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9" sqref="F19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76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2"/>
      <c r="B6" s="42" t="s">
        <v>68</v>
      </c>
      <c r="C6" s="7"/>
      <c r="D6" s="30">
        <v>76692537386</v>
      </c>
      <c r="E6" s="31">
        <v>74751670031</v>
      </c>
      <c r="F6" s="31">
        <v>1940867354</v>
      </c>
    </row>
    <row r="7" spans="1:6" ht="16.5" customHeight="1">
      <c r="A7" s="42"/>
      <c r="B7" s="42" t="s">
        <v>69</v>
      </c>
      <c r="C7" s="7"/>
      <c r="D7" s="30">
        <v>10095686941</v>
      </c>
      <c r="E7" s="31">
        <v>9996938000</v>
      </c>
      <c r="F7" s="31">
        <v>98748941</v>
      </c>
    </row>
    <row r="8" spans="1:6" ht="16.5" customHeight="1">
      <c r="A8" s="42"/>
      <c r="B8" s="42" t="s">
        <v>70</v>
      </c>
      <c r="C8" s="7"/>
      <c r="D8" s="30">
        <v>2932544870</v>
      </c>
      <c r="E8" s="31">
        <v>2823785337</v>
      </c>
      <c r="F8" s="31">
        <v>108759532</v>
      </c>
    </row>
    <row r="9" spans="1:6" ht="16.5" customHeight="1">
      <c r="A9" s="42"/>
      <c r="B9" s="42" t="s">
        <v>71</v>
      </c>
      <c r="C9" s="7"/>
      <c r="D9" s="30">
        <v>1072971544</v>
      </c>
      <c r="E9" s="31">
        <v>971449043</v>
      </c>
      <c r="F9" s="31">
        <v>101522500</v>
      </c>
    </row>
    <row r="10" spans="1:6" ht="16.5" customHeight="1">
      <c r="A10" s="42"/>
      <c r="B10" s="42" t="s">
        <v>79</v>
      </c>
      <c r="C10" s="7"/>
      <c r="D10" s="30">
        <v>2549040</v>
      </c>
      <c r="E10" s="31">
        <v>2046394</v>
      </c>
      <c r="F10" s="31">
        <v>502646</v>
      </c>
    </row>
    <row r="11" spans="1:6" ht="16.5" customHeight="1">
      <c r="A11" s="42"/>
      <c r="B11" s="42" t="s">
        <v>35</v>
      </c>
      <c r="C11" s="7">
        <v>134144</v>
      </c>
      <c r="D11" s="30">
        <v>5431577905</v>
      </c>
      <c r="E11" s="31">
        <v>5137638088</v>
      </c>
      <c r="F11" s="31">
        <v>293939816</v>
      </c>
    </row>
    <row r="12" spans="1:6" ht="16.5" customHeight="1">
      <c r="A12" s="51" t="s">
        <v>8</v>
      </c>
      <c r="B12" s="51"/>
      <c r="C12" s="7">
        <v>78300027</v>
      </c>
      <c r="D12" s="30">
        <v>96227867686</v>
      </c>
      <c r="E12" s="31">
        <v>93683526894</v>
      </c>
      <c r="F12" s="31">
        <v>2544340791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2"/>
      <c r="B14" s="42" t="s">
        <v>50</v>
      </c>
      <c r="C14" s="7"/>
      <c r="D14" s="30">
        <v>1883000</v>
      </c>
      <c r="E14" s="31">
        <v>1841107</v>
      </c>
      <c r="F14" s="31">
        <v>41892</v>
      </c>
    </row>
    <row r="15" spans="1:6" ht="16.5" customHeight="1">
      <c r="A15" s="42"/>
      <c r="B15" s="42" t="s">
        <v>51</v>
      </c>
      <c r="C15" s="7"/>
      <c r="D15" s="30">
        <v>5147715</v>
      </c>
      <c r="E15" s="31">
        <v>4988115</v>
      </c>
      <c r="F15" s="31">
        <v>159599</v>
      </c>
    </row>
    <row r="16" spans="1:6" ht="16.5" customHeight="1">
      <c r="A16" s="42"/>
      <c r="B16" s="42" t="s">
        <v>52</v>
      </c>
      <c r="C16" s="7"/>
      <c r="D16" s="30">
        <v>15863167</v>
      </c>
      <c r="E16" s="31">
        <v>10119434</v>
      </c>
      <c r="F16" s="31">
        <v>5743732</v>
      </c>
    </row>
    <row r="17" spans="1:6" ht="16.5" customHeight="1">
      <c r="A17" s="42"/>
      <c r="B17" s="42" t="s">
        <v>53</v>
      </c>
      <c r="C17" s="7"/>
      <c r="D17" s="30">
        <v>10615994</v>
      </c>
      <c r="E17" s="31">
        <v>9362432</v>
      </c>
      <c r="F17" s="31">
        <v>1253562</v>
      </c>
    </row>
    <row r="18" spans="1:6" ht="16.5" customHeight="1">
      <c r="A18" s="42"/>
      <c r="B18" s="42" t="s">
        <v>54</v>
      </c>
      <c r="C18" s="7"/>
      <c r="D18" s="30">
        <v>127691</v>
      </c>
      <c r="E18" s="31">
        <v>127691</v>
      </c>
      <c r="F18" s="32" t="s">
        <v>23</v>
      </c>
    </row>
    <row r="19" spans="1:6" ht="16.5" customHeight="1">
      <c r="A19" s="51" t="s">
        <v>8</v>
      </c>
      <c r="B19" s="51"/>
      <c r="C19" s="7">
        <v>16582271</v>
      </c>
      <c r="D19" s="30">
        <v>33637567</v>
      </c>
      <c r="E19" s="31">
        <v>26438781</v>
      </c>
      <c r="F19" s="31">
        <v>7198786</v>
      </c>
    </row>
    <row r="20" spans="1:6" ht="16.5" customHeight="1">
      <c r="A20" s="51" t="s">
        <v>10</v>
      </c>
      <c r="B20" s="51"/>
      <c r="C20" s="7">
        <v>250524587</v>
      </c>
      <c r="D20" s="30">
        <v>255812534617</v>
      </c>
      <c r="E20" s="31">
        <v>240079420027</v>
      </c>
      <c r="F20" s="31">
        <v>15733114590</v>
      </c>
    </row>
    <row r="21" spans="1:6" ht="16.5" customHeight="1">
      <c r="A21" s="51" t="s">
        <v>1</v>
      </c>
      <c r="B21" s="59"/>
      <c r="C21" s="7">
        <v>15406082</v>
      </c>
      <c r="D21" s="30">
        <v>17441668102</v>
      </c>
      <c r="E21" s="31">
        <v>16873440021</v>
      </c>
      <c r="F21" s="31">
        <v>568228081</v>
      </c>
    </row>
    <row r="22" spans="1:6" ht="16.5" customHeight="1">
      <c r="A22" s="51" t="s">
        <v>4</v>
      </c>
      <c r="B22" s="59"/>
      <c r="C22" s="7">
        <v>473489</v>
      </c>
      <c r="D22" s="30">
        <v>154400000</v>
      </c>
      <c r="E22" s="31">
        <v>154400000</v>
      </c>
      <c r="F22" s="32" t="s">
        <v>23</v>
      </c>
    </row>
    <row r="23" spans="1:6" ht="16.5" customHeight="1">
      <c r="A23" s="51" t="s">
        <v>15</v>
      </c>
      <c r="B23" s="59"/>
      <c r="C23" s="7">
        <v>702700</v>
      </c>
      <c r="D23" s="30">
        <v>2659702600</v>
      </c>
      <c r="E23" s="31">
        <v>2650872746</v>
      </c>
      <c r="F23" s="31">
        <v>8829853</v>
      </c>
    </row>
    <row r="24" spans="1:6" ht="16.5" customHeight="1">
      <c r="A24" s="51" t="s">
        <v>56</v>
      </c>
      <c r="B24" s="51"/>
      <c r="C24" s="7"/>
      <c r="D24" s="30">
        <v>415605</v>
      </c>
      <c r="E24" s="31">
        <v>415605</v>
      </c>
      <c r="F24" s="31" t="s">
        <v>23</v>
      </c>
    </row>
    <row r="25" spans="1:6" ht="16.5" customHeight="1">
      <c r="A25" s="51" t="s">
        <v>11</v>
      </c>
      <c r="B25" s="51"/>
      <c r="C25" s="7"/>
      <c r="D25" s="30"/>
      <c r="E25" s="31"/>
      <c r="F25" s="31"/>
    </row>
    <row r="26" spans="1:6" ht="16.5" customHeight="1">
      <c r="A26" s="42"/>
      <c r="B26" s="42" t="s">
        <v>16</v>
      </c>
      <c r="C26" s="7">
        <v>1030941</v>
      </c>
      <c r="D26" s="30">
        <v>27785483</v>
      </c>
      <c r="E26" s="31">
        <v>17858387</v>
      </c>
      <c r="F26" s="31">
        <v>9927095</v>
      </c>
    </row>
    <row r="27" spans="1:6" ht="16.5" customHeight="1">
      <c r="A27" s="42"/>
      <c r="B27" s="42" t="s">
        <v>17</v>
      </c>
      <c r="C27" s="7">
        <v>2861910</v>
      </c>
      <c r="D27" s="30">
        <v>289555081</v>
      </c>
      <c r="E27" s="31">
        <v>232980288</v>
      </c>
      <c r="F27" s="31">
        <v>56574792</v>
      </c>
    </row>
    <row r="28" spans="1:6" ht="16.5" customHeight="1">
      <c r="A28" s="42"/>
      <c r="B28" s="42" t="s">
        <v>18</v>
      </c>
      <c r="C28" s="7">
        <v>750769</v>
      </c>
      <c r="D28" s="30">
        <v>502990985</v>
      </c>
      <c r="E28" s="31">
        <v>390570053</v>
      </c>
      <c r="F28" s="31">
        <v>112420931</v>
      </c>
    </row>
    <row r="29" spans="1:6" ht="16.5" customHeight="1">
      <c r="A29" s="42"/>
      <c r="B29" s="42" t="s">
        <v>57</v>
      </c>
      <c r="C29" s="7"/>
      <c r="D29" s="30">
        <v>29214574</v>
      </c>
      <c r="E29" s="31">
        <v>25148435</v>
      </c>
      <c r="F29" s="31">
        <v>4066138</v>
      </c>
    </row>
    <row r="30" spans="1:6" ht="16.5" customHeight="1">
      <c r="A30" s="42"/>
      <c r="B30" s="42" t="s">
        <v>40</v>
      </c>
      <c r="C30" s="7">
        <v>102496</v>
      </c>
      <c r="D30" s="30">
        <v>87513756</v>
      </c>
      <c r="E30" s="31">
        <v>56981415</v>
      </c>
      <c r="F30" s="31">
        <v>30532341</v>
      </c>
    </row>
    <row r="31" spans="1:6" ht="16.5" customHeight="1">
      <c r="A31" s="42"/>
      <c r="B31" s="42" t="s">
        <v>58</v>
      </c>
      <c r="C31" s="7"/>
      <c r="D31" s="30">
        <v>186339059</v>
      </c>
      <c r="E31" s="31">
        <v>104742934</v>
      </c>
      <c r="F31" s="31">
        <v>81596124</v>
      </c>
    </row>
    <row r="32" spans="1:6" ht="16.5" customHeight="1">
      <c r="A32" s="42"/>
      <c r="B32" s="53" t="s">
        <v>31</v>
      </c>
      <c r="C32" s="54"/>
      <c r="D32" s="30">
        <v>1123398939</v>
      </c>
      <c r="E32" s="31">
        <v>828281515</v>
      </c>
      <c r="F32" s="31">
        <v>295117424</v>
      </c>
    </row>
    <row r="33" spans="1:6" ht="16.5" customHeight="1">
      <c r="A33" s="42"/>
      <c r="B33" s="42" t="s">
        <v>21</v>
      </c>
      <c r="C33" s="7">
        <v>3473</v>
      </c>
      <c r="D33" s="30">
        <v>449800294</v>
      </c>
      <c r="E33" s="31">
        <v>262045759</v>
      </c>
      <c r="F33" s="31">
        <v>187754535</v>
      </c>
    </row>
    <row r="34" spans="1:6" ht="16.5" customHeight="1">
      <c r="A34" s="51" t="s">
        <v>8</v>
      </c>
      <c r="B34" s="51"/>
      <c r="C34" s="7">
        <v>5899709</v>
      </c>
      <c r="D34" s="30">
        <v>1573199234</v>
      </c>
      <c r="E34" s="31">
        <v>1090327274</v>
      </c>
      <c r="F34" s="31">
        <v>482871959</v>
      </c>
    </row>
    <row r="35" spans="1:6" ht="16.5" customHeight="1">
      <c r="A35" s="51" t="s">
        <v>59</v>
      </c>
      <c r="B35" s="51"/>
      <c r="C35" s="7"/>
      <c r="D35" s="30">
        <v>60503585</v>
      </c>
      <c r="E35" s="31">
        <v>14930593</v>
      </c>
      <c r="F35" s="31">
        <v>45572991</v>
      </c>
    </row>
    <row r="36" spans="1:6" ht="16.5" customHeight="1">
      <c r="A36" s="51" t="s">
        <v>2</v>
      </c>
      <c r="B36" s="51"/>
      <c r="C36" s="7">
        <v>971752</v>
      </c>
      <c r="D36" s="30">
        <v>1235243140</v>
      </c>
      <c r="E36" s="31">
        <v>1022805301</v>
      </c>
      <c r="F36" s="31">
        <v>212437839</v>
      </c>
    </row>
    <row r="37" spans="1:6" ht="16.5" customHeight="1">
      <c r="A37" s="51" t="s">
        <v>6</v>
      </c>
      <c r="B37" s="51"/>
      <c r="C37" s="7">
        <v>2762542</v>
      </c>
      <c r="D37" s="30">
        <v>1044441943</v>
      </c>
      <c r="E37" s="31">
        <v>714238828</v>
      </c>
      <c r="F37" s="31">
        <v>330203115</v>
      </c>
    </row>
    <row r="38" spans="1:6" ht="16.5" customHeight="1">
      <c r="A38" s="51" t="s">
        <v>12</v>
      </c>
      <c r="B38" s="51"/>
      <c r="C38" s="7">
        <v>12514909</v>
      </c>
      <c r="D38" s="30">
        <v>14914366335</v>
      </c>
      <c r="E38" s="31">
        <v>12625196659</v>
      </c>
      <c r="F38" s="31">
        <v>2289169676</v>
      </c>
    </row>
    <row r="39" spans="1:6" ht="16.5" customHeight="1">
      <c r="A39" s="51" t="s">
        <v>63</v>
      </c>
      <c r="B39" s="51"/>
      <c r="C39" s="21"/>
      <c r="D39" s="30">
        <v>100000000</v>
      </c>
      <c r="E39" s="31" t="s">
        <v>23</v>
      </c>
      <c r="F39" s="31">
        <v>100000000</v>
      </c>
    </row>
    <row r="40" spans="1:6" ht="16.5" customHeight="1">
      <c r="A40" s="51" t="s">
        <v>13</v>
      </c>
      <c r="B40" s="51"/>
      <c r="C40" s="7">
        <v>987297</v>
      </c>
      <c r="D40" s="30">
        <v>671652500</v>
      </c>
      <c r="E40" s="31" t="s">
        <v>23</v>
      </c>
      <c r="F40" s="31">
        <v>671652500</v>
      </c>
    </row>
    <row r="41" spans="1:6" ht="16.5" customHeight="1">
      <c r="A41" s="57" t="s">
        <v>22</v>
      </c>
      <c r="B41" s="57"/>
      <c r="C41" s="10">
        <v>368543093</v>
      </c>
      <c r="D41" s="33">
        <v>391929632918</v>
      </c>
      <c r="E41" s="34">
        <v>368936012733</v>
      </c>
      <c r="F41" s="34">
        <v>22993620184</v>
      </c>
    </row>
    <row r="42" ht="6" customHeight="1"/>
    <row r="43" spans="2:6" ht="21" customHeight="1">
      <c r="B43" s="55" t="s">
        <v>36</v>
      </c>
      <c r="C43" s="56"/>
      <c r="D43" s="56"/>
      <c r="E43" s="56"/>
      <c r="F43" s="56"/>
    </row>
    <row r="44" ht="9">
      <c r="D44" s="43"/>
    </row>
  </sheetData>
  <sheetProtection/>
  <mergeCells count="23">
    <mergeCell ref="B1:F1"/>
    <mergeCell ref="A3:F3"/>
    <mergeCell ref="A4:C4"/>
    <mergeCell ref="A5:B5"/>
    <mergeCell ref="A12:B12"/>
    <mergeCell ref="A13:B13"/>
    <mergeCell ref="A37:B37"/>
    <mergeCell ref="A19:B19"/>
    <mergeCell ref="A20:B20"/>
    <mergeCell ref="A21:B21"/>
    <mergeCell ref="A22:B22"/>
    <mergeCell ref="A23:B23"/>
    <mergeCell ref="A24:B24"/>
    <mergeCell ref="A38:B38"/>
    <mergeCell ref="A39:B39"/>
    <mergeCell ref="A40:B40"/>
    <mergeCell ref="A41:B41"/>
    <mergeCell ref="B43:F43"/>
    <mergeCell ref="A25:B25"/>
    <mergeCell ref="B32:C32"/>
    <mergeCell ref="A34:B34"/>
    <mergeCell ref="A35:B35"/>
    <mergeCell ref="A36:B36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77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4"/>
      <c r="B6" s="44" t="s">
        <v>68</v>
      </c>
      <c r="C6" s="7"/>
      <c r="D6" s="30">
        <v>77325955785</v>
      </c>
      <c r="E6" s="31">
        <v>75310523746</v>
      </c>
      <c r="F6" s="31">
        <v>2015432038</v>
      </c>
    </row>
    <row r="7" spans="1:6" ht="16.5" customHeight="1">
      <c r="A7" s="44"/>
      <c r="B7" s="44" t="s">
        <v>69</v>
      </c>
      <c r="C7" s="7"/>
      <c r="D7" s="30">
        <v>10609784311</v>
      </c>
      <c r="E7" s="31">
        <v>10523691000</v>
      </c>
      <c r="F7" s="31">
        <v>86093311</v>
      </c>
    </row>
    <row r="8" spans="1:6" ht="16.5" customHeight="1">
      <c r="A8" s="44"/>
      <c r="B8" s="44" t="s">
        <v>70</v>
      </c>
      <c r="C8" s="7"/>
      <c r="D8" s="30">
        <v>3290112884</v>
      </c>
      <c r="E8" s="31">
        <v>3143137192</v>
      </c>
      <c r="F8" s="31">
        <v>146975691</v>
      </c>
    </row>
    <row r="9" spans="1:6" ht="16.5" customHeight="1">
      <c r="A9" s="44"/>
      <c r="B9" s="44" t="s">
        <v>71</v>
      </c>
      <c r="C9" s="7"/>
      <c r="D9" s="30">
        <v>1179421873</v>
      </c>
      <c r="E9" s="31">
        <v>1063277443</v>
      </c>
      <c r="F9" s="31">
        <v>116144429</v>
      </c>
    </row>
    <row r="10" spans="1:6" ht="16.5" customHeight="1">
      <c r="A10" s="44"/>
      <c r="B10" s="44" t="s">
        <v>79</v>
      </c>
      <c r="C10" s="7"/>
      <c r="D10" s="30">
        <v>620370</v>
      </c>
      <c r="E10" s="31">
        <v>470414</v>
      </c>
      <c r="F10" s="31">
        <v>149956</v>
      </c>
    </row>
    <row r="11" spans="1:6" ht="16.5" customHeight="1">
      <c r="A11" s="44"/>
      <c r="B11" s="44" t="s">
        <v>35</v>
      </c>
      <c r="C11" s="7">
        <v>134144</v>
      </c>
      <c r="D11" s="30">
        <v>5667705397</v>
      </c>
      <c r="E11" s="31">
        <v>5289783179</v>
      </c>
      <c r="F11" s="31">
        <v>377922218</v>
      </c>
    </row>
    <row r="12" spans="1:6" ht="16.5" customHeight="1">
      <c r="A12" s="51" t="s">
        <v>8</v>
      </c>
      <c r="B12" s="51"/>
      <c r="C12" s="7">
        <v>78300027</v>
      </c>
      <c r="D12" s="30">
        <v>98073600620</v>
      </c>
      <c r="E12" s="31">
        <v>95330882976</v>
      </c>
      <c r="F12" s="31">
        <v>2742717644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4"/>
      <c r="B14" s="44" t="s">
        <v>50</v>
      </c>
      <c r="C14" s="7"/>
      <c r="D14" s="30">
        <v>1777194</v>
      </c>
      <c r="E14" s="31">
        <v>1698835</v>
      </c>
      <c r="F14" s="31">
        <v>78358</v>
      </c>
    </row>
    <row r="15" spans="1:6" ht="16.5" customHeight="1">
      <c r="A15" s="44"/>
      <c r="B15" s="44" t="s">
        <v>51</v>
      </c>
      <c r="C15" s="7"/>
      <c r="D15" s="30">
        <v>4440175</v>
      </c>
      <c r="E15" s="31">
        <v>4391129</v>
      </c>
      <c r="F15" s="31">
        <v>49045</v>
      </c>
    </row>
    <row r="16" spans="1:6" ht="16.5" customHeight="1">
      <c r="A16" s="44"/>
      <c r="B16" s="44" t="s">
        <v>52</v>
      </c>
      <c r="C16" s="7"/>
      <c r="D16" s="30">
        <v>11518427</v>
      </c>
      <c r="E16" s="31">
        <v>6885244</v>
      </c>
      <c r="F16" s="31">
        <v>4633182</v>
      </c>
    </row>
    <row r="17" spans="1:6" ht="16.5" customHeight="1">
      <c r="A17" s="44"/>
      <c r="B17" s="44" t="s">
        <v>53</v>
      </c>
      <c r="C17" s="7"/>
      <c r="D17" s="30">
        <v>8698839</v>
      </c>
      <c r="E17" s="31">
        <v>7686562</v>
      </c>
      <c r="F17" s="31">
        <v>1012276</v>
      </c>
    </row>
    <row r="18" spans="1:6" ht="16.5" customHeight="1">
      <c r="A18" s="51" t="s">
        <v>8</v>
      </c>
      <c r="B18" s="51"/>
      <c r="C18" s="7">
        <v>16582271</v>
      </c>
      <c r="D18" s="30">
        <v>26434635</v>
      </c>
      <c r="E18" s="31">
        <v>20661772</v>
      </c>
      <c r="F18" s="31">
        <v>5772862</v>
      </c>
    </row>
    <row r="19" spans="1:6" ht="16.5" customHeight="1">
      <c r="A19" s="51" t="s">
        <v>10</v>
      </c>
      <c r="B19" s="51"/>
      <c r="C19" s="7">
        <v>250524587</v>
      </c>
      <c r="D19" s="30">
        <v>254341380588</v>
      </c>
      <c r="E19" s="31">
        <v>240997070453</v>
      </c>
      <c r="F19" s="31">
        <v>13344310134</v>
      </c>
    </row>
    <row r="20" spans="1:6" ht="16.5" customHeight="1">
      <c r="A20" s="51" t="s">
        <v>1</v>
      </c>
      <c r="B20" s="59"/>
      <c r="C20" s="7">
        <v>15406082</v>
      </c>
      <c r="D20" s="30">
        <v>17173066515</v>
      </c>
      <c r="E20" s="31">
        <v>17114262454</v>
      </c>
      <c r="F20" s="31">
        <v>58804061</v>
      </c>
    </row>
    <row r="21" spans="1:6" ht="16.5" customHeight="1">
      <c r="A21" s="51" t="s">
        <v>4</v>
      </c>
      <c r="B21" s="59"/>
      <c r="C21" s="7">
        <v>473489</v>
      </c>
      <c r="D21" s="30">
        <v>468270824</v>
      </c>
      <c r="E21" s="31">
        <v>468270824</v>
      </c>
      <c r="F21" s="32" t="s">
        <v>23</v>
      </c>
    </row>
    <row r="22" spans="1:6" ht="16.5" customHeight="1">
      <c r="A22" s="51" t="s">
        <v>15</v>
      </c>
      <c r="B22" s="59"/>
      <c r="C22" s="7">
        <v>702700</v>
      </c>
      <c r="D22" s="30">
        <v>2712302600</v>
      </c>
      <c r="E22" s="31">
        <v>2613841633</v>
      </c>
      <c r="F22" s="31">
        <v>98460966</v>
      </c>
    </row>
    <row r="23" spans="1:6" ht="16.5" customHeight="1">
      <c r="A23" s="51" t="s">
        <v>11</v>
      </c>
      <c r="B23" s="51"/>
      <c r="C23" s="7"/>
      <c r="D23" s="30"/>
      <c r="E23" s="31"/>
      <c r="F23" s="31"/>
    </row>
    <row r="24" spans="1:6" ht="16.5" customHeight="1">
      <c r="A24" s="44"/>
      <c r="B24" s="44" t="s">
        <v>16</v>
      </c>
      <c r="C24" s="7">
        <v>1030941</v>
      </c>
      <c r="D24" s="30">
        <v>20214516</v>
      </c>
      <c r="E24" s="31">
        <v>11751888</v>
      </c>
      <c r="F24" s="31">
        <v>8462627</v>
      </c>
    </row>
    <row r="25" spans="1:6" ht="16.5" customHeight="1">
      <c r="A25" s="44"/>
      <c r="B25" s="44" t="s">
        <v>17</v>
      </c>
      <c r="C25" s="7">
        <v>2861910</v>
      </c>
      <c r="D25" s="30">
        <v>282842661</v>
      </c>
      <c r="E25" s="31">
        <v>170967998</v>
      </c>
      <c r="F25" s="31">
        <v>111874662</v>
      </c>
    </row>
    <row r="26" spans="1:6" ht="16.5" customHeight="1">
      <c r="A26" s="44"/>
      <c r="B26" s="44" t="s">
        <v>18</v>
      </c>
      <c r="C26" s="7">
        <v>750769</v>
      </c>
      <c r="D26" s="30">
        <v>532777426</v>
      </c>
      <c r="E26" s="31">
        <v>433312883</v>
      </c>
      <c r="F26" s="31">
        <v>99464542</v>
      </c>
    </row>
    <row r="27" spans="1:6" ht="16.5" customHeight="1">
      <c r="A27" s="44"/>
      <c r="B27" s="44" t="s">
        <v>57</v>
      </c>
      <c r="C27" s="7"/>
      <c r="D27" s="30">
        <v>39837526</v>
      </c>
      <c r="E27" s="31">
        <v>24321305</v>
      </c>
      <c r="F27" s="31">
        <v>15516220</v>
      </c>
    </row>
    <row r="28" spans="1:6" ht="16.5" customHeight="1">
      <c r="A28" s="44"/>
      <c r="B28" s="44" t="s">
        <v>40</v>
      </c>
      <c r="C28" s="7">
        <v>102496</v>
      </c>
      <c r="D28" s="30">
        <v>83242961</v>
      </c>
      <c r="E28" s="31">
        <v>52638753</v>
      </c>
      <c r="F28" s="31">
        <v>30604208</v>
      </c>
    </row>
    <row r="29" spans="1:6" ht="16.5" customHeight="1">
      <c r="A29" s="44"/>
      <c r="B29" s="44" t="s">
        <v>58</v>
      </c>
      <c r="C29" s="7"/>
      <c r="D29" s="30">
        <v>219450862</v>
      </c>
      <c r="E29" s="31">
        <v>102298634</v>
      </c>
      <c r="F29" s="31">
        <v>117152227</v>
      </c>
    </row>
    <row r="30" spans="1:6" ht="16.5" customHeight="1">
      <c r="A30" s="44"/>
      <c r="B30" s="53" t="s">
        <v>31</v>
      </c>
      <c r="C30" s="54"/>
      <c r="D30" s="30">
        <v>1178365954</v>
      </c>
      <c r="E30" s="31">
        <v>795291464</v>
      </c>
      <c r="F30" s="31">
        <v>383074489</v>
      </c>
    </row>
    <row r="31" spans="1:6" ht="16.5" customHeight="1">
      <c r="A31" s="44"/>
      <c r="B31" s="44" t="s">
        <v>21</v>
      </c>
      <c r="C31" s="7">
        <v>3473</v>
      </c>
      <c r="D31" s="30">
        <v>375760363</v>
      </c>
      <c r="E31" s="31">
        <v>212377228</v>
      </c>
      <c r="F31" s="31">
        <v>163383134</v>
      </c>
    </row>
    <row r="32" spans="1:6" ht="16.5" customHeight="1">
      <c r="A32" s="51" t="s">
        <v>8</v>
      </c>
      <c r="B32" s="51"/>
      <c r="C32" s="7">
        <v>5899709</v>
      </c>
      <c r="D32" s="30">
        <v>1554126317</v>
      </c>
      <c r="E32" s="31">
        <v>1007668693</v>
      </c>
      <c r="F32" s="31">
        <v>546457623</v>
      </c>
    </row>
    <row r="33" spans="1:6" ht="16.5" customHeight="1">
      <c r="A33" s="51" t="s">
        <v>59</v>
      </c>
      <c r="B33" s="51"/>
      <c r="C33" s="7"/>
      <c r="D33" s="30">
        <v>44628619</v>
      </c>
      <c r="E33" s="31">
        <v>14141155</v>
      </c>
      <c r="F33" s="31">
        <v>30487463</v>
      </c>
    </row>
    <row r="34" spans="1:6" ht="16.5" customHeight="1">
      <c r="A34" s="51" t="s">
        <v>2</v>
      </c>
      <c r="B34" s="51"/>
      <c r="C34" s="7">
        <v>971752</v>
      </c>
      <c r="D34" s="30">
        <v>1292606468</v>
      </c>
      <c r="E34" s="31">
        <v>1038907873</v>
      </c>
      <c r="F34" s="31">
        <v>253698595</v>
      </c>
    </row>
    <row r="35" spans="1:6" ht="16.5" customHeight="1">
      <c r="A35" s="51" t="s">
        <v>6</v>
      </c>
      <c r="B35" s="51"/>
      <c r="C35" s="7">
        <v>2762542</v>
      </c>
      <c r="D35" s="30">
        <v>1049143343</v>
      </c>
      <c r="E35" s="31">
        <v>748900127</v>
      </c>
      <c r="F35" s="31">
        <v>300243215</v>
      </c>
    </row>
    <row r="36" spans="1:6" ht="16.5" customHeight="1">
      <c r="A36" s="51" t="s">
        <v>12</v>
      </c>
      <c r="B36" s="51"/>
      <c r="C36" s="7">
        <v>12514909</v>
      </c>
      <c r="D36" s="30">
        <v>15718022796</v>
      </c>
      <c r="E36" s="31">
        <v>14815069294</v>
      </c>
      <c r="F36" s="31">
        <v>902953501</v>
      </c>
    </row>
    <row r="37" spans="1:6" ht="16.5" customHeight="1">
      <c r="A37" s="51" t="s">
        <v>78</v>
      </c>
      <c r="B37" s="51"/>
      <c r="C37" s="7"/>
      <c r="D37" s="30">
        <v>70000000</v>
      </c>
      <c r="E37" s="31" t="s">
        <v>80</v>
      </c>
      <c r="F37" s="31">
        <v>70000000</v>
      </c>
    </row>
    <row r="38" spans="1:6" ht="16.5" customHeight="1">
      <c r="A38" s="51" t="s">
        <v>63</v>
      </c>
      <c r="B38" s="51"/>
      <c r="C38" s="21"/>
      <c r="D38" s="30">
        <v>100000000</v>
      </c>
      <c r="E38" s="31" t="s">
        <v>23</v>
      </c>
      <c r="F38" s="31">
        <v>100000000</v>
      </c>
    </row>
    <row r="39" spans="1:6" ht="16.5" customHeight="1">
      <c r="A39" s="51" t="s">
        <v>13</v>
      </c>
      <c r="B39" s="51"/>
      <c r="C39" s="7">
        <v>987297</v>
      </c>
      <c r="D39" s="30">
        <v>622052500</v>
      </c>
      <c r="E39" s="31" t="s">
        <v>23</v>
      </c>
      <c r="F39" s="31">
        <v>622052500</v>
      </c>
    </row>
    <row r="40" spans="1:6" ht="16.5" customHeight="1">
      <c r="A40" s="57" t="s">
        <v>22</v>
      </c>
      <c r="B40" s="57"/>
      <c r="C40" s="10">
        <v>368543093</v>
      </c>
      <c r="D40" s="33">
        <v>393245635828</v>
      </c>
      <c r="E40" s="34">
        <v>374169677259</v>
      </c>
      <c r="F40" s="34">
        <v>19075958568</v>
      </c>
    </row>
    <row r="41" ht="6" customHeight="1"/>
    <row r="42" spans="2:6" ht="21" customHeight="1">
      <c r="B42" s="55" t="s">
        <v>36</v>
      </c>
      <c r="C42" s="56"/>
      <c r="D42" s="56"/>
      <c r="E42" s="56"/>
      <c r="F42" s="56"/>
    </row>
    <row r="43" ht="9">
      <c r="D43" s="43"/>
    </row>
  </sheetData>
  <sheetProtection/>
  <mergeCells count="23">
    <mergeCell ref="B1:F1"/>
    <mergeCell ref="A3:F3"/>
    <mergeCell ref="A4:C4"/>
    <mergeCell ref="A5:B5"/>
    <mergeCell ref="A12:B12"/>
    <mergeCell ref="A23:B23"/>
    <mergeCell ref="B42:F42"/>
    <mergeCell ref="A37:B37"/>
    <mergeCell ref="B30:C30"/>
    <mergeCell ref="A32:B32"/>
    <mergeCell ref="A33:B33"/>
    <mergeCell ref="A34:B34"/>
    <mergeCell ref="A35:B35"/>
    <mergeCell ref="A36:B36"/>
    <mergeCell ref="A38:B38"/>
    <mergeCell ref="A39:B39"/>
    <mergeCell ref="A40:B40"/>
    <mergeCell ref="A13:B13"/>
    <mergeCell ref="A18:B18"/>
    <mergeCell ref="A19:B19"/>
    <mergeCell ref="A20:B20"/>
    <mergeCell ref="A21:B21"/>
    <mergeCell ref="A22:B22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130" zoomScaleSheetLayoutView="130" zoomScalePageLayoutView="0" workbookViewId="0" topLeftCell="A1">
      <pane xSplit="3" ySplit="4" topLeftCell="D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0" sqref="H10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81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5"/>
      <c r="B6" s="45" t="s">
        <v>68</v>
      </c>
      <c r="C6" s="7"/>
      <c r="D6" s="30">
        <v>78522490689</v>
      </c>
      <c r="E6" s="31">
        <v>75988375890</v>
      </c>
      <c r="F6" s="31">
        <v>2534114798</v>
      </c>
    </row>
    <row r="7" spans="1:6" ht="16.5" customHeight="1">
      <c r="A7" s="45"/>
      <c r="B7" s="45" t="s">
        <v>69</v>
      </c>
      <c r="C7" s="7"/>
      <c r="D7" s="30">
        <v>11015354372</v>
      </c>
      <c r="E7" s="31">
        <v>10447758226</v>
      </c>
      <c r="F7" s="31">
        <v>567596146</v>
      </c>
    </row>
    <row r="8" spans="1:6" ht="16.5" customHeight="1">
      <c r="A8" s="45"/>
      <c r="B8" s="45" t="s">
        <v>70</v>
      </c>
      <c r="C8" s="7"/>
      <c r="D8" s="30">
        <v>3676720059</v>
      </c>
      <c r="E8" s="31">
        <v>3532088684</v>
      </c>
      <c r="F8" s="31">
        <v>144631374</v>
      </c>
    </row>
    <row r="9" spans="1:6" ht="16.5" customHeight="1">
      <c r="A9" s="45"/>
      <c r="B9" s="45" t="s">
        <v>71</v>
      </c>
      <c r="C9" s="7"/>
      <c r="D9" s="30">
        <v>1183081364</v>
      </c>
      <c r="E9" s="31">
        <v>1109040086</v>
      </c>
      <c r="F9" s="31">
        <v>74041277</v>
      </c>
    </row>
    <row r="10" spans="1:6" ht="16.5" customHeight="1">
      <c r="A10" s="45"/>
      <c r="B10" s="45" t="s">
        <v>79</v>
      </c>
      <c r="C10" s="7"/>
      <c r="D10" s="30">
        <v>613083</v>
      </c>
      <c r="E10" s="31">
        <v>490259</v>
      </c>
      <c r="F10" s="31">
        <v>122824</v>
      </c>
    </row>
    <row r="11" spans="1:6" ht="16.5" customHeight="1">
      <c r="A11" s="45"/>
      <c r="B11" s="45" t="s">
        <v>35</v>
      </c>
      <c r="C11" s="7">
        <v>134144</v>
      </c>
      <c r="D11" s="30">
        <v>9709614759</v>
      </c>
      <c r="E11" s="31">
        <v>8730717497</v>
      </c>
      <c r="F11" s="31">
        <v>978897261</v>
      </c>
    </row>
    <row r="12" spans="1:6" ht="16.5" customHeight="1">
      <c r="A12" s="51" t="s">
        <v>8</v>
      </c>
      <c r="B12" s="51"/>
      <c r="C12" s="7">
        <v>78300027</v>
      </c>
      <c r="D12" s="30">
        <v>104107874327</v>
      </c>
      <c r="E12" s="31">
        <v>99808470645</v>
      </c>
      <c r="F12" s="31">
        <v>4299403682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5"/>
      <c r="B14" s="45" t="s">
        <v>50</v>
      </c>
      <c r="C14" s="7"/>
      <c r="D14" s="30">
        <v>1599940</v>
      </c>
      <c r="E14" s="31">
        <v>1526955</v>
      </c>
      <c r="F14" s="31">
        <v>72984</v>
      </c>
    </row>
    <row r="15" spans="1:6" ht="16.5" customHeight="1">
      <c r="A15" s="45"/>
      <c r="B15" s="45" t="s">
        <v>51</v>
      </c>
      <c r="C15" s="7"/>
      <c r="D15" s="30">
        <v>4418311</v>
      </c>
      <c r="E15" s="31">
        <v>4376588</v>
      </c>
      <c r="F15" s="31">
        <v>41722</v>
      </c>
    </row>
    <row r="16" spans="1:6" ht="16.5" customHeight="1">
      <c r="A16" s="45"/>
      <c r="B16" s="45" t="s">
        <v>52</v>
      </c>
      <c r="C16" s="7"/>
      <c r="D16" s="30">
        <v>11646629</v>
      </c>
      <c r="E16" s="31">
        <v>7497112</v>
      </c>
      <c r="F16" s="31">
        <v>4149517</v>
      </c>
    </row>
    <row r="17" spans="1:6" ht="16.5" customHeight="1">
      <c r="A17" s="45"/>
      <c r="B17" s="45" t="s">
        <v>53</v>
      </c>
      <c r="C17" s="7"/>
      <c r="D17" s="30">
        <v>7210820</v>
      </c>
      <c r="E17" s="31">
        <v>6099645</v>
      </c>
      <c r="F17" s="31">
        <v>1111174</v>
      </c>
    </row>
    <row r="18" spans="1:6" ht="16.5" customHeight="1">
      <c r="A18" s="51" t="s">
        <v>8</v>
      </c>
      <c r="B18" s="51"/>
      <c r="C18" s="7">
        <v>16582271</v>
      </c>
      <c r="D18" s="30">
        <v>24875700</v>
      </c>
      <c r="E18" s="31">
        <v>19500301</v>
      </c>
      <c r="F18" s="31">
        <v>5375398</v>
      </c>
    </row>
    <row r="19" spans="1:6" ht="16.5" customHeight="1">
      <c r="A19" s="51" t="s">
        <v>10</v>
      </c>
      <c r="B19" s="51"/>
      <c r="C19" s="7">
        <v>250524587</v>
      </c>
      <c r="D19" s="30">
        <v>254359488785</v>
      </c>
      <c r="E19" s="31">
        <v>240795062220</v>
      </c>
      <c r="F19" s="31">
        <v>13564426564</v>
      </c>
    </row>
    <row r="20" spans="1:6" ht="16.5" customHeight="1">
      <c r="A20" s="51" t="s">
        <v>1</v>
      </c>
      <c r="B20" s="59"/>
      <c r="C20" s="7">
        <v>15406082</v>
      </c>
      <c r="D20" s="30">
        <v>17329186214</v>
      </c>
      <c r="E20" s="31">
        <v>17328768349</v>
      </c>
      <c r="F20" s="31">
        <v>417865</v>
      </c>
    </row>
    <row r="21" spans="1:6" ht="16.5" customHeight="1">
      <c r="A21" s="51" t="s">
        <v>4</v>
      </c>
      <c r="B21" s="59"/>
      <c r="C21" s="7">
        <v>473489</v>
      </c>
      <c r="D21" s="30">
        <v>225609000</v>
      </c>
      <c r="E21" s="31">
        <v>225609000</v>
      </c>
      <c r="F21" s="32" t="s">
        <v>23</v>
      </c>
    </row>
    <row r="22" spans="1:6" ht="16.5" customHeight="1">
      <c r="A22" s="51" t="s">
        <v>15</v>
      </c>
      <c r="B22" s="59"/>
      <c r="C22" s="7">
        <v>702700</v>
      </c>
      <c r="D22" s="30">
        <v>2321602500</v>
      </c>
      <c r="E22" s="31">
        <v>2232334538</v>
      </c>
      <c r="F22" s="31">
        <v>89267961</v>
      </c>
    </row>
    <row r="23" spans="1:6" ht="16.5" customHeight="1">
      <c r="A23" s="51" t="s">
        <v>11</v>
      </c>
      <c r="B23" s="51"/>
      <c r="C23" s="7"/>
      <c r="D23" s="30"/>
      <c r="E23" s="31"/>
      <c r="F23" s="31"/>
    </row>
    <row r="24" spans="1:6" ht="16.5" customHeight="1">
      <c r="A24" s="45"/>
      <c r="B24" s="45" t="s">
        <v>16</v>
      </c>
      <c r="C24" s="7">
        <v>1030941</v>
      </c>
      <c r="D24" s="30">
        <v>14424650</v>
      </c>
      <c r="E24" s="31">
        <v>9976603</v>
      </c>
      <c r="F24" s="31">
        <v>4448047</v>
      </c>
    </row>
    <row r="25" spans="1:6" ht="16.5" customHeight="1">
      <c r="A25" s="45"/>
      <c r="B25" s="45" t="s">
        <v>17</v>
      </c>
      <c r="C25" s="7">
        <v>2861910</v>
      </c>
      <c r="D25" s="30">
        <v>277842435</v>
      </c>
      <c r="E25" s="31">
        <v>233251649</v>
      </c>
      <c r="F25" s="31">
        <v>44590786</v>
      </c>
    </row>
    <row r="26" spans="1:6" ht="16.5" customHeight="1">
      <c r="A26" s="45"/>
      <c r="B26" s="45" t="s">
        <v>18</v>
      </c>
      <c r="C26" s="7">
        <v>750769</v>
      </c>
      <c r="D26" s="30">
        <v>513224616</v>
      </c>
      <c r="E26" s="31">
        <v>370532190</v>
      </c>
      <c r="F26" s="31">
        <v>142692426</v>
      </c>
    </row>
    <row r="27" spans="1:6" ht="16.5" customHeight="1">
      <c r="A27" s="45"/>
      <c r="B27" s="45" t="s">
        <v>57</v>
      </c>
      <c r="C27" s="7"/>
      <c r="D27" s="30">
        <v>46457796</v>
      </c>
      <c r="E27" s="31">
        <v>28439857</v>
      </c>
      <c r="F27" s="31">
        <v>18017938</v>
      </c>
    </row>
    <row r="28" spans="1:6" ht="16.5" customHeight="1">
      <c r="A28" s="45"/>
      <c r="B28" s="45" t="s">
        <v>40</v>
      </c>
      <c r="C28" s="7">
        <v>102496</v>
      </c>
      <c r="D28" s="30">
        <v>80701175</v>
      </c>
      <c r="E28" s="31">
        <v>46964824</v>
      </c>
      <c r="F28" s="31">
        <v>33736351</v>
      </c>
    </row>
    <row r="29" spans="1:6" ht="16.5" customHeight="1">
      <c r="A29" s="45"/>
      <c r="B29" s="45" t="s">
        <v>58</v>
      </c>
      <c r="C29" s="7"/>
      <c r="D29" s="30">
        <v>236418188</v>
      </c>
      <c r="E29" s="31">
        <v>115458065</v>
      </c>
      <c r="F29" s="31">
        <v>120960123</v>
      </c>
    </row>
    <row r="30" spans="1:6" ht="16.5" customHeight="1">
      <c r="A30" s="45"/>
      <c r="B30" s="53" t="s">
        <v>31</v>
      </c>
      <c r="C30" s="54"/>
      <c r="D30" s="30">
        <v>1169068863</v>
      </c>
      <c r="E30" s="31">
        <v>804623190</v>
      </c>
      <c r="F30" s="31">
        <v>364445672</v>
      </c>
    </row>
    <row r="31" spans="1:6" ht="16.5" customHeight="1">
      <c r="A31" s="45"/>
      <c r="B31" s="45" t="s">
        <v>21</v>
      </c>
      <c r="C31" s="7">
        <v>3473</v>
      </c>
      <c r="D31" s="30">
        <v>284652256</v>
      </c>
      <c r="E31" s="31">
        <v>153091353</v>
      </c>
      <c r="F31" s="31">
        <v>131560902</v>
      </c>
    </row>
    <row r="32" spans="1:6" ht="16.5" customHeight="1">
      <c r="A32" s="51" t="s">
        <v>8</v>
      </c>
      <c r="B32" s="51"/>
      <c r="C32" s="7">
        <v>5899709</v>
      </c>
      <c r="D32" s="30">
        <v>1453721120</v>
      </c>
      <c r="E32" s="31">
        <v>957714544</v>
      </c>
      <c r="F32" s="31">
        <v>496006575</v>
      </c>
    </row>
    <row r="33" spans="1:6" ht="16.5" customHeight="1">
      <c r="A33" s="51" t="s">
        <v>59</v>
      </c>
      <c r="B33" s="51"/>
      <c r="C33" s="7"/>
      <c r="D33" s="30">
        <v>35914640</v>
      </c>
      <c r="E33" s="31">
        <v>14148059</v>
      </c>
      <c r="F33" s="31">
        <v>21766580</v>
      </c>
    </row>
    <row r="34" spans="1:6" ht="16.5" customHeight="1">
      <c r="A34" s="51" t="s">
        <v>2</v>
      </c>
      <c r="B34" s="51"/>
      <c r="C34" s="7">
        <v>971752</v>
      </c>
      <c r="D34" s="30">
        <v>1334995663</v>
      </c>
      <c r="E34" s="31">
        <v>1002883221</v>
      </c>
      <c r="F34" s="31">
        <v>332112442</v>
      </c>
    </row>
    <row r="35" spans="1:6" ht="16.5" customHeight="1">
      <c r="A35" s="51" t="s">
        <v>6</v>
      </c>
      <c r="B35" s="51"/>
      <c r="C35" s="7">
        <v>2762542</v>
      </c>
      <c r="D35" s="30">
        <v>1034903688</v>
      </c>
      <c r="E35" s="31">
        <v>713569994</v>
      </c>
      <c r="F35" s="31">
        <v>321333693</v>
      </c>
    </row>
    <row r="36" spans="1:6" ht="16.5" customHeight="1">
      <c r="A36" s="51" t="s">
        <v>12</v>
      </c>
      <c r="B36" s="51"/>
      <c r="C36" s="7">
        <v>12514909</v>
      </c>
      <c r="D36" s="30">
        <v>43561050658</v>
      </c>
      <c r="E36" s="31">
        <v>41420822788</v>
      </c>
      <c r="F36" s="31">
        <v>2140227869</v>
      </c>
    </row>
    <row r="37" spans="1:6" ht="16.5" customHeight="1">
      <c r="A37" s="51" t="s">
        <v>78</v>
      </c>
      <c r="B37" s="51"/>
      <c r="C37" s="7"/>
      <c r="D37" s="30">
        <v>13400000</v>
      </c>
      <c r="E37" s="31" t="s">
        <v>23</v>
      </c>
      <c r="F37" s="31">
        <v>13400000</v>
      </c>
    </row>
    <row r="38" spans="1:6" ht="16.5" customHeight="1">
      <c r="A38" s="51" t="s">
        <v>63</v>
      </c>
      <c r="B38" s="51"/>
      <c r="C38" s="21"/>
      <c r="D38" s="30">
        <v>100000000</v>
      </c>
      <c r="E38" s="31" t="s">
        <v>23</v>
      </c>
      <c r="F38" s="31">
        <v>100000000</v>
      </c>
    </row>
    <row r="39" spans="1:6" ht="16.5" customHeight="1">
      <c r="A39" s="51" t="s">
        <v>13</v>
      </c>
      <c r="B39" s="51"/>
      <c r="C39" s="7">
        <v>987297</v>
      </c>
      <c r="D39" s="30">
        <v>626042500</v>
      </c>
      <c r="E39" s="31" t="s">
        <v>23</v>
      </c>
      <c r="F39" s="31">
        <v>626042500</v>
      </c>
    </row>
    <row r="40" spans="1:6" ht="16.5" customHeight="1">
      <c r="A40" s="57" t="s">
        <v>22</v>
      </c>
      <c r="B40" s="57"/>
      <c r="C40" s="10">
        <v>368543093</v>
      </c>
      <c r="D40" s="33">
        <v>426528664798</v>
      </c>
      <c r="E40" s="34">
        <v>404518883664</v>
      </c>
      <c r="F40" s="34">
        <v>22009781133</v>
      </c>
    </row>
    <row r="41" ht="6" customHeight="1"/>
    <row r="42" spans="2:6" ht="21" customHeight="1">
      <c r="B42" s="55" t="s">
        <v>36</v>
      </c>
      <c r="C42" s="56"/>
      <c r="D42" s="56"/>
      <c r="E42" s="56"/>
      <c r="F42" s="56"/>
    </row>
    <row r="43" ht="9">
      <c r="D43" s="43"/>
    </row>
  </sheetData>
  <sheetProtection/>
  <mergeCells count="23">
    <mergeCell ref="B1:F1"/>
    <mergeCell ref="A3:F3"/>
    <mergeCell ref="A4:C4"/>
    <mergeCell ref="A5:B5"/>
    <mergeCell ref="A12:B12"/>
    <mergeCell ref="A13:B13"/>
    <mergeCell ref="A36:B36"/>
    <mergeCell ref="A18:B18"/>
    <mergeCell ref="A19:B19"/>
    <mergeCell ref="A20:B20"/>
    <mergeCell ref="A21:B21"/>
    <mergeCell ref="A22:B22"/>
    <mergeCell ref="A23:B23"/>
    <mergeCell ref="A37:B37"/>
    <mergeCell ref="A38:B38"/>
    <mergeCell ref="A39:B39"/>
    <mergeCell ref="A40:B40"/>
    <mergeCell ref="B42:F42"/>
    <mergeCell ref="B30:C30"/>
    <mergeCell ref="A32:B32"/>
    <mergeCell ref="A33:B33"/>
    <mergeCell ref="A34:B34"/>
    <mergeCell ref="A35:B35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20" zoomScaleSheetLayoutView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0" sqref="E20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82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6"/>
      <c r="B6" s="46" t="s">
        <v>68</v>
      </c>
      <c r="C6" s="7"/>
      <c r="D6" s="30">
        <v>79825108591</v>
      </c>
      <c r="E6" s="31">
        <v>76505729351</v>
      </c>
      <c r="F6" s="31">
        <v>3319379239</v>
      </c>
    </row>
    <row r="7" spans="1:6" ht="16.5" customHeight="1">
      <c r="A7" s="46"/>
      <c r="B7" s="46" t="s">
        <v>69</v>
      </c>
      <c r="C7" s="7"/>
      <c r="D7" s="30">
        <v>10926165260</v>
      </c>
      <c r="E7" s="31">
        <v>10878896106</v>
      </c>
      <c r="F7" s="31">
        <v>47269154</v>
      </c>
    </row>
    <row r="8" spans="1:6" ht="16.5" customHeight="1">
      <c r="A8" s="46"/>
      <c r="B8" s="46" t="s">
        <v>70</v>
      </c>
      <c r="C8" s="7"/>
      <c r="D8" s="30">
        <v>3708718759</v>
      </c>
      <c r="E8" s="31">
        <v>3536710129</v>
      </c>
      <c r="F8" s="31">
        <v>172008629</v>
      </c>
    </row>
    <row r="9" spans="1:6" ht="16.5" customHeight="1">
      <c r="A9" s="46"/>
      <c r="B9" s="46" t="s">
        <v>71</v>
      </c>
      <c r="C9" s="7"/>
      <c r="D9" s="30">
        <v>1260052027</v>
      </c>
      <c r="E9" s="31">
        <v>1073159839</v>
      </c>
      <c r="F9" s="31">
        <v>186892187</v>
      </c>
    </row>
    <row r="10" spans="1:6" ht="16.5" customHeight="1">
      <c r="A10" s="46"/>
      <c r="B10" s="46" t="s">
        <v>79</v>
      </c>
      <c r="C10" s="7"/>
      <c r="D10" s="30">
        <v>6356852</v>
      </c>
      <c r="E10" s="31">
        <v>5457739</v>
      </c>
      <c r="F10" s="31">
        <v>899113</v>
      </c>
    </row>
    <row r="11" spans="1:6" ht="16.5" customHeight="1">
      <c r="A11" s="46"/>
      <c r="B11" s="46" t="s">
        <v>35</v>
      </c>
      <c r="C11" s="7">
        <v>134144</v>
      </c>
      <c r="D11" s="30">
        <v>8637875417</v>
      </c>
      <c r="E11" s="31">
        <v>7826751116</v>
      </c>
      <c r="F11" s="31">
        <v>811124300</v>
      </c>
    </row>
    <row r="12" spans="1:6" ht="16.5" customHeight="1">
      <c r="A12" s="51" t="s">
        <v>8</v>
      </c>
      <c r="B12" s="51"/>
      <c r="C12" s="7">
        <v>78300027</v>
      </c>
      <c r="D12" s="30">
        <v>104364276906</v>
      </c>
      <c r="E12" s="31">
        <v>99826704282</v>
      </c>
      <c r="F12" s="31">
        <v>4537572624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6"/>
      <c r="B14" s="46" t="s">
        <v>50</v>
      </c>
      <c r="C14" s="7"/>
      <c r="D14" s="30">
        <v>1468717</v>
      </c>
      <c r="E14" s="31">
        <v>1437255</v>
      </c>
      <c r="F14" s="31">
        <v>31461</v>
      </c>
    </row>
    <row r="15" spans="1:6" ht="16.5" customHeight="1">
      <c r="A15" s="46"/>
      <c r="B15" s="46" t="s">
        <v>51</v>
      </c>
      <c r="C15" s="7"/>
      <c r="D15" s="30">
        <v>1455874</v>
      </c>
      <c r="E15" s="31">
        <v>1420271</v>
      </c>
      <c r="F15" s="31">
        <v>35602</v>
      </c>
    </row>
    <row r="16" spans="1:6" ht="16.5" customHeight="1">
      <c r="A16" s="46"/>
      <c r="B16" s="46" t="s">
        <v>52</v>
      </c>
      <c r="C16" s="7"/>
      <c r="D16" s="30">
        <v>2870873</v>
      </c>
      <c r="E16" s="31">
        <v>2649853</v>
      </c>
      <c r="F16" s="31">
        <v>221020</v>
      </c>
    </row>
    <row r="17" spans="1:6" ht="16.5" customHeight="1">
      <c r="A17" s="46"/>
      <c r="B17" s="46" t="s">
        <v>53</v>
      </c>
      <c r="C17" s="7"/>
      <c r="D17" s="30">
        <v>4330038</v>
      </c>
      <c r="E17" s="31">
        <v>3471159</v>
      </c>
      <c r="F17" s="31">
        <v>858878</v>
      </c>
    </row>
    <row r="18" spans="1:6" ht="16.5" customHeight="1">
      <c r="A18" s="51" t="s">
        <v>8</v>
      </c>
      <c r="B18" s="51"/>
      <c r="C18" s="7">
        <v>16582271</v>
      </c>
      <c r="D18" s="30">
        <v>10125502</v>
      </c>
      <c r="E18" s="31">
        <v>8978540</v>
      </c>
      <c r="F18" s="31">
        <v>1146962</v>
      </c>
    </row>
    <row r="19" spans="1:6" ht="16.5" customHeight="1">
      <c r="A19" s="51" t="s">
        <v>10</v>
      </c>
      <c r="B19" s="51"/>
      <c r="C19" s="7">
        <v>250524587</v>
      </c>
      <c r="D19" s="30">
        <v>317738782516</v>
      </c>
      <c r="E19" s="31">
        <v>304525718776</v>
      </c>
      <c r="F19" s="31">
        <v>13213063740</v>
      </c>
    </row>
    <row r="20" spans="1:6" ht="16.5" customHeight="1">
      <c r="A20" s="51" t="s">
        <v>1</v>
      </c>
      <c r="B20" s="59"/>
      <c r="C20" s="7">
        <v>15406082</v>
      </c>
      <c r="D20" s="30">
        <v>20930168405</v>
      </c>
      <c r="E20" s="31">
        <v>19637417827</v>
      </c>
      <c r="F20" s="31">
        <v>1292750578</v>
      </c>
    </row>
    <row r="21" spans="1:6" ht="16.5" customHeight="1">
      <c r="A21" s="51" t="s">
        <v>4</v>
      </c>
      <c r="B21" s="59"/>
      <c r="C21" s="7">
        <v>473489</v>
      </c>
      <c r="D21" s="30">
        <v>454707339</v>
      </c>
      <c r="E21" s="31">
        <v>454707339</v>
      </c>
      <c r="F21" s="32" t="s">
        <v>42</v>
      </c>
    </row>
    <row r="22" spans="1:6" ht="16.5" customHeight="1">
      <c r="A22" s="51" t="s">
        <v>15</v>
      </c>
      <c r="B22" s="59"/>
      <c r="C22" s="7">
        <v>702700</v>
      </c>
      <c r="D22" s="30">
        <v>2446766814</v>
      </c>
      <c r="E22" s="31">
        <v>2446766812</v>
      </c>
      <c r="F22" s="31">
        <v>1</v>
      </c>
    </row>
    <row r="23" spans="1:6" ht="16.5" customHeight="1">
      <c r="A23" s="51" t="s">
        <v>11</v>
      </c>
      <c r="B23" s="51"/>
      <c r="C23" s="7"/>
      <c r="D23" s="30"/>
      <c r="E23" s="31"/>
      <c r="F23" s="31"/>
    </row>
    <row r="24" spans="1:6" ht="16.5" customHeight="1">
      <c r="A24" s="46"/>
      <c r="B24" s="46" t="s">
        <v>16</v>
      </c>
      <c r="C24" s="7">
        <v>1030941</v>
      </c>
      <c r="D24" s="30">
        <v>4524633</v>
      </c>
      <c r="E24" s="31">
        <v>3087677</v>
      </c>
      <c r="F24" s="31">
        <v>1436956</v>
      </c>
    </row>
    <row r="25" spans="1:6" ht="16.5" customHeight="1">
      <c r="A25" s="46"/>
      <c r="B25" s="46" t="s">
        <v>17</v>
      </c>
      <c r="C25" s="7">
        <v>2861910</v>
      </c>
      <c r="D25" s="30">
        <v>44577219</v>
      </c>
      <c r="E25" s="31">
        <v>44542455</v>
      </c>
      <c r="F25" s="31">
        <v>34764</v>
      </c>
    </row>
    <row r="26" spans="1:6" ht="16.5" customHeight="1">
      <c r="A26" s="46"/>
      <c r="B26" s="46" t="s">
        <v>18</v>
      </c>
      <c r="C26" s="7">
        <v>750769</v>
      </c>
      <c r="D26" s="30">
        <v>443209086</v>
      </c>
      <c r="E26" s="31">
        <v>311098617</v>
      </c>
      <c r="F26" s="31">
        <v>132110469</v>
      </c>
    </row>
    <row r="27" spans="1:6" ht="16.5" customHeight="1">
      <c r="A27" s="46"/>
      <c r="B27" s="46" t="s">
        <v>83</v>
      </c>
      <c r="C27" s="7"/>
      <c r="D27" s="30">
        <v>22353000</v>
      </c>
      <c r="E27" s="31">
        <v>21962359</v>
      </c>
      <c r="F27" s="31">
        <v>390641</v>
      </c>
    </row>
    <row r="28" spans="1:6" ht="16.5" customHeight="1">
      <c r="A28" s="46"/>
      <c r="B28" s="46" t="s">
        <v>57</v>
      </c>
      <c r="C28" s="7"/>
      <c r="D28" s="30">
        <v>18585595</v>
      </c>
      <c r="E28" s="31">
        <v>13049218</v>
      </c>
      <c r="F28" s="31">
        <v>5536377</v>
      </c>
    </row>
    <row r="29" spans="1:6" ht="16.5" customHeight="1">
      <c r="A29" s="46"/>
      <c r="B29" s="46" t="s">
        <v>40</v>
      </c>
      <c r="C29" s="7">
        <v>102496</v>
      </c>
      <c r="D29" s="30">
        <v>49840125</v>
      </c>
      <c r="E29" s="31">
        <v>32756979</v>
      </c>
      <c r="F29" s="31">
        <v>17083145</v>
      </c>
    </row>
    <row r="30" spans="1:6" ht="16.5" customHeight="1">
      <c r="A30" s="46"/>
      <c r="B30" s="46" t="s">
        <v>58</v>
      </c>
      <c r="C30" s="7"/>
      <c r="D30" s="30">
        <v>127968910</v>
      </c>
      <c r="E30" s="31">
        <v>87135655</v>
      </c>
      <c r="F30" s="31">
        <v>40833254</v>
      </c>
    </row>
    <row r="31" spans="1:6" ht="16.5" customHeight="1">
      <c r="A31" s="46"/>
      <c r="B31" s="53" t="s">
        <v>31</v>
      </c>
      <c r="C31" s="54"/>
      <c r="D31" s="30">
        <v>711058571</v>
      </c>
      <c r="E31" s="31">
        <v>513632963</v>
      </c>
      <c r="F31" s="31">
        <v>197425608</v>
      </c>
    </row>
    <row r="32" spans="1:6" ht="16.5" customHeight="1">
      <c r="A32" s="46"/>
      <c r="B32" s="46" t="s">
        <v>21</v>
      </c>
      <c r="C32" s="7">
        <v>3473</v>
      </c>
      <c r="D32" s="30">
        <v>131130942</v>
      </c>
      <c r="E32" s="31">
        <v>79612991</v>
      </c>
      <c r="F32" s="31">
        <v>51517951</v>
      </c>
    </row>
    <row r="33" spans="1:6" ht="16.5" customHeight="1">
      <c r="A33" s="51" t="s">
        <v>8</v>
      </c>
      <c r="B33" s="51"/>
      <c r="C33" s="7">
        <v>5899709</v>
      </c>
      <c r="D33" s="30">
        <v>842189514</v>
      </c>
      <c r="E33" s="31">
        <v>593245954</v>
      </c>
      <c r="F33" s="31">
        <v>248943559</v>
      </c>
    </row>
    <row r="34" spans="1:6" ht="16.5" customHeight="1">
      <c r="A34" s="51" t="s">
        <v>59</v>
      </c>
      <c r="B34" s="51"/>
      <c r="C34" s="7"/>
      <c r="D34" s="30">
        <v>22859879</v>
      </c>
      <c r="E34" s="31">
        <v>7017198</v>
      </c>
      <c r="F34" s="31">
        <v>15842680</v>
      </c>
    </row>
    <row r="35" spans="1:6" ht="16.5" customHeight="1">
      <c r="A35" s="51" t="s">
        <v>2</v>
      </c>
      <c r="B35" s="51"/>
      <c r="C35" s="7">
        <v>971752</v>
      </c>
      <c r="D35" s="30">
        <v>1652188223</v>
      </c>
      <c r="E35" s="31">
        <v>1183550553</v>
      </c>
      <c r="F35" s="31">
        <v>468637670</v>
      </c>
    </row>
    <row r="36" spans="1:6" ht="16.5" customHeight="1">
      <c r="A36" s="51" t="s">
        <v>6</v>
      </c>
      <c r="B36" s="51"/>
      <c r="C36" s="7">
        <v>2762542</v>
      </c>
      <c r="D36" s="30">
        <v>998899576</v>
      </c>
      <c r="E36" s="31">
        <v>795639302</v>
      </c>
      <c r="F36" s="31">
        <v>203260273</v>
      </c>
    </row>
    <row r="37" spans="1:6" ht="16.5" customHeight="1">
      <c r="A37" s="51" t="s">
        <v>12</v>
      </c>
      <c r="B37" s="51"/>
      <c r="C37" s="7">
        <v>12514909</v>
      </c>
      <c r="D37" s="30">
        <v>16989856488</v>
      </c>
      <c r="E37" s="31">
        <v>11601680703</v>
      </c>
      <c r="F37" s="31">
        <v>5388175785</v>
      </c>
    </row>
    <row r="38" spans="1:6" ht="16.5" customHeight="1">
      <c r="A38" s="51" t="s">
        <v>78</v>
      </c>
      <c r="B38" s="51"/>
      <c r="C38" s="7"/>
      <c r="D38" s="30">
        <v>70000000</v>
      </c>
      <c r="E38" s="31" t="s">
        <v>23</v>
      </c>
      <c r="F38" s="31">
        <v>70000000</v>
      </c>
    </row>
    <row r="39" spans="1:6" ht="16.5" customHeight="1">
      <c r="A39" s="51" t="s">
        <v>63</v>
      </c>
      <c r="B39" s="51"/>
      <c r="C39" s="21"/>
      <c r="D39" s="30">
        <v>50000000</v>
      </c>
      <c r="E39" s="31" t="s">
        <v>23</v>
      </c>
      <c r="F39" s="31">
        <v>50000000</v>
      </c>
    </row>
    <row r="40" spans="1:6" ht="16.5" customHeight="1">
      <c r="A40" s="51" t="s">
        <v>13</v>
      </c>
      <c r="B40" s="51"/>
      <c r="C40" s="7">
        <v>987297</v>
      </c>
      <c r="D40" s="30">
        <v>682942500</v>
      </c>
      <c r="E40" s="31" t="s">
        <v>23</v>
      </c>
      <c r="F40" s="31">
        <v>682942500</v>
      </c>
    </row>
    <row r="41" spans="1:6" ht="16.5" customHeight="1">
      <c r="A41" s="57" t="s">
        <v>22</v>
      </c>
      <c r="B41" s="57"/>
      <c r="C41" s="10">
        <v>368543093</v>
      </c>
      <c r="D41" s="33">
        <v>467253763665</v>
      </c>
      <c r="E41" s="34">
        <v>441081427289</v>
      </c>
      <c r="F41" s="34">
        <v>26172336376</v>
      </c>
    </row>
    <row r="42" ht="6" customHeight="1"/>
    <row r="43" spans="2:6" ht="21" customHeight="1">
      <c r="B43" s="55" t="s">
        <v>36</v>
      </c>
      <c r="C43" s="56"/>
      <c r="D43" s="56"/>
      <c r="E43" s="56"/>
      <c r="F43" s="56"/>
    </row>
    <row r="44" ht="9">
      <c r="D44" s="43"/>
    </row>
  </sheetData>
  <sheetProtection/>
  <mergeCells count="23">
    <mergeCell ref="A38:B38"/>
    <mergeCell ref="A39:B39"/>
    <mergeCell ref="A40:B40"/>
    <mergeCell ref="A41:B41"/>
    <mergeCell ref="B43:F43"/>
    <mergeCell ref="B31:C31"/>
    <mergeCell ref="A33:B33"/>
    <mergeCell ref="A34:B34"/>
    <mergeCell ref="A35:B35"/>
    <mergeCell ref="A36:B36"/>
    <mergeCell ref="A37:B37"/>
    <mergeCell ref="A18:B18"/>
    <mergeCell ref="A19:B19"/>
    <mergeCell ref="A20:B20"/>
    <mergeCell ref="A21:B21"/>
    <mergeCell ref="A22:B22"/>
    <mergeCell ref="A23:B23"/>
    <mergeCell ref="B1:F1"/>
    <mergeCell ref="A3:F3"/>
    <mergeCell ref="A4:C4"/>
    <mergeCell ref="A5:B5"/>
    <mergeCell ref="A12:B12"/>
    <mergeCell ref="A13:B13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="120" zoomScaleSheetLayoutView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0" sqref="K10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84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47"/>
      <c r="B6" s="47" t="s">
        <v>68</v>
      </c>
      <c r="C6" s="7"/>
      <c r="D6" s="30">
        <v>80243406080</v>
      </c>
      <c r="E6" s="31">
        <v>76518579255</v>
      </c>
      <c r="F6" s="31">
        <v>3724826824</v>
      </c>
    </row>
    <row r="7" spans="1:6" ht="16.5" customHeight="1">
      <c r="A7" s="47"/>
      <c r="B7" s="47" t="s">
        <v>69</v>
      </c>
      <c r="C7" s="7"/>
      <c r="D7" s="30">
        <v>10910268563</v>
      </c>
      <c r="E7" s="31">
        <v>10910268563</v>
      </c>
      <c r="F7" s="31" t="s">
        <v>85</v>
      </c>
    </row>
    <row r="8" spans="1:6" ht="16.5" customHeight="1">
      <c r="A8" s="47"/>
      <c r="B8" s="47" t="s">
        <v>70</v>
      </c>
      <c r="C8" s="7"/>
      <c r="D8" s="30">
        <v>3899541218</v>
      </c>
      <c r="E8" s="31">
        <v>3706335202</v>
      </c>
      <c r="F8" s="31">
        <v>193206015</v>
      </c>
    </row>
    <row r="9" spans="1:6" ht="16.5" customHeight="1">
      <c r="A9" s="47"/>
      <c r="B9" s="47" t="s">
        <v>71</v>
      </c>
      <c r="C9" s="7"/>
      <c r="D9" s="30">
        <v>1212661093</v>
      </c>
      <c r="E9" s="31">
        <v>1089741418</v>
      </c>
      <c r="F9" s="31">
        <v>122919675</v>
      </c>
    </row>
    <row r="10" spans="1:6" ht="16.5" customHeight="1">
      <c r="A10" s="47"/>
      <c r="B10" s="47" t="s">
        <v>79</v>
      </c>
      <c r="C10" s="7"/>
      <c r="D10" s="30">
        <v>3735608</v>
      </c>
      <c r="E10" s="31">
        <v>3384395</v>
      </c>
      <c r="F10" s="31">
        <v>351213</v>
      </c>
    </row>
    <row r="11" spans="1:6" ht="16.5" customHeight="1">
      <c r="A11" s="47"/>
      <c r="B11" s="47" t="s">
        <v>35</v>
      </c>
      <c r="C11" s="7">
        <v>134144</v>
      </c>
      <c r="D11" s="30">
        <v>7635807419</v>
      </c>
      <c r="E11" s="31">
        <v>6734874703</v>
      </c>
      <c r="F11" s="31">
        <v>900932716</v>
      </c>
    </row>
    <row r="12" spans="1:6" ht="16.5" customHeight="1">
      <c r="A12" s="51" t="s">
        <v>8</v>
      </c>
      <c r="B12" s="51"/>
      <c r="C12" s="7">
        <v>78300027</v>
      </c>
      <c r="D12" s="30">
        <v>103905419982</v>
      </c>
      <c r="E12" s="31">
        <v>98963183538</v>
      </c>
      <c r="F12" s="31">
        <v>4942236443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47"/>
      <c r="B14" s="47" t="s">
        <v>50</v>
      </c>
      <c r="C14" s="7"/>
      <c r="D14" s="30">
        <v>1320000</v>
      </c>
      <c r="E14" s="31">
        <v>1275297</v>
      </c>
      <c r="F14" s="31">
        <v>44702</v>
      </c>
    </row>
    <row r="15" spans="1:6" ht="16.5" customHeight="1">
      <c r="A15" s="47"/>
      <c r="B15" s="47" t="s">
        <v>51</v>
      </c>
      <c r="C15" s="7"/>
      <c r="D15" s="30">
        <v>1940659</v>
      </c>
      <c r="E15" s="31">
        <v>1812263</v>
      </c>
      <c r="F15" s="31">
        <v>128395</v>
      </c>
    </row>
    <row r="16" spans="1:6" ht="16.5" customHeight="1">
      <c r="A16" s="47"/>
      <c r="B16" s="47" t="s">
        <v>52</v>
      </c>
      <c r="C16" s="7"/>
      <c r="D16" s="30">
        <v>30598</v>
      </c>
      <c r="E16" s="31">
        <v>26265</v>
      </c>
      <c r="F16" s="31">
        <v>4333</v>
      </c>
    </row>
    <row r="17" spans="1:6" ht="16.5" customHeight="1">
      <c r="A17" s="47"/>
      <c r="B17" s="47" t="s">
        <v>53</v>
      </c>
      <c r="C17" s="7"/>
      <c r="D17" s="30">
        <v>3544411</v>
      </c>
      <c r="E17" s="31">
        <v>3098754</v>
      </c>
      <c r="F17" s="31">
        <v>445656</v>
      </c>
    </row>
    <row r="18" spans="1:6" ht="16.5" customHeight="1">
      <c r="A18" s="51" t="s">
        <v>8</v>
      </c>
      <c r="B18" s="51"/>
      <c r="C18" s="7">
        <v>16582271</v>
      </c>
      <c r="D18" s="30">
        <v>6835668</v>
      </c>
      <c r="E18" s="31">
        <v>6212581</v>
      </c>
      <c r="F18" s="31">
        <v>623086</v>
      </c>
    </row>
    <row r="19" spans="1:6" ht="16.5" customHeight="1">
      <c r="A19" s="51" t="s">
        <v>10</v>
      </c>
      <c r="B19" s="51"/>
      <c r="C19" s="7">
        <v>250524587</v>
      </c>
      <c r="D19" s="30">
        <v>304421794943</v>
      </c>
      <c r="E19" s="31">
        <v>293316038280</v>
      </c>
      <c r="F19" s="31">
        <v>11105756662</v>
      </c>
    </row>
    <row r="20" spans="1:6" ht="16.5" customHeight="1">
      <c r="A20" s="51" t="s">
        <v>1</v>
      </c>
      <c r="B20" s="59"/>
      <c r="C20" s="7">
        <v>15406082</v>
      </c>
      <c r="D20" s="30">
        <v>20196464107</v>
      </c>
      <c r="E20" s="31">
        <v>18722911678</v>
      </c>
      <c r="F20" s="31">
        <v>1473552429</v>
      </c>
    </row>
    <row r="21" spans="1:6" ht="16.5" customHeight="1">
      <c r="A21" s="51" t="s">
        <v>4</v>
      </c>
      <c r="B21" s="59"/>
      <c r="C21" s="7">
        <v>473489</v>
      </c>
      <c r="D21" s="30">
        <v>222706721</v>
      </c>
      <c r="E21" s="31">
        <v>222706721</v>
      </c>
      <c r="F21" s="32" t="s">
        <v>85</v>
      </c>
    </row>
    <row r="22" spans="1:6" ht="16.5" customHeight="1">
      <c r="A22" s="51" t="s">
        <v>15</v>
      </c>
      <c r="B22" s="59"/>
      <c r="C22" s="7">
        <v>702700</v>
      </c>
      <c r="D22" s="30">
        <v>2765100329</v>
      </c>
      <c r="E22" s="31">
        <v>2762111111</v>
      </c>
      <c r="F22" s="31">
        <v>2989217</v>
      </c>
    </row>
    <row r="23" spans="1:6" ht="16.5" customHeight="1">
      <c r="A23" s="51" t="s">
        <v>11</v>
      </c>
      <c r="B23" s="51"/>
      <c r="C23" s="7"/>
      <c r="D23" s="30"/>
      <c r="E23" s="31"/>
      <c r="F23" s="31"/>
    </row>
    <row r="24" spans="1:6" ht="16.5" customHeight="1">
      <c r="A24" s="47"/>
      <c r="B24" s="47" t="s">
        <v>16</v>
      </c>
      <c r="C24" s="7">
        <v>1030941</v>
      </c>
      <c r="D24" s="30">
        <v>1963251</v>
      </c>
      <c r="E24" s="31">
        <v>1612256</v>
      </c>
      <c r="F24" s="31">
        <v>350994</v>
      </c>
    </row>
    <row r="25" spans="1:6" ht="16.5" customHeight="1">
      <c r="A25" s="47"/>
      <c r="B25" s="47" t="s">
        <v>18</v>
      </c>
      <c r="C25" s="7">
        <v>750769</v>
      </c>
      <c r="D25" s="30">
        <v>436443468</v>
      </c>
      <c r="E25" s="31">
        <v>338160351</v>
      </c>
      <c r="F25" s="31">
        <v>98283117</v>
      </c>
    </row>
    <row r="26" spans="1:6" ht="16.5" customHeight="1">
      <c r="A26" s="47"/>
      <c r="B26" s="47" t="s">
        <v>83</v>
      </c>
      <c r="C26" s="7"/>
      <c r="D26" s="30">
        <v>22133000</v>
      </c>
      <c r="E26" s="31">
        <v>21872912</v>
      </c>
      <c r="F26" s="31">
        <v>260088</v>
      </c>
    </row>
    <row r="27" spans="1:6" ht="16.5" customHeight="1">
      <c r="A27" s="47"/>
      <c r="B27" s="47" t="s">
        <v>57</v>
      </c>
      <c r="C27" s="7"/>
      <c r="D27" s="30">
        <v>5947958</v>
      </c>
      <c r="E27" s="31">
        <v>5255796</v>
      </c>
      <c r="F27" s="31">
        <v>692162</v>
      </c>
    </row>
    <row r="28" spans="1:6" ht="16.5" customHeight="1">
      <c r="A28" s="47"/>
      <c r="B28" s="47" t="s">
        <v>40</v>
      </c>
      <c r="C28" s="7">
        <v>102496</v>
      </c>
      <c r="D28" s="30">
        <v>30329096</v>
      </c>
      <c r="E28" s="31">
        <v>22439280</v>
      </c>
      <c r="F28" s="31">
        <v>7889816</v>
      </c>
    </row>
    <row r="29" spans="1:6" ht="16.5" customHeight="1">
      <c r="A29" s="47"/>
      <c r="B29" s="47" t="s">
        <v>58</v>
      </c>
      <c r="C29" s="7"/>
      <c r="D29" s="30">
        <v>49744487</v>
      </c>
      <c r="E29" s="31">
        <v>44571510</v>
      </c>
      <c r="F29" s="31">
        <v>5172977</v>
      </c>
    </row>
    <row r="30" spans="1:6" ht="16.5" customHeight="1">
      <c r="A30" s="47"/>
      <c r="B30" s="53" t="s">
        <v>31</v>
      </c>
      <c r="C30" s="54"/>
      <c r="D30" s="30">
        <v>546561262</v>
      </c>
      <c r="E30" s="31">
        <v>433912107</v>
      </c>
      <c r="F30" s="31">
        <v>112649155</v>
      </c>
    </row>
    <row r="31" spans="1:6" ht="16.5" customHeight="1">
      <c r="A31" s="47"/>
      <c r="B31" s="47" t="s">
        <v>21</v>
      </c>
      <c r="C31" s="7">
        <v>3473</v>
      </c>
      <c r="D31" s="30">
        <v>36603495</v>
      </c>
      <c r="E31" s="31">
        <v>30837303</v>
      </c>
      <c r="F31" s="31">
        <v>5766192</v>
      </c>
    </row>
    <row r="32" spans="1:6" ht="16.5" customHeight="1">
      <c r="A32" s="51" t="s">
        <v>8</v>
      </c>
      <c r="B32" s="51"/>
      <c r="C32" s="7">
        <v>5899709</v>
      </c>
      <c r="D32" s="30">
        <v>583164757</v>
      </c>
      <c r="E32" s="31">
        <v>464749410</v>
      </c>
      <c r="F32" s="31">
        <v>118415347</v>
      </c>
    </row>
    <row r="33" spans="1:6" ht="16.5" customHeight="1">
      <c r="A33" s="51" t="s">
        <v>59</v>
      </c>
      <c r="B33" s="51"/>
      <c r="C33" s="7"/>
      <c r="D33" s="30">
        <v>10472421</v>
      </c>
      <c r="E33" s="31">
        <v>4005455</v>
      </c>
      <c r="F33" s="31">
        <v>6466965</v>
      </c>
    </row>
    <row r="34" spans="1:6" ht="16.5" customHeight="1">
      <c r="A34" s="51" t="s">
        <v>2</v>
      </c>
      <c r="B34" s="51"/>
      <c r="C34" s="7">
        <v>971752</v>
      </c>
      <c r="D34" s="30">
        <v>1673220173</v>
      </c>
      <c r="E34" s="31">
        <v>1118772964</v>
      </c>
      <c r="F34" s="31">
        <v>554447209</v>
      </c>
    </row>
    <row r="35" spans="1:6" ht="16.5" customHeight="1">
      <c r="A35" s="51" t="s">
        <v>6</v>
      </c>
      <c r="B35" s="51"/>
      <c r="C35" s="7">
        <v>2762542</v>
      </c>
      <c r="D35" s="30">
        <v>1116976828</v>
      </c>
      <c r="E35" s="31">
        <v>975049784</v>
      </c>
      <c r="F35" s="31">
        <v>141927043</v>
      </c>
    </row>
    <row r="36" spans="1:6" ht="16.5" customHeight="1">
      <c r="A36" s="51" t="s">
        <v>12</v>
      </c>
      <c r="B36" s="51"/>
      <c r="C36" s="7">
        <v>12514909</v>
      </c>
      <c r="D36" s="30">
        <v>18723065495</v>
      </c>
      <c r="E36" s="31">
        <v>15798191625</v>
      </c>
      <c r="F36" s="31">
        <v>2924873870</v>
      </c>
    </row>
    <row r="37" spans="1:6" ht="16.5" customHeight="1">
      <c r="A37" s="51" t="s">
        <v>78</v>
      </c>
      <c r="B37" s="51"/>
      <c r="C37" s="7"/>
      <c r="D37" s="30">
        <v>70000000</v>
      </c>
      <c r="E37" s="31" t="s">
        <v>85</v>
      </c>
      <c r="F37" s="31">
        <v>70000000</v>
      </c>
    </row>
    <row r="38" spans="1:6" ht="16.5" customHeight="1">
      <c r="A38" s="51" t="s">
        <v>63</v>
      </c>
      <c r="B38" s="51"/>
      <c r="C38" s="21"/>
      <c r="D38" s="30">
        <v>50000000</v>
      </c>
      <c r="E38" s="31" t="s">
        <v>85</v>
      </c>
      <c r="F38" s="31">
        <v>50000000</v>
      </c>
    </row>
    <row r="39" spans="1:6" ht="16.5" customHeight="1">
      <c r="A39" s="51" t="s">
        <v>13</v>
      </c>
      <c r="B39" s="51"/>
      <c r="C39" s="7">
        <v>987297</v>
      </c>
      <c r="D39" s="30">
        <v>616028925</v>
      </c>
      <c r="E39" s="31" t="s">
        <v>85</v>
      </c>
      <c r="F39" s="31">
        <v>616028925</v>
      </c>
    </row>
    <row r="40" spans="1:6" ht="16.5" customHeight="1">
      <c r="A40" s="57" t="s">
        <v>22</v>
      </c>
      <c r="B40" s="57"/>
      <c r="C40" s="10">
        <v>368543093</v>
      </c>
      <c r="D40" s="33">
        <v>454361250352</v>
      </c>
      <c r="E40" s="34">
        <v>432353933151</v>
      </c>
      <c r="F40" s="34">
        <v>22007317200</v>
      </c>
    </row>
    <row r="41" ht="6" customHeight="1"/>
    <row r="42" spans="2:6" ht="21" customHeight="1">
      <c r="B42" s="55" t="s">
        <v>36</v>
      </c>
      <c r="C42" s="56"/>
      <c r="D42" s="56"/>
      <c r="E42" s="56"/>
      <c r="F42" s="56"/>
    </row>
    <row r="43" ht="9">
      <c r="D43" s="43"/>
    </row>
  </sheetData>
  <sheetProtection/>
  <mergeCells count="23">
    <mergeCell ref="B1:F1"/>
    <mergeCell ref="A3:F3"/>
    <mergeCell ref="A4:C4"/>
    <mergeCell ref="A5:B5"/>
    <mergeCell ref="A12:B12"/>
    <mergeCell ref="A13:B13"/>
    <mergeCell ref="A36:B36"/>
    <mergeCell ref="A18:B18"/>
    <mergeCell ref="A19:B19"/>
    <mergeCell ref="A20:B20"/>
    <mergeCell ref="A21:B21"/>
    <mergeCell ref="A22:B22"/>
    <mergeCell ref="A23:B23"/>
    <mergeCell ref="A37:B37"/>
    <mergeCell ref="A38:B38"/>
    <mergeCell ref="A39:B39"/>
    <mergeCell ref="A40:B40"/>
    <mergeCell ref="B42:F42"/>
    <mergeCell ref="B30:C30"/>
    <mergeCell ref="A32:B32"/>
    <mergeCell ref="A33:B33"/>
    <mergeCell ref="A34:B34"/>
    <mergeCell ref="A35:B35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1.8515625" style="1" customWidth="1"/>
    <col min="2" max="2" width="34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1:6" s="12" customFormat="1" ht="12" customHeight="1">
      <c r="A2" s="11"/>
      <c r="B2" s="11"/>
      <c r="C2" s="11"/>
      <c r="D2" s="11"/>
      <c r="E2" s="11"/>
      <c r="F2" s="4" t="s">
        <v>0</v>
      </c>
    </row>
    <row r="3" spans="1:6" ht="18" customHeight="1">
      <c r="A3" s="48" t="s">
        <v>32</v>
      </c>
      <c r="B3" s="48"/>
      <c r="C3" s="48"/>
      <c r="D3" s="48"/>
      <c r="E3" s="48"/>
      <c r="F3" s="48"/>
    </row>
    <row r="4" spans="1:6" ht="18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6" customHeight="1">
      <c r="A5" s="13"/>
      <c r="B5" s="13"/>
      <c r="C5" s="13"/>
      <c r="D5" s="14"/>
      <c r="E5" s="15"/>
      <c r="F5" s="15"/>
    </row>
    <row r="6" spans="1:15" s="16" customFormat="1" ht="21" customHeight="1">
      <c r="A6" s="51" t="s">
        <v>9</v>
      </c>
      <c r="B6" s="51"/>
      <c r="C6" s="7"/>
      <c r="D6" s="30"/>
      <c r="E6" s="31"/>
      <c r="F6" s="31"/>
      <c r="G6" s="7"/>
      <c r="H6" s="7"/>
      <c r="I6" s="7"/>
      <c r="J6" s="7"/>
      <c r="K6" s="7"/>
      <c r="L6" s="7"/>
      <c r="M6" s="7"/>
      <c r="N6" s="7"/>
      <c r="O6" s="7"/>
    </row>
    <row r="7" spans="1:15" s="9" customFormat="1" ht="21" customHeight="1">
      <c r="A7" s="8"/>
      <c r="B7" s="8" t="s">
        <v>34</v>
      </c>
      <c r="C7" s="7"/>
      <c r="D7" s="30">
        <v>71720455832</v>
      </c>
      <c r="E7" s="31">
        <v>70448701941</v>
      </c>
      <c r="F7" s="31">
        <f>SUM(D7,-E7)-1</f>
        <v>1271753890</v>
      </c>
      <c r="G7" s="7"/>
      <c r="H7" s="7"/>
      <c r="I7" s="7"/>
      <c r="J7" s="7"/>
      <c r="K7" s="7"/>
      <c r="L7" s="7"/>
      <c r="M7" s="7"/>
      <c r="N7" s="7"/>
      <c r="O7" s="7"/>
    </row>
    <row r="8" spans="1:15" s="9" customFormat="1" ht="21" customHeight="1">
      <c r="A8" s="8"/>
      <c r="B8" s="8" t="s">
        <v>27</v>
      </c>
      <c r="C8" s="7">
        <v>70022026</v>
      </c>
      <c r="D8" s="30">
        <v>2812554683</v>
      </c>
      <c r="E8" s="31">
        <v>2705891957</v>
      </c>
      <c r="F8" s="31">
        <f>SUM(D8,-E8)-1</f>
        <v>106662725</v>
      </c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21" customHeight="1">
      <c r="A9" s="8"/>
      <c r="B9" s="8" t="s">
        <v>14</v>
      </c>
      <c r="C9" s="7">
        <v>1337119</v>
      </c>
      <c r="D9" s="30">
        <v>189996972</v>
      </c>
      <c r="E9" s="31">
        <v>149967192</v>
      </c>
      <c r="F9" s="31">
        <f>SUM(D9,-E9)</f>
        <v>40029780</v>
      </c>
      <c r="G9" s="7"/>
      <c r="H9" s="7"/>
      <c r="I9" s="7"/>
      <c r="J9" s="7"/>
      <c r="K9" s="7"/>
      <c r="L9" s="7"/>
      <c r="M9" s="7"/>
      <c r="N9" s="7"/>
      <c r="O9" s="7"/>
    </row>
    <row r="10" spans="1:15" s="9" customFormat="1" ht="21" customHeight="1">
      <c r="A10" s="8"/>
      <c r="B10" s="8" t="s">
        <v>35</v>
      </c>
      <c r="C10" s="7">
        <v>134144</v>
      </c>
      <c r="D10" s="30">
        <v>7480266322</v>
      </c>
      <c r="E10" s="31">
        <v>6790585602</v>
      </c>
      <c r="F10" s="31">
        <f>SUM(D10,-E10)-1</f>
        <v>689680719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21" customHeight="1">
      <c r="A11" s="51" t="s">
        <v>8</v>
      </c>
      <c r="B11" s="51"/>
      <c r="C11" s="7">
        <v>78300027</v>
      </c>
      <c r="D11" s="30">
        <f>SUM(D7:D10)+1</f>
        <v>82203273810</v>
      </c>
      <c r="E11" s="31">
        <f>SUM(E7:E10)+2</f>
        <v>80095146694</v>
      </c>
      <c r="F11" s="31">
        <f>SUM(D11,-E11)-1</f>
        <v>2108127115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s="17" customFormat="1" ht="21" customHeight="1">
      <c r="A12" s="51" t="s">
        <v>10</v>
      </c>
      <c r="B12" s="51"/>
      <c r="C12" s="7">
        <v>250524587</v>
      </c>
      <c r="D12" s="30">
        <v>240824832926</v>
      </c>
      <c r="E12" s="31">
        <v>223270085784</v>
      </c>
      <c r="F12" s="31">
        <f>SUM(D12,-E12)-1</f>
        <v>17554747141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1" customHeight="1">
      <c r="A13" s="51" t="s">
        <v>1</v>
      </c>
      <c r="B13" s="52"/>
      <c r="C13" s="7">
        <v>15406082</v>
      </c>
      <c r="D13" s="30">
        <v>15820237049</v>
      </c>
      <c r="E13" s="31">
        <v>15820237049</v>
      </c>
      <c r="F13" s="32" t="s">
        <v>33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21" customHeight="1">
      <c r="A14" s="51" t="s">
        <v>4</v>
      </c>
      <c r="B14" s="52"/>
      <c r="C14" s="7">
        <v>473489</v>
      </c>
      <c r="D14" s="30">
        <v>462011000</v>
      </c>
      <c r="E14" s="31">
        <v>462011000</v>
      </c>
      <c r="F14" s="32" t="s">
        <v>33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>
      <c r="A15" s="51" t="s">
        <v>15</v>
      </c>
      <c r="B15" s="52"/>
      <c r="C15" s="7">
        <v>702700</v>
      </c>
      <c r="D15" s="30">
        <v>1303321510</v>
      </c>
      <c r="E15" s="31">
        <v>1296550552</v>
      </c>
      <c r="F15" s="31">
        <f>SUM(D15,-E15)-1</f>
        <v>6770957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1" customHeight="1">
      <c r="A16" s="51" t="s">
        <v>11</v>
      </c>
      <c r="B16" s="51"/>
      <c r="C16" s="7"/>
      <c r="D16" s="30"/>
      <c r="E16" s="31"/>
      <c r="F16" s="31"/>
      <c r="G16" s="7"/>
      <c r="H16" s="7"/>
      <c r="I16" s="7"/>
      <c r="J16" s="7"/>
      <c r="K16" s="7"/>
      <c r="L16" s="7"/>
      <c r="M16" s="7"/>
      <c r="N16" s="7"/>
      <c r="O16" s="7"/>
    </row>
    <row r="17" spans="1:15" ht="21" customHeight="1">
      <c r="A17" s="8"/>
      <c r="B17" s="8" t="s">
        <v>16</v>
      </c>
      <c r="C17" s="7">
        <v>1030941</v>
      </c>
      <c r="D17" s="30">
        <v>1641874363</v>
      </c>
      <c r="E17" s="31">
        <v>1311734083</v>
      </c>
      <c r="F17" s="31">
        <f>SUM(D17,-E17)</f>
        <v>330140280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1" customHeight="1">
      <c r="A18" s="8"/>
      <c r="B18" s="8" t="s">
        <v>17</v>
      </c>
      <c r="C18" s="7">
        <v>2861910</v>
      </c>
      <c r="D18" s="30">
        <v>2992842165</v>
      </c>
      <c r="E18" s="31">
        <v>2403476103</v>
      </c>
      <c r="F18" s="31">
        <f>SUM(D18,-E18)-1</f>
        <v>589366061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1" customHeight="1">
      <c r="A19" s="8"/>
      <c r="B19" s="8" t="s">
        <v>18</v>
      </c>
      <c r="C19" s="7">
        <v>750769</v>
      </c>
      <c r="D19" s="30">
        <v>1132675924</v>
      </c>
      <c r="E19" s="31">
        <v>867477124</v>
      </c>
      <c r="F19" s="31">
        <f>SUM(D19,-E19)-1</f>
        <v>265198799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21" customHeight="1">
      <c r="A20" s="8"/>
      <c r="B20" s="8" t="s">
        <v>29</v>
      </c>
      <c r="C20" s="7">
        <v>775349</v>
      </c>
      <c r="D20" s="30">
        <v>1037726010</v>
      </c>
      <c r="E20" s="31">
        <v>830614170</v>
      </c>
      <c r="F20" s="31">
        <f>SUM(D20,-E20)</f>
        <v>207111840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21" customHeight="1">
      <c r="A21" s="8"/>
      <c r="B21" s="8" t="s">
        <v>19</v>
      </c>
      <c r="C21" s="7">
        <v>102496</v>
      </c>
      <c r="D21" s="30">
        <v>136256825</v>
      </c>
      <c r="E21" s="31">
        <v>117076731</v>
      </c>
      <c r="F21" s="31">
        <f>SUM(D21,-E21)-1</f>
        <v>19180093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21" customHeight="1">
      <c r="A22" s="8"/>
      <c r="B22" s="8" t="s">
        <v>5</v>
      </c>
      <c r="C22" s="7">
        <v>88676187</v>
      </c>
      <c r="D22" s="30">
        <v>100774557</v>
      </c>
      <c r="E22" s="31">
        <v>77496049</v>
      </c>
      <c r="F22" s="31">
        <f>SUM(D22,-E22)-1</f>
        <v>23278507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21" customHeight="1">
      <c r="A23" s="8"/>
      <c r="B23" s="8" t="s">
        <v>20</v>
      </c>
      <c r="C23" s="7">
        <v>308266</v>
      </c>
      <c r="D23" s="30">
        <v>305851404</v>
      </c>
      <c r="E23" s="31">
        <v>241370690</v>
      </c>
      <c r="F23" s="31">
        <f>SUM(D23,-E23)-1</f>
        <v>64480713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21" customHeight="1">
      <c r="A24" s="8"/>
      <c r="B24" s="53" t="s">
        <v>31</v>
      </c>
      <c r="C24" s="54"/>
      <c r="D24" s="30">
        <f>SUM(D17:D23)+2</f>
        <v>7348001250</v>
      </c>
      <c r="E24" s="31">
        <f>SUM(E17:E23)+3</f>
        <v>5849244953</v>
      </c>
      <c r="F24" s="31">
        <f>SUM(D24,-E24)-1</f>
        <v>1498756296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21" customHeight="1">
      <c r="A25" s="8"/>
      <c r="B25" s="8" t="s">
        <v>21</v>
      </c>
      <c r="C25" s="7">
        <v>3473</v>
      </c>
      <c r="D25" s="30">
        <v>5660416</v>
      </c>
      <c r="E25" s="31">
        <v>2559076</v>
      </c>
      <c r="F25" s="31">
        <f>SUM(D25,-E25)-1</f>
        <v>3101339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21" customHeight="1">
      <c r="A26" s="51" t="s">
        <v>8</v>
      </c>
      <c r="B26" s="51"/>
      <c r="C26" s="7">
        <v>5899709</v>
      </c>
      <c r="D26" s="30">
        <f>SUM(D24:D25)+1</f>
        <v>7353661667</v>
      </c>
      <c r="E26" s="31">
        <f>SUM(E24:E25)</f>
        <v>5851804029</v>
      </c>
      <c r="F26" s="31">
        <f>SUM(D26,-E26)</f>
        <v>1501857638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21" customHeight="1">
      <c r="A27" s="51" t="s">
        <v>2</v>
      </c>
      <c r="B27" s="51"/>
      <c r="C27" s="7">
        <v>971752</v>
      </c>
      <c r="D27" s="30">
        <v>1181757150</v>
      </c>
      <c r="E27" s="31">
        <v>966423994</v>
      </c>
      <c r="F27" s="31">
        <f>SUM(D27,-E27)-1</f>
        <v>215333155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21" customHeight="1">
      <c r="A28" s="51" t="s">
        <v>6</v>
      </c>
      <c r="B28" s="51"/>
      <c r="C28" s="7">
        <v>2762542</v>
      </c>
      <c r="D28" s="30">
        <v>2881945562</v>
      </c>
      <c r="E28" s="31">
        <v>1733245026</v>
      </c>
      <c r="F28" s="31">
        <f>SUM(D28,-E28)-1</f>
        <v>1148700535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21" customHeight="1">
      <c r="A29" s="51" t="s">
        <v>12</v>
      </c>
      <c r="B29" s="51"/>
      <c r="C29" s="7">
        <v>12514909</v>
      </c>
      <c r="D29" s="30">
        <v>25548041579</v>
      </c>
      <c r="E29" s="31">
        <v>18564530578</v>
      </c>
      <c r="F29" s="31">
        <f>SUM(D29,-E29)</f>
        <v>6983511001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s="19" customFormat="1" ht="21" customHeight="1">
      <c r="A30" s="51" t="s">
        <v>13</v>
      </c>
      <c r="B30" s="51"/>
      <c r="C30" s="7">
        <v>987297</v>
      </c>
      <c r="D30" s="30">
        <v>987368233</v>
      </c>
      <c r="E30" s="31" t="s">
        <v>23</v>
      </c>
      <c r="F30" s="31">
        <f>SUM(D30)</f>
        <v>987368233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7" customFormat="1" ht="21.75" customHeight="1">
      <c r="A31" s="57" t="s">
        <v>22</v>
      </c>
      <c r="B31" s="57"/>
      <c r="C31" s="10">
        <v>368543093</v>
      </c>
      <c r="D31" s="33">
        <v>378566450486</v>
      </c>
      <c r="E31" s="34">
        <v>348060034709</v>
      </c>
      <c r="F31" s="34">
        <v>30506415777</v>
      </c>
      <c r="G31" s="7"/>
      <c r="H31" s="7"/>
      <c r="I31" s="7"/>
      <c r="J31" s="7"/>
      <c r="K31" s="7"/>
      <c r="L31" s="7"/>
      <c r="M31" s="7"/>
      <c r="N31" s="7"/>
      <c r="O31" s="7"/>
    </row>
    <row r="32" spans="1:6" ht="3" customHeight="1">
      <c r="A32" s="8"/>
      <c r="B32" s="8"/>
      <c r="C32" s="7"/>
      <c r="D32" s="3"/>
      <c r="E32" s="3"/>
      <c r="F32" s="3"/>
    </row>
    <row r="33" spans="2:6" ht="21" customHeight="1">
      <c r="B33" s="55" t="s">
        <v>36</v>
      </c>
      <c r="C33" s="56"/>
      <c r="D33" s="56"/>
      <c r="E33" s="56"/>
      <c r="F33" s="56"/>
    </row>
  </sheetData>
  <sheetProtection/>
  <mergeCells count="18">
    <mergeCell ref="B33:F33"/>
    <mergeCell ref="A3:F3"/>
    <mergeCell ref="A4:C4"/>
    <mergeCell ref="B1:F1"/>
    <mergeCell ref="A28:B28"/>
    <mergeCell ref="A6:B6"/>
    <mergeCell ref="A11:B11"/>
    <mergeCell ref="A12:B12"/>
    <mergeCell ref="A13:B13"/>
    <mergeCell ref="A29:B29"/>
    <mergeCell ref="A14:B14"/>
    <mergeCell ref="A15:B15"/>
    <mergeCell ref="A30:B30"/>
    <mergeCell ref="A31:B31"/>
    <mergeCell ref="A16:B16"/>
    <mergeCell ref="A26:B26"/>
    <mergeCell ref="A27:B27"/>
    <mergeCell ref="B24:C24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zoomScalePageLayoutView="0" workbookViewId="0" topLeftCell="A16">
      <selection activeCell="A1" sqref="A1"/>
    </sheetView>
  </sheetViews>
  <sheetFormatPr defaultColWidth="9.421875" defaultRowHeight="12"/>
  <cols>
    <col min="1" max="1" width="1.8515625" style="1" customWidth="1"/>
    <col min="2" max="2" width="34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1:6" s="12" customFormat="1" ht="12" customHeight="1">
      <c r="A2" s="11"/>
      <c r="B2" s="11"/>
      <c r="C2" s="11"/>
      <c r="D2" s="11"/>
      <c r="E2" s="11"/>
      <c r="F2" s="4" t="s">
        <v>0</v>
      </c>
    </row>
    <row r="3" spans="1:6" ht="18" customHeight="1">
      <c r="A3" s="48" t="s">
        <v>38</v>
      </c>
      <c r="B3" s="48"/>
      <c r="C3" s="48"/>
      <c r="D3" s="48"/>
      <c r="E3" s="48"/>
      <c r="F3" s="48"/>
    </row>
    <row r="4" spans="1:6" ht="18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6" customHeight="1">
      <c r="A5" s="13"/>
      <c r="B5" s="13"/>
      <c r="C5" s="13"/>
      <c r="D5" s="14"/>
      <c r="E5" s="15"/>
      <c r="F5" s="15"/>
    </row>
    <row r="6" spans="1:15" s="16" customFormat="1" ht="21" customHeight="1">
      <c r="A6" s="51" t="s">
        <v>9</v>
      </c>
      <c r="B6" s="51"/>
      <c r="C6" s="7"/>
      <c r="D6" s="30"/>
      <c r="E6" s="31"/>
      <c r="F6" s="31"/>
      <c r="G6" s="7"/>
      <c r="H6" s="7"/>
      <c r="I6" s="7"/>
      <c r="J6" s="7"/>
      <c r="K6" s="7"/>
      <c r="L6" s="7"/>
      <c r="M6" s="7"/>
      <c r="N6" s="7"/>
      <c r="O6" s="7"/>
    </row>
    <row r="7" spans="1:15" s="9" customFormat="1" ht="21" customHeight="1">
      <c r="A7" s="8"/>
      <c r="B7" s="8" t="s">
        <v>34</v>
      </c>
      <c r="C7" s="7"/>
      <c r="D7" s="30">
        <v>73773113055</v>
      </c>
      <c r="E7" s="31">
        <v>71963662835</v>
      </c>
      <c r="F7" s="31">
        <v>1809450219</v>
      </c>
      <c r="G7" s="7"/>
      <c r="H7" s="7"/>
      <c r="I7" s="7"/>
      <c r="J7" s="7"/>
      <c r="K7" s="7"/>
      <c r="L7" s="7"/>
      <c r="M7" s="7"/>
      <c r="N7" s="7"/>
      <c r="O7" s="7"/>
    </row>
    <row r="8" spans="1:15" s="9" customFormat="1" ht="21" customHeight="1">
      <c r="A8" s="8"/>
      <c r="B8" s="8" t="s">
        <v>39</v>
      </c>
      <c r="C8" s="7">
        <v>70022026</v>
      </c>
      <c r="D8" s="30">
        <v>2515186408</v>
      </c>
      <c r="E8" s="31">
        <v>2486300473</v>
      </c>
      <c r="F8" s="31">
        <v>28885934</v>
      </c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21" customHeight="1">
      <c r="A9" s="8"/>
      <c r="B9" s="8" t="s">
        <v>35</v>
      </c>
      <c r="C9" s="7">
        <v>134144</v>
      </c>
      <c r="D9" s="30">
        <v>8364680369</v>
      </c>
      <c r="E9" s="31">
        <v>6627118494</v>
      </c>
      <c r="F9" s="31">
        <v>1737561875</v>
      </c>
      <c r="G9" s="7"/>
      <c r="H9" s="7"/>
      <c r="I9" s="7"/>
      <c r="J9" s="7"/>
      <c r="K9" s="7"/>
      <c r="L9" s="7"/>
      <c r="M9" s="7"/>
      <c r="N9" s="7"/>
      <c r="O9" s="7"/>
    </row>
    <row r="10" spans="1:15" ht="21" customHeight="1">
      <c r="A10" s="51" t="s">
        <v>8</v>
      </c>
      <c r="B10" s="51"/>
      <c r="C10" s="7">
        <v>78300027</v>
      </c>
      <c r="D10" s="30">
        <v>84652979832</v>
      </c>
      <c r="E10" s="31">
        <v>81077081802</v>
      </c>
      <c r="F10" s="31">
        <v>3575898030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s="17" customFormat="1" ht="21" customHeight="1">
      <c r="A11" s="51" t="s">
        <v>10</v>
      </c>
      <c r="B11" s="51"/>
      <c r="C11" s="7">
        <v>250524587</v>
      </c>
      <c r="D11" s="30">
        <v>243151906724</v>
      </c>
      <c r="E11" s="31">
        <v>222826152173</v>
      </c>
      <c r="F11" s="31">
        <v>20325754551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1" customHeight="1">
      <c r="A12" s="51" t="s">
        <v>1</v>
      </c>
      <c r="B12" s="52"/>
      <c r="C12" s="7">
        <v>15406082</v>
      </c>
      <c r="D12" s="30">
        <v>18206143491</v>
      </c>
      <c r="E12" s="31">
        <v>17193551097</v>
      </c>
      <c r="F12" s="32">
        <v>1012592394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1" customHeight="1">
      <c r="A13" s="51" t="s">
        <v>4</v>
      </c>
      <c r="B13" s="52"/>
      <c r="C13" s="7">
        <v>473489</v>
      </c>
      <c r="D13" s="30">
        <v>383165000</v>
      </c>
      <c r="E13" s="31">
        <v>383165000</v>
      </c>
      <c r="F13" s="32" t="s">
        <v>42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21" customHeight="1">
      <c r="A14" s="51" t="s">
        <v>15</v>
      </c>
      <c r="B14" s="52"/>
      <c r="C14" s="7">
        <v>702700</v>
      </c>
      <c r="D14" s="30">
        <v>2069189309</v>
      </c>
      <c r="E14" s="31">
        <v>2069189307</v>
      </c>
      <c r="F14" s="31">
        <v>1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>
      <c r="A15" s="51" t="s">
        <v>11</v>
      </c>
      <c r="B15" s="51"/>
      <c r="C15" s="7"/>
      <c r="D15" s="30"/>
      <c r="E15" s="31"/>
      <c r="F15" s="31"/>
      <c r="G15" s="7"/>
      <c r="H15" s="7"/>
      <c r="I15" s="7"/>
      <c r="J15" s="7"/>
      <c r="K15" s="7"/>
      <c r="L15" s="7"/>
      <c r="M15" s="7"/>
      <c r="N15" s="7"/>
      <c r="O15" s="7"/>
    </row>
    <row r="16" spans="1:15" ht="21" customHeight="1">
      <c r="A16" s="8"/>
      <c r="B16" s="8" t="s">
        <v>16</v>
      </c>
      <c r="C16" s="7">
        <v>1030941</v>
      </c>
      <c r="D16" s="30">
        <v>1154985446</v>
      </c>
      <c r="E16" s="31">
        <v>951166796</v>
      </c>
      <c r="F16" s="31">
        <v>203818650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1" customHeight="1">
      <c r="A17" s="8"/>
      <c r="B17" s="8" t="s">
        <v>17</v>
      </c>
      <c r="C17" s="7">
        <v>2861910</v>
      </c>
      <c r="D17" s="30">
        <v>2193409356</v>
      </c>
      <c r="E17" s="31">
        <v>1676270610</v>
      </c>
      <c r="F17" s="31">
        <v>517138745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1" customHeight="1">
      <c r="A18" s="8"/>
      <c r="B18" s="8" t="s">
        <v>18</v>
      </c>
      <c r="C18" s="7">
        <v>750769</v>
      </c>
      <c r="D18" s="30">
        <v>813870131</v>
      </c>
      <c r="E18" s="31">
        <v>705593297</v>
      </c>
      <c r="F18" s="31">
        <v>108276834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1" customHeight="1">
      <c r="A19" s="8"/>
      <c r="B19" s="8" t="s">
        <v>29</v>
      </c>
      <c r="C19" s="7">
        <v>775349</v>
      </c>
      <c r="D19" s="30">
        <v>611401222</v>
      </c>
      <c r="E19" s="31">
        <v>467217614</v>
      </c>
      <c r="F19" s="31">
        <v>144183608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21" customHeight="1">
      <c r="A20" s="8"/>
      <c r="B20" s="8" t="s">
        <v>40</v>
      </c>
      <c r="C20" s="7">
        <v>102496</v>
      </c>
      <c r="D20" s="30">
        <v>158217778</v>
      </c>
      <c r="E20" s="31">
        <v>134309587</v>
      </c>
      <c r="F20" s="31">
        <v>23908191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21" customHeight="1">
      <c r="A21" s="8"/>
      <c r="B21" s="8" t="s">
        <v>41</v>
      </c>
      <c r="C21" s="7">
        <v>308266</v>
      </c>
      <c r="D21" s="30">
        <v>274073598</v>
      </c>
      <c r="E21" s="31">
        <v>226665169</v>
      </c>
      <c r="F21" s="31">
        <v>47408428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21" customHeight="1">
      <c r="A22" s="8"/>
      <c r="B22" s="53" t="s">
        <v>31</v>
      </c>
      <c r="C22" s="54"/>
      <c r="D22" s="30">
        <v>5205957534</v>
      </c>
      <c r="E22" s="31">
        <v>4161223076</v>
      </c>
      <c r="F22" s="31">
        <v>1044734457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21" customHeight="1">
      <c r="A23" s="8"/>
      <c r="B23" s="8" t="s">
        <v>21</v>
      </c>
      <c r="C23" s="7">
        <v>3473</v>
      </c>
      <c r="D23" s="30">
        <v>3846753</v>
      </c>
      <c r="E23" s="31">
        <v>855393</v>
      </c>
      <c r="F23" s="31">
        <v>2991360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21" customHeight="1">
      <c r="A24" s="51" t="s">
        <v>8</v>
      </c>
      <c r="B24" s="51"/>
      <c r="C24" s="7">
        <v>5899709</v>
      </c>
      <c r="D24" s="30">
        <v>5209804288</v>
      </c>
      <c r="E24" s="31">
        <v>4162078469</v>
      </c>
      <c r="F24" s="31">
        <v>1047725818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21" customHeight="1">
      <c r="A25" s="51" t="s">
        <v>2</v>
      </c>
      <c r="B25" s="51"/>
      <c r="C25" s="7">
        <v>971752</v>
      </c>
      <c r="D25" s="30">
        <v>1038655369</v>
      </c>
      <c r="E25" s="31">
        <v>859576822</v>
      </c>
      <c r="F25" s="31">
        <v>179078546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21" customHeight="1">
      <c r="A26" s="51" t="s">
        <v>6</v>
      </c>
      <c r="B26" s="51"/>
      <c r="C26" s="7">
        <v>2762542</v>
      </c>
      <c r="D26" s="30">
        <v>2457587039</v>
      </c>
      <c r="E26" s="31">
        <v>1549205782</v>
      </c>
      <c r="F26" s="31">
        <v>908381256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21" customHeight="1">
      <c r="A27" s="51" t="s">
        <v>12</v>
      </c>
      <c r="B27" s="51"/>
      <c r="C27" s="7">
        <v>12514909</v>
      </c>
      <c r="D27" s="30">
        <v>23214820906</v>
      </c>
      <c r="E27" s="31">
        <v>14954004827</v>
      </c>
      <c r="F27" s="31">
        <v>8260816079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s="19" customFormat="1" ht="21" customHeight="1">
      <c r="A28" s="51" t="s">
        <v>13</v>
      </c>
      <c r="B28" s="51"/>
      <c r="C28" s="7">
        <v>987297</v>
      </c>
      <c r="D28" s="30">
        <v>1846732554</v>
      </c>
      <c r="E28" s="31" t="s">
        <v>42</v>
      </c>
      <c r="F28" s="31">
        <v>1846732554</v>
      </c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7" customFormat="1" ht="21.75" customHeight="1">
      <c r="A29" s="57" t="s">
        <v>22</v>
      </c>
      <c r="B29" s="57"/>
      <c r="C29" s="10">
        <v>368543093</v>
      </c>
      <c r="D29" s="33">
        <v>382230984516</v>
      </c>
      <c r="E29" s="34">
        <v>345074005283</v>
      </c>
      <c r="F29" s="34">
        <v>37156979232</v>
      </c>
      <c r="G29" s="7"/>
      <c r="H29" s="7"/>
      <c r="I29" s="7"/>
      <c r="J29" s="7"/>
      <c r="K29" s="7"/>
      <c r="L29" s="7"/>
      <c r="M29" s="7"/>
      <c r="N29" s="7"/>
      <c r="O29" s="7"/>
    </row>
    <row r="30" spans="1:6" ht="3" customHeight="1">
      <c r="A30" s="8"/>
      <c r="B30" s="8"/>
      <c r="C30" s="7"/>
      <c r="D30" s="3"/>
      <c r="E30" s="3"/>
      <c r="F30" s="3"/>
    </row>
    <row r="31" spans="2:6" ht="21" customHeight="1">
      <c r="B31" s="55" t="s">
        <v>36</v>
      </c>
      <c r="C31" s="56"/>
      <c r="D31" s="56"/>
      <c r="E31" s="56"/>
      <c r="F31" s="56"/>
    </row>
  </sheetData>
  <sheetProtection/>
  <mergeCells count="18">
    <mergeCell ref="A12:B12"/>
    <mergeCell ref="A13:B13"/>
    <mergeCell ref="A14:B14"/>
    <mergeCell ref="B1:F1"/>
    <mergeCell ref="A3:F3"/>
    <mergeCell ref="A4:C4"/>
    <mergeCell ref="A6:B6"/>
    <mergeCell ref="A10:B10"/>
    <mergeCell ref="A11:B11"/>
    <mergeCell ref="A26:B26"/>
    <mergeCell ref="A27:B27"/>
    <mergeCell ref="A28:B28"/>
    <mergeCell ref="A29:B29"/>
    <mergeCell ref="B31:F31"/>
    <mergeCell ref="A15:B15"/>
    <mergeCell ref="B22:C22"/>
    <mergeCell ref="A24:B24"/>
    <mergeCell ref="A25:B25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1.8515625" style="1" customWidth="1"/>
    <col min="2" max="2" width="34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43</v>
      </c>
      <c r="B3" s="48"/>
      <c r="C3" s="48"/>
      <c r="D3" s="48"/>
      <c r="E3" s="48"/>
      <c r="F3" s="48"/>
    </row>
    <row r="4" spans="1:6" ht="21" customHeight="1">
      <c r="A4" s="49" t="s">
        <v>44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21" customHeight="1">
      <c r="A5" s="51" t="s">
        <v>9</v>
      </c>
      <c r="B5" s="51"/>
      <c r="C5" s="7"/>
      <c r="D5" s="30"/>
      <c r="E5" s="31"/>
      <c r="F5" s="31"/>
    </row>
    <row r="6" spans="1:6" ht="21" customHeight="1">
      <c r="A6" s="8"/>
      <c r="B6" s="8" t="s">
        <v>34</v>
      </c>
      <c r="C6" s="7"/>
      <c r="D6" s="30">
        <v>74719027287</v>
      </c>
      <c r="E6" s="31">
        <v>72327664066</v>
      </c>
      <c r="F6" s="31">
        <f>SUM(D6,-E6)-1</f>
        <v>2391363220</v>
      </c>
    </row>
    <row r="7" spans="1:6" ht="21" customHeight="1">
      <c r="A7" s="8"/>
      <c r="B7" s="8" t="s">
        <v>39</v>
      </c>
      <c r="C7" s="7">
        <v>70022026</v>
      </c>
      <c r="D7" s="30">
        <v>2642033421</v>
      </c>
      <c r="E7" s="31">
        <v>2604854228</v>
      </c>
      <c r="F7" s="31">
        <f>SUM(D7,-E7)-1</f>
        <v>37179192</v>
      </c>
    </row>
    <row r="8" spans="1:6" ht="21" customHeight="1">
      <c r="A8" s="8"/>
      <c r="B8" s="8" t="s">
        <v>35</v>
      </c>
      <c r="C8" s="7">
        <v>134144</v>
      </c>
      <c r="D8" s="30">
        <v>8413959774</v>
      </c>
      <c r="E8" s="31">
        <v>6706623222</v>
      </c>
      <c r="F8" s="31">
        <f>SUM(D8,-E8)-1</f>
        <v>1707336551</v>
      </c>
    </row>
    <row r="9" spans="1:6" ht="21" customHeight="1">
      <c r="A9" s="51" t="s">
        <v>8</v>
      </c>
      <c r="B9" s="51"/>
      <c r="C9" s="7">
        <v>78300027</v>
      </c>
      <c r="D9" s="30">
        <f>SUM(D6:D8)</f>
        <v>85775020482</v>
      </c>
      <c r="E9" s="31">
        <f>SUM(E6:E8)+2</f>
        <v>81639141518</v>
      </c>
      <c r="F9" s="31">
        <f>SUM(D9,-E9)</f>
        <v>4135878964</v>
      </c>
    </row>
    <row r="10" spans="1:6" ht="21" customHeight="1">
      <c r="A10" s="51" t="s">
        <v>10</v>
      </c>
      <c r="B10" s="51"/>
      <c r="C10" s="7">
        <v>250524587</v>
      </c>
      <c r="D10" s="30">
        <v>275818339412</v>
      </c>
      <c r="E10" s="31">
        <v>251072864065</v>
      </c>
      <c r="F10" s="31">
        <f>SUM(D10,-E10)</f>
        <v>24745475347</v>
      </c>
    </row>
    <row r="11" spans="1:6" ht="21" customHeight="1">
      <c r="A11" s="51" t="s">
        <v>1</v>
      </c>
      <c r="B11" s="52"/>
      <c r="C11" s="7">
        <v>15406082</v>
      </c>
      <c r="D11" s="30">
        <v>20063144478</v>
      </c>
      <c r="E11" s="31">
        <v>18752267873</v>
      </c>
      <c r="F11" s="31">
        <f>SUM(D11,-E11)</f>
        <v>1310876605</v>
      </c>
    </row>
    <row r="12" spans="1:6" ht="21" customHeight="1">
      <c r="A12" s="51" t="s">
        <v>4</v>
      </c>
      <c r="B12" s="52"/>
      <c r="C12" s="7">
        <v>473489</v>
      </c>
      <c r="D12" s="30">
        <v>364020000</v>
      </c>
      <c r="E12" s="31">
        <v>364020000</v>
      </c>
      <c r="F12" s="32" t="s">
        <v>47</v>
      </c>
    </row>
    <row r="13" spans="1:6" ht="21" customHeight="1">
      <c r="A13" s="51" t="s">
        <v>15</v>
      </c>
      <c r="B13" s="52"/>
      <c r="C13" s="7">
        <v>702700</v>
      </c>
      <c r="D13" s="30">
        <v>2174909000</v>
      </c>
      <c r="E13" s="31">
        <v>2169911305</v>
      </c>
      <c r="F13" s="31">
        <f>SUM(D13,-E13)-1</f>
        <v>4997694</v>
      </c>
    </row>
    <row r="14" spans="1:6" ht="21" customHeight="1">
      <c r="A14" s="51" t="s">
        <v>11</v>
      </c>
      <c r="B14" s="51"/>
      <c r="C14" s="7"/>
      <c r="D14" s="30"/>
      <c r="E14" s="31"/>
      <c r="F14" s="31"/>
    </row>
    <row r="15" spans="1:6" ht="21" customHeight="1">
      <c r="A15" s="8"/>
      <c r="B15" s="8" t="s">
        <v>16</v>
      </c>
      <c r="C15" s="7">
        <v>1030941</v>
      </c>
      <c r="D15" s="30">
        <v>1045067728</v>
      </c>
      <c r="E15" s="31">
        <v>792019180</v>
      </c>
      <c r="F15" s="31">
        <f>SUM(D15,-E15)-1</f>
        <v>253048547</v>
      </c>
    </row>
    <row r="16" spans="1:6" ht="21" customHeight="1">
      <c r="A16" s="8"/>
      <c r="B16" s="8" t="s">
        <v>17</v>
      </c>
      <c r="C16" s="7">
        <v>2861910</v>
      </c>
      <c r="D16" s="30">
        <v>2102425499</v>
      </c>
      <c r="E16" s="31">
        <v>1600125144</v>
      </c>
      <c r="F16" s="31">
        <f>SUM(D16,-E16)</f>
        <v>502300355</v>
      </c>
    </row>
    <row r="17" spans="1:6" ht="21" customHeight="1">
      <c r="A17" s="8"/>
      <c r="B17" s="8" t="s">
        <v>18</v>
      </c>
      <c r="C17" s="7">
        <v>750769</v>
      </c>
      <c r="D17" s="30">
        <v>545714559</v>
      </c>
      <c r="E17" s="31">
        <v>448145277</v>
      </c>
      <c r="F17" s="31">
        <f>SUM(D17,-E17)-1</f>
        <v>97569281</v>
      </c>
    </row>
    <row r="18" spans="1:6" ht="21" customHeight="1">
      <c r="A18" s="8"/>
      <c r="B18" s="8" t="s">
        <v>29</v>
      </c>
      <c r="C18" s="7">
        <v>775349</v>
      </c>
      <c r="D18" s="30">
        <v>546002122</v>
      </c>
      <c r="E18" s="31">
        <v>400742019</v>
      </c>
      <c r="F18" s="31">
        <f>SUM(D18,-E18)-1</f>
        <v>145260102</v>
      </c>
    </row>
    <row r="19" spans="1:6" ht="21" customHeight="1">
      <c r="A19" s="8"/>
      <c r="B19" s="8" t="s">
        <v>40</v>
      </c>
      <c r="C19" s="7">
        <v>102496</v>
      </c>
      <c r="D19" s="30">
        <v>136722279</v>
      </c>
      <c r="E19" s="31">
        <v>110057305</v>
      </c>
      <c r="F19" s="31">
        <f>SUM(D19,-E19)-1</f>
        <v>26664973</v>
      </c>
    </row>
    <row r="20" spans="1:6" ht="21" customHeight="1">
      <c r="A20" s="8"/>
      <c r="B20" s="8" t="s">
        <v>45</v>
      </c>
      <c r="C20" s="7">
        <v>308266</v>
      </c>
      <c r="D20" s="30">
        <v>274821723</v>
      </c>
      <c r="E20" s="31">
        <v>227777837</v>
      </c>
      <c r="F20" s="31">
        <f>SUM(D20,-E20)</f>
        <v>47043886</v>
      </c>
    </row>
    <row r="21" spans="1:6" ht="21" customHeight="1">
      <c r="A21" s="8"/>
      <c r="B21" s="53" t="s">
        <v>31</v>
      </c>
      <c r="C21" s="54"/>
      <c r="D21" s="30">
        <f>SUM(D15:D20)+1</f>
        <v>4650753911</v>
      </c>
      <c r="E21" s="31">
        <f>SUM(E15:E20)+2</f>
        <v>3578866764</v>
      </c>
      <c r="F21" s="31">
        <f>SUM(D21,-E21)</f>
        <v>1071887147</v>
      </c>
    </row>
    <row r="22" spans="1:6" ht="21" customHeight="1">
      <c r="A22" s="8"/>
      <c r="B22" s="8" t="s">
        <v>21</v>
      </c>
      <c r="C22" s="7">
        <v>3473</v>
      </c>
      <c r="D22" s="30">
        <v>31382544</v>
      </c>
      <c r="E22" s="31">
        <v>9872957</v>
      </c>
      <c r="F22" s="31">
        <f>SUM(D22,-E22)</f>
        <v>21509587</v>
      </c>
    </row>
    <row r="23" spans="1:6" ht="21" customHeight="1">
      <c r="A23" s="51" t="s">
        <v>8</v>
      </c>
      <c r="B23" s="51"/>
      <c r="C23" s="7">
        <v>5899709</v>
      </c>
      <c r="D23" s="30">
        <f>SUM(D21:D22)+1</f>
        <v>4682136456</v>
      </c>
      <c r="E23" s="31">
        <f>SUM(E21:E22)</f>
        <v>3588739721</v>
      </c>
      <c r="F23" s="31">
        <f>SUM(D23,-E23)-1</f>
        <v>1093396734</v>
      </c>
    </row>
    <row r="24" spans="1:6" ht="21" customHeight="1">
      <c r="A24" s="51" t="s">
        <v>2</v>
      </c>
      <c r="B24" s="51"/>
      <c r="C24" s="7">
        <v>971752</v>
      </c>
      <c r="D24" s="30">
        <v>1189748713</v>
      </c>
      <c r="E24" s="31">
        <v>882669759</v>
      </c>
      <c r="F24" s="31">
        <f>SUM(D24,-E24)-1</f>
        <v>307078953</v>
      </c>
    </row>
    <row r="25" spans="1:6" ht="21" customHeight="1">
      <c r="A25" s="51" t="s">
        <v>6</v>
      </c>
      <c r="B25" s="51"/>
      <c r="C25" s="7">
        <v>2762542</v>
      </c>
      <c r="D25" s="30">
        <v>2387905483</v>
      </c>
      <c r="E25" s="31">
        <v>1586439892</v>
      </c>
      <c r="F25" s="31">
        <f>SUM(D25,-E25)-1</f>
        <v>801465590</v>
      </c>
    </row>
    <row r="26" spans="1:6" ht="21" customHeight="1">
      <c r="A26" s="51" t="s">
        <v>12</v>
      </c>
      <c r="B26" s="51"/>
      <c r="C26" s="7">
        <v>12514909</v>
      </c>
      <c r="D26" s="30">
        <v>20891839703</v>
      </c>
      <c r="E26" s="31">
        <v>16407116759</v>
      </c>
      <c r="F26" s="31">
        <f>SUM(D26,-E26)</f>
        <v>4484722944</v>
      </c>
    </row>
    <row r="27" spans="1:6" ht="21" customHeight="1">
      <c r="A27" s="51" t="s">
        <v>13</v>
      </c>
      <c r="B27" s="51"/>
      <c r="C27" s="7">
        <v>987297</v>
      </c>
      <c r="D27" s="30">
        <v>1046892342</v>
      </c>
      <c r="E27" s="31" t="s">
        <v>46</v>
      </c>
      <c r="F27" s="31">
        <f>SUM(D27)</f>
        <v>1046892342</v>
      </c>
    </row>
    <row r="28" spans="1:6" ht="21" customHeight="1">
      <c r="A28" s="57" t="s">
        <v>22</v>
      </c>
      <c r="B28" s="57"/>
      <c r="C28" s="10">
        <v>368543093</v>
      </c>
      <c r="D28" s="33">
        <v>414393956073</v>
      </c>
      <c r="E28" s="34">
        <v>376463170896</v>
      </c>
      <c r="F28" s="34">
        <v>37930785176</v>
      </c>
    </row>
    <row r="29" spans="1:6" ht="6.75" customHeight="1">
      <c r="A29" s="8"/>
      <c r="B29" s="8"/>
      <c r="C29" s="7"/>
      <c r="D29" s="7"/>
      <c r="E29" s="7"/>
      <c r="F29" s="7"/>
    </row>
    <row r="30" spans="2:6" ht="21" customHeight="1">
      <c r="B30" s="55" t="s">
        <v>36</v>
      </c>
      <c r="C30" s="56"/>
      <c r="D30" s="56"/>
      <c r="E30" s="56"/>
      <c r="F30" s="56"/>
    </row>
  </sheetData>
  <sheetProtection/>
  <mergeCells count="18">
    <mergeCell ref="A25:B25"/>
    <mergeCell ref="B1:F1"/>
    <mergeCell ref="A3:F3"/>
    <mergeCell ref="A4:C4"/>
    <mergeCell ref="A10:B10"/>
    <mergeCell ref="A11:B11"/>
    <mergeCell ref="A12:B12"/>
    <mergeCell ref="A13:B13"/>
    <mergeCell ref="A26:B26"/>
    <mergeCell ref="A27:B27"/>
    <mergeCell ref="A28:B28"/>
    <mergeCell ref="B30:F30"/>
    <mergeCell ref="A5:B5"/>
    <mergeCell ref="A9:B9"/>
    <mergeCell ref="B21:C21"/>
    <mergeCell ref="A23:B23"/>
    <mergeCell ref="A14:B14"/>
    <mergeCell ref="A24:B24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7">
      <selection activeCell="B8" sqref="B8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62</v>
      </c>
      <c r="B3" s="48"/>
      <c r="C3" s="48"/>
      <c r="D3" s="48"/>
      <c r="E3" s="48"/>
      <c r="F3" s="48"/>
    </row>
    <row r="4" spans="1:6" ht="21" customHeight="1">
      <c r="A4" s="49" t="s">
        <v>48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7.25" customHeight="1">
      <c r="A5" s="51" t="s">
        <v>9</v>
      </c>
      <c r="B5" s="51"/>
      <c r="C5" s="7"/>
      <c r="D5" s="30"/>
      <c r="E5" s="31"/>
      <c r="F5" s="31"/>
    </row>
    <row r="6" spans="1:6" ht="17.25" customHeight="1">
      <c r="A6" s="8"/>
      <c r="B6" s="8" t="s">
        <v>34</v>
      </c>
      <c r="C6" s="7"/>
      <c r="D6" s="30">
        <v>75556272681</v>
      </c>
      <c r="E6" s="31">
        <v>72874380404</v>
      </c>
      <c r="F6" s="31">
        <f>SUM(D6,-E6)-1</f>
        <v>2681892276</v>
      </c>
    </row>
    <row r="7" spans="1:6" ht="17.25" customHeight="1">
      <c r="A7" s="8"/>
      <c r="B7" s="8" t="s">
        <v>39</v>
      </c>
      <c r="C7" s="7">
        <v>70022026</v>
      </c>
      <c r="D7" s="30">
        <v>2279856991</v>
      </c>
      <c r="E7" s="31">
        <v>2240621119</v>
      </c>
      <c r="F7" s="31">
        <f>SUM(D7,-E7)-1</f>
        <v>39235871</v>
      </c>
    </row>
    <row r="8" spans="1:6" ht="17.25" customHeight="1">
      <c r="A8" s="8"/>
      <c r="B8" s="8" t="s">
        <v>79</v>
      </c>
      <c r="C8" s="7"/>
      <c r="D8" s="30">
        <v>38421164</v>
      </c>
      <c r="E8" s="31">
        <v>38070424</v>
      </c>
      <c r="F8" s="31">
        <f>SUM(D8,-E8)-1</f>
        <v>350739</v>
      </c>
    </row>
    <row r="9" spans="1:6" ht="17.25" customHeight="1">
      <c r="A9" s="8"/>
      <c r="B9" s="8" t="s">
        <v>35</v>
      </c>
      <c r="C9" s="7">
        <v>134144</v>
      </c>
      <c r="D9" s="30">
        <v>6685788239</v>
      </c>
      <c r="E9" s="31">
        <v>6163335812</v>
      </c>
      <c r="F9" s="31">
        <f>SUM(D9,-E9)</f>
        <v>522452427</v>
      </c>
    </row>
    <row r="10" spans="1:6" ht="17.25" customHeight="1">
      <c r="A10" s="51" t="s">
        <v>8</v>
      </c>
      <c r="B10" s="51"/>
      <c r="C10" s="7">
        <v>78300027</v>
      </c>
      <c r="D10" s="30">
        <f>SUM(D6:D9)</f>
        <v>84560339075</v>
      </c>
      <c r="E10" s="31">
        <f>SUM(E6:E9)+2</f>
        <v>81316407761</v>
      </c>
      <c r="F10" s="31">
        <f>SUM(D10,-E10)</f>
        <v>3243931314</v>
      </c>
    </row>
    <row r="11" spans="1:6" ht="17.25" customHeight="1">
      <c r="A11" s="51" t="s">
        <v>49</v>
      </c>
      <c r="B11" s="51"/>
      <c r="C11" s="7"/>
      <c r="D11" s="30"/>
      <c r="E11" s="31"/>
      <c r="F11" s="31"/>
    </row>
    <row r="12" spans="1:6" ht="17.25" customHeight="1">
      <c r="A12" s="8"/>
      <c r="B12" s="8" t="s">
        <v>50</v>
      </c>
      <c r="C12" s="7"/>
      <c r="D12" s="30">
        <v>2164000</v>
      </c>
      <c r="E12" s="31">
        <v>2120210</v>
      </c>
      <c r="F12" s="31">
        <f>SUM(D12,-E12)-1</f>
        <v>43789</v>
      </c>
    </row>
    <row r="13" spans="1:6" ht="17.25" customHeight="1">
      <c r="A13" s="8"/>
      <c r="B13" s="8" t="s">
        <v>51</v>
      </c>
      <c r="C13" s="7"/>
      <c r="D13" s="30">
        <v>75601839</v>
      </c>
      <c r="E13" s="31">
        <v>58996537</v>
      </c>
      <c r="F13" s="31">
        <f>SUM(D13,-E13)-1</f>
        <v>16605301</v>
      </c>
    </row>
    <row r="14" spans="1:6" ht="17.25" customHeight="1">
      <c r="A14" s="8"/>
      <c r="B14" s="8" t="s">
        <v>52</v>
      </c>
      <c r="C14" s="7"/>
      <c r="D14" s="30">
        <v>204270740</v>
      </c>
      <c r="E14" s="31">
        <v>33892244</v>
      </c>
      <c r="F14" s="31">
        <f>SUM(D14,-E14)</f>
        <v>170378496</v>
      </c>
    </row>
    <row r="15" spans="1:6" ht="17.25" customHeight="1">
      <c r="A15" s="8"/>
      <c r="B15" s="8" t="s">
        <v>53</v>
      </c>
      <c r="C15" s="7"/>
      <c r="D15" s="30">
        <v>80556425</v>
      </c>
      <c r="E15" s="31">
        <v>52526605</v>
      </c>
      <c r="F15" s="31">
        <f>SUM(D15,-E15)-1</f>
        <v>28029819</v>
      </c>
    </row>
    <row r="16" spans="1:6" ht="17.25" customHeight="1">
      <c r="A16" s="8"/>
      <c r="B16" s="8" t="s">
        <v>54</v>
      </c>
      <c r="C16" s="7"/>
      <c r="D16" s="30">
        <v>3768197</v>
      </c>
      <c r="E16" s="31">
        <v>3768197</v>
      </c>
      <c r="F16" s="32" t="s">
        <v>23</v>
      </c>
    </row>
    <row r="17" spans="1:6" ht="17.25" customHeight="1">
      <c r="A17" s="51" t="s">
        <v>8</v>
      </c>
      <c r="B17" s="51"/>
      <c r="C17" s="7">
        <v>16582271</v>
      </c>
      <c r="D17" s="30">
        <f>SUM(D12:D16)</f>
        <v>366361201</v>
      </c>
      <c r="E17" s="31">
        <f>SUM(E12:E16)+1</f>
        <v>151303794</v>
      </c>
      <c r="F17" s="31">
        <f>SUM(F12:F16)+1</f>
        <v>215057406</v>
      </c>
    </row>
    <row r="18" spans="1:6" ht="17.25" customHeight="1">
      <c r="A18" s="51" t="s">
        <v>10</v>
      </c>
      <c r="B18" s="51"/>
      <c r="C18" s="7">
        <v>250524587</v>
      </c>
      <c r="D18" s="30">
        <v>270910910665</v>
      </c>
      <c r="E18" s="31">
        <v>251025022653</v>
      </c>
      <c r="F18" s="31">
        <f>SUM(D18,-E18)</f>
        <v>19885888012</v>
      </c>
    </row>
    <row r="19" spans="1:6" ht="17.25" customHeight="1">
      <c r="A19" s="51" t="s">
        <v>1</v>
      </c>
      <c r="B19" s="52"/>
      <c r="C19" s="7">
        <v>15406082</v>
      </c>
      <c r="D19" s="30">
        <v>19936087266</v>
      </c>
      <c r="E19" s="31">
        <v>18960239935</v>
      </c>
      <c r="F19" s="31">
        <f>SUM(D19,-E19)</f>
        <v>975847331</v>
      </c>
    </row>
    <row r="20" spans="1:6" ht="17.25" customHeight="1">
      <c r="A20" s="51" t="s">
        <v>4</v>
      </c>
      <c r="B20" s="52"/>
      <c r="C20" s="7">
        <v>473489</v>
      </c>
      <c r="D20" s="30">
        <v>127467000</v>
      </c>
      <c r="E20" s="31">
        <v>127467000</v>
      </c>
      <c r="F20" s="32" t="s">
        <v>55</v>
      </c>
    </row>
    <row r="21" spans="1:6" ht="17.25" customHeight="1">
      <c r="A21" s="51" t="s">
        <v>15</v>
      </c>
      <c r="B21" s="52"/>
      <c r="C21" s="7">
        <v>702700</v>
      </c>
      <c r="D21" s="30">
        <v>2276049649</v>
      </c>
      <c r="E21" s="31">
        <v>2271480352</v>
      </c>
      <c r="F21" s="31">
        <f>SUM(D21,-E21)-1</f>
        <v>4569296</v>
      </c>
    </row>
    <row r="22" spans="1:6" ht="17.25" customHeight="1">
      <c r="A22" s="51" t="s">
        <v>56</v>
      </c>
      <c r="B22" s="51"/>
      <c r="C22" s="7"/>
      <c r="D22" s="30">
        <v>103567894</v>
      </c>
      <c r="E22" s="31">
        <v>83523519</v>
      </c>
      <c r="F22" s="31">
        <f>SUM(D22,-E22)-1</f>
        <v>20044374</v>
      </c>
    </row>
    <row r="23" spans="1:6" ht="17.25" customHeight="1">
      <c r="A23" s="51" t="s">
        <v>11</v>
      </c>
      <c r="B23" s="51"/>
      <c r="C23" s="7"/>
      <c r="D23" s="30"/>
      <c r="E23" s="31"/>
      <c r="F23" s="31"/>
    </row>
    <row r="24" spans="1:6" ht="17.25" customHeight="1">
      <c r="A24" s="8"/>
      <c r="B24" s="8" t="s">
        <v>16</v>
      </c>
      <c r="C24" s="7">
        <v>1030941</v>
      </c>
      <c r="D24" s="30">
        <v>1509078204</v>
      </c>
      <c r="E24" s="31">
        <v>832031391</v>
      </c>
      <c r="F24" s="31">
        <f>SUM(D24,-E24)-1</f>
        <v>677046812</v>
      </c>
    </row>
    <row r="25" spans="1:6" ht="17.25" customHeight="1">
      <c r="A25" s="8"/>
      <c r="B25" s="8" t="s">
        <v>17</v>
      </c>
      <c r="C25" s="7">
        <v>2861910</v>
      </c>
      <c r="D25" s="30">
        <v>2727107056</v>
      </c>
      <c r="E25" s="31">
        <v>1644669247</v>
      </c>
      <c r="F25" s="31">
        <f>SUM(D25,-E25)-1</f>
        <v>1082437808</v>
      </c>
    </row>
    <row r="26" spans="1:6" ht="17.25" customHeight="1">
      <c r="A26" s="8"/>
      <c r="B26" s="8" t="s">
        <v>18</v>
      </c>
      <c r="C26" s="7">
        <v>750769</v>
      </c>
      <c r="D26" s="30">
        <v>692165339</v>
      </c>
      <c r="E26" s="31">
        <v>489065598</v>
      </c>
      <c r="F26" s="31">
        <f>SUM(D26,-E26)-1</f>
        <v>203099740</v>
      </c>
    </row>
    <row r="27" spans="1:6" ht="17.25" customHeight="1">
      <c r="A27" s="8"/>
      <c r="B27" s="8" t="s">
        <v>29</v>
      </c>
      <c r="C27" s="7">
        <v>775349</v>
      </c>
      <c r="D27" s="30">
        <v>556494245</v>
      </c>
      <c r="E27" s="31">
        <v>405117638</v>
      </c>
      <c r="F27" s="31">
        <f>SUM(D27,-E27)</f>
        <v>151376607</v>
      </c>
    </row>
    <row r="28" spans="1:6" ht="17.25" customHeight="1">
      <c r="A28" s="8"/>
      <c r="B28" s="8" t="s">
        <v>57</v>
      </c>
      <c r="C28" s="7"/>
      <c r="D28" s="30">
        <v>39810729</v>
      </c>
      <c r="E28" s="31">
        <v>32135249</v>
      </c>
      <c r="F28" s="31">
        <f>SUM(D28,-E28)-1</f>
        <v>7675479</v>
      </c>
    </row>
    <row r="29" spans="1:6" ht="17.25" customHeight="1">
      <c r="A29" s="8"/>
      <c r="B29" s="8" t="s">
        <v>40</v>
      </c>
      <c r="C29" s="7">
        <v>102496</v>
      </c>
      <c r="D29" s="30">
        <v>216331377</v>
      </c>
      <c r="E29" s="31">
        <v>139663469</v>
      </c>
      <c r="F29" s="31">
        <f>SUM(D29,-E29)-1</f>
        <v>76667907</v>
      </c>
    </row>
    <row r="30" spans="1:6" ht="17.25" customHeight="1">
      <c r="A30" s="8"/>
      <c r="B30" s="8" t="s">
        <v>58</v>
      </c>
      <c r="C30" s="7"/>
      <c r="D30" s="30">
        <v>178934390</v>
      </c>
      <c r="E30" s="31">
        <v>93770150</v>
      </c>
      <c r="F30" s="31">
        <f>SUM(D30,-E30)-1</f>
        <v>85164239</v>
      </c>
    </row>
    <row r="31" spans="1:6" ht="17.25" customHeight="1">
      <c r="A31" s="8"/>
      <c r="B31" s="8" t="s">
        <v>45</v>
      </c>
      <c r="C31" s="7">
        <v>308266</v>
      </c>
      <c r="D31" s="30">
        <v>277978961</v>
      </c>
      <c r="E31" s="31">
        <v>228854463</v>
      </c>
      <c r="F31" s="31">
        <f>SUM(D31,-E31)-1</f>
        <v>49124497</v>
      </c>
    </row>
    <row r="32" spans="1:6" ht="17.25" customHeight="1">
      <c r="A32" s="8"/>
      <c r="B32" s="53" t="s">
        <v>31</v>
      </c>
      <c r="C32" s="54"/>
      <c r="D32" s="30">
        <f>SUM(D24:D31)+1</f>
        <v>6197900302</v>
      </c>
      <c r="E32" s="31">
        <f>SUM(E24:E31)+3</f>
        <v>3865307208</v>
      </c>
      <c r="F32" s="31">
        <f>SUM(D32,-E32)-1</f>
        <v>2332593093</v>
      </c>
    </row>
    <row r="33" spans="1:6" ht="17.25" customHeight="1">
      <c r="A33" s="8"/>
      <c r="B33" s="8" t="s">
        <v>21</v>
      </c>
      <c r="C33" s="7">
        <v>3473</v>
      </c>
      <c r="D33" s="30">
        <v>232377638</v>
      </c>
      <c r="E33" s="31">
        <v>63733306</v>
      </c>
      <c r="F33" s="31">
        <f>SUM(D33,-E33)</f>
        <v>168644332</v>
      </c>
    </row>
    <row r="34" spans="1:6" ht="17.25" customHeight="1">
      <c r="A34" s="51" t="s">
        <v>8</v>
      </c>
      <c r="B34" s="51"/>
      <c r="C34" s="7">
        <v>5899709</v>
      </c>
      <c r="D34" s="30">
        <f>SUM(D32:D33)+1</f>
        <v>6430277941</v>
      </c>
      <c r="E34" s="31">
        <f>SUM(E32:E33)+1</f>
        <v>3929040515</v>
      </c>
      <c r="F34" s="31">
        <f>SUM(D34,-E34)</f>
        <v>2501237426</v>
      </c>
    </row>
    <row r="35" spans="1:6" ht="17.25" customHeight="1">
      <c r="A35" s="51" t="s">
        <v>61</v>
      </c>
      <c r="B35" s="51"/>
      <c r="C35" s="7"/>
      <c r="D35" s="30">
        <v>69800</v>
      </c>
      <c r="E35" s="31">
        <v>56259</v>
      </c>
      <c r="F35" s="31">
        <f>SUM(D35,-E35)-1</f>
        <v>13540</v>
      </c>
    </row>
    <row r="36" spans="1:6" ht="17.25" customHeight="1">
      <c r="A36" s="51" t="s">
        <v>59</v>
      </c>
      <c r="B36" s="51"/>
      <c r="C36" s="7"/>
      <c r="D36" s="30">
        <v>259012829</v>
      </c>
      <c r="E36" s="31">
        <v>158148689</v>
      </c>
      <c r="F36" s="31">
        <f>SUM(D36,-E36)-1</f>
        <v>100864139</v>
      </c>
    </row>
    <row r="37" spans="1:6" ht="17.25" customHeight="1">
      <c r="A37" s="51" t="s">
        <v>2</v>
      </c>
      <c r="B37" s="51"/>
      <c r="C37" s="7">
        <v>971752</v>
      </c>
      <c r="D37" s="30">
        <v>1084114493</v>
      </c>
      <c r="E37" s="31">
        <v>847750857</v>
      </c>
      <c r="F37" s="31">
        <f>SUM(D37,-E37)-1</f>
        <v>236363635</v>
      </c>
    </row>
    <row r="38" spans="1:6" ht="17.25" customHeight="1">
      <c r="A38" s="51" t="s">
        <v>6</v>
      </c>
      <c r="B38" s="51"/>
      <c r="C38" s="7">
        <v>2762542</v>
      </c>
      <c r="D38" s="30">
        <v>1974437972</v>
      </c>
      <c r="E38" s="31">
        <v>1474005577</v>
      </c>
      <c r="F38" s="31">
        <f>SUM(D38,-E38)-1</f>
        <v>500432394</v>
      </c>
    </row>
    <row r="39" spans="1:6" ht="17.25" customHeight="1">
      <c r="A39" s="51" t="s">
        <v>12</v>
      </c>
      <c r="B39" s="51"/>
      <c r="C39" s="7">
        <v>12514909</v>
      </c>
      <c r="D39" s="30">
        <v>19573293905</v>
      </c>
      <c r="E39" s="31">
        <v>16667325361</v>
      </c>
      <c r="F39" s="31">
        <f>SUM(D39,-E39)</f>
        <v>2905968544</v>
      </c>
    </row>
    <row r="40" spans="1:6" ht="17.25" customHeight="1">
      <c r="A40" s="51" t="s">
        <v>13</v>
      </c>
      <c r="B40" s="51"/>
      <c r="C40" s="7">
        <v>987297</v>
      </c>
      <c r="D40" s="30">
        <v>1825281559</v>
      </c>
      <c r="E40" s="31" t="s">
        <v>60</v>
      </c>
      <c r="F40" s="31">
        <f>SUM(D40)</f>
        <v>1825281559</v>
      </c>
    </row>
    <row r="41" spans="1:6" ht="17.25" customHeight="1">
      <c r="A41" s="57" t="s">
        <v>22</v>
      </c>
      <c r="B41" s="57"/>
      <c r="C41" s="10">
        <v>368543093</v>
      </c>
      <c r="D41" s="33">
        <f>SUM(D10,D17:D18,D22:D22,D34:D40)+2</f>
        <v>387087667336</v>
      </c>
      <c r="E41" s="34">
        <f>SUM(E10,E17:E18,E22:E22,E34:E40)+5</f>
        <v>355652584990</v>
      </c>
      <c r="F41" s="34">
        <f>SUM(F10,F17:F18,F22:F22,F34:F40)+4</f>
        <v>31435082347</v>
      </c>
    </row>
    <row r="42" ht="6" customHeight="1"/>
    <row r="43" spans="2:6" ht="21" customHeight="1">
      <c r="B43" s="55" t="s">
        <v>36</v>
      </c>
      <c r="C43" s="56"/>
      <c r="D43" s="56"/>
      <c r="E43" s="56"/>
      <c r="F43" s="56"/>
    </row>
  </sheetData>
  <sheetProtection/>
  <mergeCells count="23">
    <mergeCell ref="A22:B22"/>
    <mergeCell ref="A11:B11"/>
    <mergeCell ref="A39:B39"/>
    <mergeCell ref="A40:B40"/>
    <mergeCell ref="A23:B23"/>
    <mergeCell ref="A18:B18"/>
    <mergeCell ref="A19:B19"/>
    <mergeCell ref="A20:B20"/>
    <mergeCell ref="A21:B21"/>
    <mergeCell ref="A41:B41"/>
    <mergeCell ref="B43:F43"/>
    <mergeCell ref="B32:C32"/>
    <mergeCell ref="A34:B34"/>
    <mergeCell ref="A35:B35"/>
    <mergeCell ref="A36:B36"/>
    <mergeCell ref="A37:B37"/>
    <mergeCell ref="A38:B38"/>
    <mergeCell ref="B1:F1"/>
    <mergeCell ref="A3:F3"/>
    <mergeCell ref="A4:C4"/>
    <mergeCell ref="A5:B5"/>
    <mergeCell ref="A10:B10"/>
    <mergeCell ref="A17:B17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2">
      <selection activeCell="B8" sqref="B8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26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22"/>
      <c r="E2" s="22"/>
      <c r="F2" s="23" t="s">
        <v>0</v>
      </c>
    </row>
    <row r="3" spans="1:6" ht="21" customHeight="1">
      <c r="A3" s="58" t="s">
        <v>64</v>
      </c>
      <c r="B3" s="58"/>
      <c r="C3" s="58"/>
      <c r="D3" s="58"/>
      <c r="E3" s="58"/>
      <c r="F3" s="58"/>
    </row>
    <row r="4" spans="1:6" ht="21" customHeight="1">
      <c r="A4" s="49" t="s">
        <v>3</v>
      </c>
      <c r="B4" s="49"/>
      <c r="C4" s="49"/>
      <c r="D4" s="24" t="s">
        <v>24</v>
      </c>
      <c r="E4" s="24" t="s">
        <v>25</v>
      </c>
      <c r="F4" s="25" t="s">
        <v>26</v>
      </c>
    </row>
    <row r="5" spans="1:6" ht="17.25" customHeight="1">
      <c r="A5" s="51" t="s">
        <v>9</v>
      </c>
      <c r="B5" s="51"/>
      <c r="C5" s="7"/>
      <c r="D5" s="35"/>
      <c r="E5" s="36"/>
      <c r="F5" s="36"/>
    </row>
    <row r="6" spans="1:6" ht="17.25" customHeight="1">
      <c r="A6" s="20"/>
      <c r="B6" s="20" t="s">
        <v>34</v>
      </c>
      <c r="C6" s="7"/>
      <c r="D6" s="35">
        <v>74503024035</v>
      </c>
      <c r="E6" s="36">
        <v>73244153353</v>
      </c>
      <c r="F6" s="36">
        <f>SUM(D6,-E6)-1</f>
        <v>1258870681</v>
      </c>
    </row>
    <row r="7" spans="1:6" ht="17.25" customHeight="1">
      <c r="A7" s="20"/>
      <c r="B7" s="20" t="s">
        <v>39</v>
      </c>
      <c r="C7" s="7">
        <v>70022026</v>
      </c>
      <c r="D7" s="35">
        <v>2218119812</v>
      </c>
      <c r="E7" s="36">
        <v>2168461363</v>
      </c>
      <c r="F7" s="36">
        <f>SUM(D7,-E7)</f>
        <v>49658449</v>
      </c>
    </row>
    <row r="8" spans="1:6" ht="17.25" customHeight="1">
      <c r="A8" s="20"/>
      <c r="B8" s="20" t="s">
        <v>79</v>
      </c>
      <c r="C8" s="7"/>
      <c r="D8" s="35">
        <v>1885209</v>
      </c>
      <c r="E8" s="36">
        <v>1408795</v>
      </c>
      <c r="F8" s="36">
        <f>SUM(D8,-E8)</f>
        <v>476414</v>
      </c>
    </row>
    <row r="9" spans="1:6" ht="17.25" customHeight="1">
      <c r="A9" s="20"/>
      <c r="B9" s="20" t="s">
        <v>35</v>
      </c>
      <c r="C9" s="7">
        <v>134144</v>
      </c>
      <c r="D9" s="35">
        <v>6619682125</v>
      </c>
      <c r="E9" s="36">
        <v>6125877774</v>
      </c>
      <c r="F9" s="36">
        <f>SUM(D9,-E9)-1</f>
        <v>493804350</v>
      </c>
    </row>
    <row r="10" spans="1:6" ht="17.25" customHeight="1">
      <c r="A10" s="51" t="s">
        <v>8</v>
      </c>
      <c r="B10" s="51"/>
      <c r="C10" s="7">
        <v>78300027</v>
      </c>
      <c r="D10" s="35">
        <f>SUM(D6:D9)</f>
        <v>83342711181</v>
      </c>
      <c r="E10" s="36">
        <v>81539901286</v>
      </c>
      <c r="F10" s="36">
        <f>SUM(D10,-E10)</f>
        <v>1802809895</v>
      </c>
    </row>
    <row r="11" spans="1:6" ht="17.25" customHeight="1">
      <c r="A11" s="51" t="s">
        <v>49</v>
      </c>
      <c r="B11" s="51"/>
      <c r="C11" s="7"/>
      <c r="D11" s="35"/>
      <c r="E11" s="36"/>
      <c r="F11" s="36"/>
    </row>
    <row r="12" spans="1:6" ht="17.25" customHeight="1">
      <c r="A12" s="20"/>
      <c r="B12" s="20" t="s">
        <v>50</v>
      </c>
      <c r="C12" s="7"/>
      <c r="D12" s="35">
        <v>2069117</v>
      </c>
      <c r="E12" s="36">
        <v>2036880</v>
      </c>
      <c r="F12" s="36">
        <f>SUM(D12,-E12)-1</f>
        <v>32236</v>
      </c>
    </row>
    <row r="13" spans="1:6" ht="17.25" customHeight="1">
      <c r="A13" s="20"/>
      <c r="B13" s="20" t="s">
        <v>51</v>
      </c>
      <c r="C13" s="7"/>
      <c r="D13" s="35">
        <v>58161919</v>
      </c>
      <c r="E13" s="36">
        <v>44245736</v>
      </c>
      <c r="F13" s="36">
        <f>SUM(D13,-E13)-1</f>
        <v>13916182</v>
      </c>
    </row>
    <row r="14" spans="1:6" ht="17.25" customHeight="1">
      <c r="A14" s="20"/>
      <c r="B14" s="20" t="s">
        <v>52</v>
      </c>
      <c r="C14" s="7"/>
      <c r="D14" s="35">
        <v>323856089</v>
      </c>
      <c r="E14" s="36">
        <v>178757109</v>
      </c>
      <c r="F14" s="36">
        <f>SUM(D14,-E14)</f>
        <v>145098980</v>
      </c>
    </row>
    <row r="15" spans="1:6" ht="17.25" customHeight="1">
      <c r="A15" s="20"/>
      <c r="B15" s="20" t="s">
        <v>53</v>
      </c>
      <c r="C15" s="7"/>
      <c r="D15" s="35">
        <v>61434439</v>
      </c>
      <c r="E15" s="36">
        <v>36898328</v>
      </c>
      <c r="F15" s="36">
        <f>SUM(D15,-E15)</f>
        <v>24536111</v>
      </c>
    </row>
    <row r="16" spans="1:6" ht="17.25" customHeight="1">
      <c r="A16" s="20"/>
      <c r="B16" s="20" t="s">
        <v>54</v>
      </c>
      <c r="C16" s="7"/>
      <c r="D16" s="35">
        <v>7136430</v>
      </c>
      <c r="E16" s="36">
        <v>5774255</v>
      </c>
      <c r="F16" s="36">
        <f>SUM(D16,-E16)</f>
        <v>1362175</v>
      </c>
    </row>
    <row r="17" spans="1:6" ht="17.25" customHeight="1">
      <c r="A17" s="51" t="s">
        <v>8</v>
      </c>
      <c r="B17" s="51"/>
      <c r="C17" s="7">
        <v>16582271</v>
      </c>
      <c r="D17" s="35">
        <f>SUM(D12:D16)+1</f>
        <v>452657995</v>
      </c>
      <c r="E17" s="36">
        <f>SUM(E12:E16)+2</f>
        <v>267712310</v>
      </c>
      <c r="F17" s="36">
        <f>SUM(D17,-E17)-1</f>
        <v>184945684</v>
      </c>
    </row>
    <row r="18" spans="1:6" ht="17.25" customHeight="1">
      <c r="A18" s="51" t="s">
        <v>10</v>
      </c>
      <c r="B18" s="51"/>
      <c r="C18" s="7">
        <v>250524587</v>
      </c>
      <c r="D18" s="35">
        <v>267815104322</v>
      </c>
      <c r="E18" s="36">
        <v>258363224856</v>
      </c>
      <c r="F18" s="36">
        <f>SUM(D18,-E18)-1</f>
        <v>9451879465</v>
      </c>
    </row>
    <row r="19" spans="1:6" ht="17.25" customHeight="1">
      <c r="A19" s="51" t="s">
        <v>1</v>
      </c>
      <c r="B19" s="52"/>
      <c r="C19" s="7">
        <v>15406082</v>
      </c>
      <c r="D19" s="35">
        <v>20161689565</v>
      </c>
      <c r="E19" s="36">
        <v>18172642576</v>
      </c>
      <c r="F19" s="36">
        <f>SUM(D19,-E19)</f>
        <v>1989046989</v>
      </c>
    </row>
    <row r="20" spans="1:6" ht="17.25" customHeight="1">
      <c r="A20" s="51" t="s">
        <v>4</v>
      </c>
      <c r="B20" s="52"/>
      <c r="C20" s="7">
        <v>473489</v>
      </c>
      <c r="D20" s="35">
        <v>125522000</v>
      </c>
      <c r="E20" s="36">
        <v>125522000</v>
      </c>
      <c r="F20" s="37" t="s">
        <v>23</v>
      </c>
    </row>
    <row r="21" spans="1:6" ht="17.25" customHeight="1">
      <c r="A21" s="51" t="s">
        <v>15</v>
      </c>
      <c r="B21" s="52"/>
      <c r="C21" s="7">
        <v>702700</v>
      </c>
      <c r="D21" s="35">
        <v>2590201283</v>
      </c>
      <c r="E21" s="36">
        <v>2558841845</v>
      </c>
      <c r="F21" s="36">
        <f>SUM(D21,-E21)-1</f>
        <v>31359437</v>
      </c>
    </row>
    <row r="22" spans="1:6" ht="17.25" customHeight="1">
      <c r="A22" s="51" t="s">
        <v>56</v>
      </c>
      <c r="B22" s="51"/>
      <c r="C22" s="7"/>
      <c r="D22" s="35">
        <v>142795099</v>
      </c>
      <c r="E22" s="36">
        <v>131487094</v>
      </c>
      <c r="F22" s="36">
        <f>SUM(D22,-E22)</f>
        <v>11308005</v>
      </c>
    </row>
    <row r="23" spans="1:6" ht="17.25" customHeight="1">
      <c r="A23" s="51" t="s">
        <v>11</v>
      </c>
      <c r="B23" s="51"/>
      <c r="C23" s="7"/>
      <c r="D23" s="35"/>
      <c r="E23" s="36"/>
      <c r="F23" s="36"/>
    </row>
    <row r="24" spans="1:6" ht="17.25" customHeight="1">
      <c r="A24" s="20"/>
      <c r="B24" s="20" t="s">
        <v>16</v>
      </c>
      <c r="C24" s="7">
        <v>1030941</v>
      </c>
      <c r="D24" s="35">
        <v>1519045743</v>
      </c>
      <c r="E24" s="36">
        <v>1145777431</v>
      </c>
      <c r="F24" s="36">
        <f>SUM(D24,-E24)</f>
        <v>373268312</v>
      </c>
    </row>
    <row r="25" spans="1:6" ht="17.25" customHeight="1">
      <c r="A25" s="20"/>
      <c r="B25" s="20" t="s">
        <v>17</v>
      </c>
      <c r="C25" s="7">
        <v>2861910</v>
      </c>
      <c r="D25" s="35">
        <v>2805344115</v>
      </c>
      <c r="E25" s="36">
        <v>2130570635</v>
      </c>
      <c r="F25" s="36">
        <f>SUM(D25,-E25)-1</f>
        <v>674773479</v>
      </c>
    </row>
    <row r="26" spans="1:6" ht="17.25" customHeight="1">
      <c r="A26" s="20"/>
      <c r="B26" s="20" t="s">
        <v>18</v>
      </c>
      <c r="C26" s="7">
        <v>750769</v>
      </c>
      <c r="D26" s="35">
        <v>735087428</v>
      </c>
      <c r="E26" s="36">
        <v>593839022</v>
      </c>
      <c r="F26" s="36">
        <f>SUM(D26,-E26)</f>
        <v>141248406</v>
      </c>
    </row>
    <row r="27" spans="1:6" ht="17.25" customHeight="1">
      <c r="A27" s="20"/>
      <c r="B27" s="20" t="s">
        <v>29</v>
      </c>
      <c r="C27" s="7">
        <v>775349</v>
      </c>
      <c r="D27" s="35">
        <v>508453669</v>
      </c>
      <c r="E27" s="36">
        <v>366518079</v>
      </c>
      <c r="F27" s="36">
        <f>SUM(D27,-E27)</f>
        <v>141935590</v>
      </c>
    </row>
    <row r="28" spans="1:6" ht="17.25" customHeight="1">
      <c r="A28" s="20"/>
      <c r="B28" s="20" t="s">
        <v>57</v>
      </c>
      <c r="C28" s="7"/>
      <c r="D28" s="35">
        <v>13744637</v>
      </c>
      <c r="E28" s="36">
        <v>11284543</v>
      </c>
      <c r="F28" s="36">
        <f>SUM(D28,-E28)-1</f>
        <v>2460093</v>
      </c>
    </row>
    <row r="29" spans="1:6" ht="17.25" customHeight="1">
      <c r="A29" s="20"/>
      <c r="B29" s="20" t="s">
        <v>40</v>
      </c>
      <c r="C29" s="7">
        <v>102496</v>
      </c>
      <c r="D29" s="35">
        <v>136290209</v>
      </c>
      <c r="E29" s="36">
        <v>80335012</v>
      </c>
      <c r="F29" s="36">
        <f>SUM(D29,-E29)-1</f>
        <v>55955196</v>
      </c>
    </row>
    <row r="30" spans="1:6" ht="17.25" customHeight="1">
      <c r="A30" s="20"/>
      <c r="B30" s="20" t="s">
        <v>58</v>
      </c>
      <c r="C30" s="7"/>
      <c r="D30" s="35">
        <v>141236320</v>
      </c>
      <c r="E30" s="36">
        <v>85366570</v>
      </c>
      <c r="F30" s="36">
        <f>SUM(D30,-E30)-1</f>
        <v>55869749</v>
      </c>
    </row>
    <row r="31" spans="1:6" ht="17.25" customHeight="1">
      <c r="A31" s="20"/>
      <c r="B31" s="20" t="s">
        <v>45</v>
      </c>
      <c r="C31" s="7">
        <v>308266</v>
      </c>
      <c r="D31" s="35">
        <v>259816140</v>
      </c>
      <c r="E31" s="36">
        <v>223801371</v>
      </c>
      <c r="F31" s="36">
        <f>SUM(D31,-E31)</f>
        <v>36014769</v>
      </c>
    </row>
    <row r="32" spans="1:6" ht="17.25" customHeight="1">
      <c r="A32" s="20"/>
      <c r="B32" s="53" t="s">
        <v>31</v>
      </c>
      <c r="C32" s="54"/>
      <c r="D32" s="35">
        <f>SUM(D24:D31)+4</f>
        <v>6119018265</v>
      </c>
      <c r="E32" s="36">
        <f>SUM(E24:E31)+3</f>
        <v>4637492666</v>
      </c>
      <c r="F32" s="36">
        <f>SUM(D32,-E32)-1</f>
        <v>1481525598</v>
      </c>
    </row>
    <row r="33" spans="1:6" ht="17.25" customHeight="1">
      <c r="A33" s="20"/>
      <c r="B33" s="20" t="s">
        <v>21</v>
      </c>
      <c r="C33" s="7">
        <v>3473</v>
      </c>
      <c r="D33" s="35">
        <v>750040496</v>
      </c>
      <c r="E33" s="36">
        <v>226679068</v>
      </c>
      <c r="F33" s="36">
        <f>SUM(D33,-E33)</f>
        <v>523361428</v>
      </c>
    </row>
    <row r="34" spans="1:6" ht="17.25" customHeight="1">
      <c r="A34" s="51" t="s">
        <v>8</v>
      </c>
      <c r="B34" s="51"/>
      <c r="C34" s="7">
        <v>5899709</v>
      </c>
      <c r="D34" s="35">
        <f>SUM(D32:D33)+1</f>
        <v>6869058762</v>
      </c>
      <c r="E34" s="36">
        <f>SUM(E32:E33)</f>
        <v>4864171734</v>
      </c>
      <c r="F34" s="36">
        <f>SUM(D34,-E34)-1</f>
        <v>2004887027</v>
      </c>
    </row>
    <row r="35" spans="1:6" ht="17.25" customHeight="1">
      <c r="A35" s="51" t="s">
        <v>59</v>
      </c>
      <c r="B35" s="51"/>
      <c r="C35" s="7"/>
      <c r="D35" s="35">
        <v>268641467</v>
      </c>
      <c r="E35" s="36">
        <v>166774816</v>
      </c>
      <c r="F35" s="36">
        <f>SUM(D35,-E35)-1</f>
        <v>101866650</v>
      </c>
    </row>
    <row r="36" spans="1:6" ht="17.25" customHeight="1">
      <c r="A36" s="51" t="s">
        <v>2</v>
      </c>
      <c r="B36" s="51"/>
      <c r="C36" s="7">
        <v>971752</v>
      </c>
      <c r="D36" s="35">
        <v>1351616526</v>
      </c>
      <c r="E36" s="36">
        <v>1002046734</v>
      </c>
      <c r="F36" s="36">
        <f>SUM(D36,-E36)</f>
        <v>349569792</v>
      </c>
    </row>
    <row r="37" spans="1:6" ht="17.25" customHeight="1">
      <c r="A37" s="51" t="s">
        <v>6</v>
      </c>
      <c r="B37" s="51"/>
      <c r="C37" s="7">
        <v>2762542</v>
      </c>
      <c r="D37" s="35">
        <v>2103666042</v>
      </c>
      <c r="E37" s="36">
        <v>1303783177</v>
      </c>
      <c r="F37" s="36">
        <f>SUM(D37,-E37)</f>
        <v>799882865</v>
      </c>
    </row>
    <row r="38" spans="1:6" ht="17.25" customHeight="1">
      <c r="A38" s="51" t="s">
        <v>12</v>
      </c>
      <c r="B38" s="51"/>
      <c r="C38" s="7">
        <v>12514909</v>
      </c>
      <c r="D38" s="35">
        <v>17199057368</v>
      </c>
      <c r="E38" s="36">
        <v>14220874127</v>
      </c>
      <c r="F38" s="36">
        <f>SUM(D38,-E38)</f>
        <v>2978183241</v>
      </c>
    </row>
    <row r="39" spans="1:6" ht="17.25" customHeight="1">
      <c r="A39" s="51" t="s">
        <v>63</v>
      </c>
      <c r="B39" s="51"/>
      <c r="C39" s="21"/>
      <c r="D39" s="35">
        <v>150000000</v>
      </c>
      <c r="E39" s="36" t="s">
        <v>23</v>
      </c>
      <c r="F39" s="36">
        <v>150000000</v>
      </c>
    </row>
    <row r="40" spans="1:6" ht="17.25" customHeight="1">
      <c r="A40" s="51" t="s">
        <v>13</v>
      </c>
      <c r="B40" s="51"/>
      <c r="C40" s="7">
        <v>987297</v>
      </c>
      <c r="D40" s="35">
        <v>711946549</v>
      </c>
      <c r="E40" s="36" t="s">
        <v>23</v>
      </c>
      <c r="F40" s="36">
        <f>SUM(D40)</f>
        <v>711946549</v>
      </c>
    </row>
    <row r="41" spans="1:6" ht="17.25" customHeight="1">
      <c r="A41" s="57" t="s">
        <v>22</v>
      </c>
      <c r="B41" s="57"/>
      <c r="C41" s="10">
        <v>368543093</v>
      </c>
      <c r="D41" s="38">
        <f>SUM(D10,D17:D18,D22:D22,D34:D40)+5</f>
        <v>380407255316</v>
      </c>
      <c r="E41" s="39">
        <f>SUM(E10,E17:E18,E22:E22,E34:E40)+6</f>
        <v>361859976140</v>
      </c>
      <c r="F41" s="39">
        <f>SUM(F10,F17:F18,F22:F22,F34:F40)+4</f>
        <v>18547279177</v>
      </c>
    </row>
    <row r="42" ht="6" customHeight="1"/>
    <row r="43" spans="2:6" ht="21" customHeight="1">
      <c r="B43" s="55" t="s">
        <v>36</v>
      </c>
      <c r="C43" s="56"/>
      <c r="D43" s="56"/>
      <c r="E43" s="56"/>
      <c r="F43" s="56"/>
    </row>
  </sheetData>
  <sheetProtection/>
  <mergeCells count="23">
    <mergeCell ref="B43:F43"/>
    <mergeCell ref="B32:C32"/>
    <mergeCell ref="A34:B34"/>
    <mergeCell ref="A35:B35"/>
    <mergeCell ref="A36:B36"/>
    <mergeCell ref="A37:B37"/>
    <mergeCell ref="A38:B38"/>
    <mergeCell ref="A40:B40"/>
    <mergeCell ref="A41:B41"/>
    <mergeCell ref="A39:B39"/>
    <mergeCell ref="A17:B17"/>
    <mergeCell ref="A18:B18"/>
    <mergeCell ref="A19:B19"/>
    <mergeCell ref="A20:B20"/>
    <mergeCell ref="A21:B21"/>
    <mergeCell ref="A22:B22"/>
    <mergeCell ref="A23:B23"/>
    <mergeCell ref="B1:F1"/>
    <mergeCell ref="A3:F3"/>
    <mergeCell ref="A4:C4"/>
    <mergeCell ref="A5:B5"/>
    <mergeCell ref="A10:B10"/>
    <mergeCell ref="A11:B11"/>
  </mergeCells>
  <printOptions/>
  <pageMargins left="0.7874015748031497" right="0.7874015748031497" top="0.8661417322834646" bottom="0.8661417322834646" header="0.6299212598425197" footer="0.3937007874015748"/>
  <pageSetup firstPageNumber="32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B8" sqref="B8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65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7.25" customHeight="1">
      <c r="A5" s="51" t="s">
        <v>9</v>
      </c>
      <c r="B5" s="51"/>
      <c r="C5" s="7"/>
      <c r="D5" s="30"/>
      <c r="E5" s="31"/>
      <c r="F5" s="31"/>
    </row>
    <row r="6" spans="1:6" ht="17.25" customHeight="1">
      <c r="A6" s="27"/>
      <c r="B6" s="27" t="s">
        <v>34</v>
      </c>
      <c r="C6" s="7"/>
      <c r="D6" s="30">
        <v>75919004837</v>
      </c>
      <c r="E6" s="31">
        <v>73705885854</v>
      </c>
      <c r="F6" s="31">
        <f>SUM(D6,-E6)-1</f>
        <v>2213118982</v>
      </c>
    </row>
    <row r="7" spans="1:6" ht="17.25" customHeight="1">
      <c r="A7" s="27"/>
      <c r="B7" s="27" t="s">
        <v>39</v>
      </c>
      <c r="C7" s="7">
        <v>70022026</v>
      </c>
      <c r="D7" s="30">
        <v>2196259277</v>
      </c>
      <c r="E7" s="31">
        <v>2149814372</v>
      </c>
      <c r="F7" s="31">
        <f>SUM(D7,-E7)-1</f>
        <v>46444904</v>
      </c>
    </row>
    <row r="8" spans="1:6" ht="17.25" customHeight="1">
      <c r="A8" s="27"/>
      <c r="B8" s="27" t="s">
        <v>79</v>
      </c>
      <c r="C8" s="7"/>
      <c r="D8" s="30">
        <v>3560524</v>
      </c>
      <c r="E8" s="31">
        <v>2659056</v>
      </c>
      <c r="F8" s="31">
        <f>SUM(D8,-E8)</f>
        <v>901468</v>
      </c>
    </row>
    <row r="9" spans="1:6" ht="17.25" customHeight="1">
      <c r="A9" s="27"/>
      <c r="B9" s="27" t="s">
        <v>35</v>
      </c>
      <c r="C9" s="7">
        <v>134144</v>
      </c>
      <c r="D9" s="30">
        <v>6752310439</v>
      </c>
      <c r="E9" s="31">
        <v>6146318076</v>
      </c>
      <c r="F9" s="31">
        <f>SUM(D9,-E9)-1</f>
        <v>605992362</v>
      </c>
    </row>
    <row r="10" spans="1:6" ht="17.25" customHeight="1">
      <c r="A10" s="51" t="s">
        <v>8</v>
      </c>
      <c r="B10" s="51"/>
      <c r="C10" s="7">
        <v>78300027</v>
      </c>
      <c r="D10" s="30">
        <f>SUM(D6:D9)</f>
        <v>84871135077</v>
      </c>
      <c r="E10" s="31">
        <f>SUM(E6:E9)+1</f>
        <v>82004677359</v>
      </c>
      <c r="F10" s="31">
        <f>SUM(D10,-E10)</f>
        <v>2866457718</v>
      </c>
    </row>
    <row r="11" spans="1:6" ht="17.25" customHeight="1">
      <c r="A11" s="51" t="s">
        <v>49</v>
      </c>
      <c r="B11" s="51"/>
      <c r="C11" s="7"/>
      <c r="D11" s="30"/>
      <c r="E11" s="31"/>
      <c r="F11" s="31"/>
    </row>
    <row r="12" spans="1:6" ht="17.25" customHeight="1">
      <c r="A12" s="27"/>
      <c r="B12" s="27" t="s">
        <v>50</v>
      </c>
      <c r="C12" s="7"/>
      <c r="D12" s="30">
        <v>2146000</v>
      </c>
      <c r="E12" s="31">
        <v>2141309</v>
      </c>
      <c r="F12" s="31">
        <f>SUM(D12,-E12)-1</f>
        <v>4690</v>
      </c>
    </row>
    <row r="13" spans="1:6" ht="17.25" customHeight="1">
      <c r="A13" s="27"/>
      <c r="B13" s="27" t="s">
        <v>51</v>
      </c>
      <c r="C13" s="7"/>
      <c r="D13" s="30">
        <v>34529137</v>
      </c>
      <c r="E13" s="31">
        <v>27102567</v>
      </c>
      <c r="F13" s="31">
        <f>SUM(D13,-E13)-1</f>
        <v>7426569</v>
      </c>
    </row>
    <row r="14" spans="1:6" ht="17.25" customHeight="1">
      <c r="A14" s="27"/>
      <c r="B14" s="27" t="s">
        <v>52</v>
      </c>
      <c r="C14" s="7"/>
      <c r="D14" s="30">
        <v>200918896</v>
      </c>
      <c r="E14" s="31">
        <v>136894955</v>
      </c>
      <c r="F14" s="31">
        <f>SUM(D14,-E14)-1</f>
        <v>64023940</v>
      </c>
    </row>
    <row r="15" spans="1:6" ht="17.25" customHeight="1">
      <c r="A15" s="27"/>
      <c r="B15" s="27" t="s">
        <v>53</v>
      </c>
      <c r="C15" s="7"/>
      <c r="D15" s="30">
        <v>38299318</v>
      </c>
      <c r="E15" s="31">
        <v>33662885</v>
      </c>
      <c r="F15" s="31">
        <f>SUM(D15,-E15)-1</f>
        <v>4636432</v>
      </c>
    </row>
    <row r="16" spans="1:6" ht="17.25" customHeight="1">
      <c r="A16" s="27"/>
      <c r="B16" s="27" t="s">
        <v>54</v>
      </c>
      <c r="C16" s="7"/>
      <c r="D16" s="30">
        <v>4981539</v>
      </c>
      <c r="E16" s="31">
        <v>4957968</v>
      </c>
      <c r="F16" s="31">
        <f>SUM(D16,-E16)</f>
        <v>23571</v>
      </c>
    </row>
    <row r="17" spans="1:6" ht="17.25" customHeight="1">
      <c r="A17" s="51" t="s">
        <v>8</v>
      </c>
      <c r="B17" s="51"/>
      <c r="C17" s="7">
        <v>16582271</v>
      </c>
      <c r="D17" s="30">
        <f>SUM(D12:D16)+1</f>
        <v>280874891</v>
      </c>
      <c r="E17" s="31">
        <f>SUM(E12:E16)+3</f>
        <v>204759687</v>
      </c>
      <c r="F17" s="31">
        <f>SUM(D17,-E17)</f>
        <v>76115204</v>
      </c>
    </row>
    <row r="18" spans="1:6" ht="17.25" customHeight="1">
      <c r="A18" s="51" t="s">
        <v>10</v>
      </c>
      <c r="B18" s="51"/>
      <c r="C18" s="7">
        <v>250524587</v>
      </c>
      <c r="D18" s="30">
        <v>282872038393</v>
      </c>
      <c r="E18" s="31">
        <v>267569241324</v>
      </c>
      <c r="F18" s="31">
        <f>SUM(D18,-E18)-1</f>
        <v>15302797068</v>
      </c>
    </row>
    <row r="19" spans="1:6" ht="17.25" customHeight="1">
      <c r="A19" s="51" t="s">
        <v>1</v>
      </c>
      <c r="B19" s="52"/>
      <c r="C19" s="7">
        <v>15406082</v>
      </c>
      <c r="D19" s="30">
        <v>19649377682</v>
      </c>
      <c r="E19" s="31">
        <v>17843059097</v>
      </c>
      <c r="F19" s="31">
        <f>SUM(D19,-E19)</f>
        <v>1806318585</v>
      </c>
    </row>
    <row r="20" spans="1:6" ht="17.25" customHeight="1">
      <c r="A20" s="51" t="s">
        <v>4</v>
      </c>
      <c r="B20" s="52"/>
      <c r="C20" s="7">
        <v>473489</v>
      </c>
      <c r="D20" s="30">
        <v>119188000</v>
      </c>
      <c r="E20" s="31">
        <v>119188000</v>
      </c>
      <c r="F20" s="32" t="s">
        <v>23</v>
      </c>
    </row>
    <row r="21" spans="1:6" ht="17.25" customHeight="1">
      <c r="A21" s="51" t="s">
        <v>15</v>
      </c>
      <c r="B21" s="52"/>
      <c r="C21" s="7">
        <v>702700</v>
      </c>
      <c r="D21" s="30">
        <v>2951903348</v>
      </c>
      <c r="E21" s="31">
        <v>2936866880</v>
      </c>
      <c r="F21" s="31">
        <f>SUM(D21,-E21)-1</f>
        <v>15036467</v>
      </c>
    </row>
    <row r="22" spans="1:6" ht="17.25" customHeight="1">
      <c r="A22" s="51" t="s">
        <v>56</v>
      </c>
      <c r="B22" s="51"/>
      <c r="C22" s="7"/>
      <c r="D22" s="30">
        <v>45682380</v>
      </c>
      <c r="E22" s="31">
        <v>41686106</v>
      </c>
      <c r="F22" s="31">
        <f>SUM(D22,-E22)</f>
        <v>3996274</v>
      </c>
    </row>
    <row r="23" spans="1:6" ht="17.25" customHeight="1">
      <c r="A23" s="51" t="s">
        <v>11</v>
      </c>
      <c r="B23" s="51"/>
      <c r="C23" s="7"/>
      <c r="D23" s="30"/>
      <c r="E23" s="31"/>
      <c r="F23" s="31"/>
    </row>
    <row r="24" spans="1:6" ht="17.25" customHeight="1">
      <c r="A24" s="27"/>
      <c r="B24" s="27" t="s">
        <v>16</v>
      </c>
      <c r="C24" s="7">
        <v>1030941</v>
      </c>
      <c r="D24" s="30">
        <v>67601310</v>
      </c>
      <c r="E24" s="31">
        <v>44203270</v>
      </c>
      <c r="F24" s="31">
        <f>SUM(D24,-E24)</f>
        <v>23398040</v>
      </c>
    </row>
    <row r="25" spans="1:6" ht="17.25" customHeight="1">
      <c r="A25" s="27"/>
      <c r="B25" s="27" t="s">
        <v>17</v>
      </c>
      <c r="C25" s="7">
        <v>2861910</v>
      </c>
      <c r="D25" s="30">
        <v>310820405</v>
      </c>
      <c r="E25" s="31">
        <v>176230618</v>
      </c>
      <c r="F25" s="31">
        <f>SUM(D25,-E25)-1</f>
        <v>134589786</v>
      </c>
    </row>
    <row r="26" spans="1:6" ht="17.25" customHeight="1">
      <c r="A26" s="27"/>
      <c r="B26" s="27" t="s">
        <v>18</v>
      </c>
      <c r="C26" s="7">
        <v>750769</v>
      </c>
      <c r="D26" s="30">
        <v>387476917</v>
      </c>
      <c r="E26" s="31">
        <v>314323195</v>
      </c>
      <c r="F26" s="31">
        <f>SUM(D26,-E26)</f>
        <v>73153722</v>
      </c>
    </row>
    <row r="27" spans="1:6" ht="17.25" customHeight="1">
      <c r="A27" s="27"/>
      <c r="B27" s="27" t="s">
        <v>29</v>
      </c>
      <c r="C27" s="7">
        <v>775349</v>
      </c>
      <c r="D27" s="30">
        <v>267236</v>
      </c>
      <c r="E27" s="31">
        <v>232896</v>
      </c>
      <c r="F27" s="31">
        <f>SUM(D27,-E27)</f>
        <v>34340</v>
      </c>
    </row>
    <row r="28" spans="1:6" ht="17.25" customHeight="1">
      <c r="A28" s="27"/>
      <c r="B28" s="27" t="s">
        <v>57</v>
      </c>
      <c r="C28" s="7"/>
      <c r="D28" s="30">
        <v>13352189</v>
      </c>
      <c r="E28" s="31">
        <v>8435196</v>
      </c>
      <c r="F28" s="31">
        <f>SUM(D28,-E28)-1</f>
        <v>4916992</v>
      </c>
    </row>
    <row r="29" spans="1:6" ht="17.25" customHeight="1">
      <c r="A29" s="27"/>
      <c r="B29" s="27" t="s">
        <v>40</v>
      </c>
      <c r="C29" s="7">
        <v>102496</v>
      </c>
      <c r="D29" s="30">
        <v>133190914</v>
      </c>
      <c r="E29" s="31">
        <v>82190844</v>
      </c>
      <c r="F29" s="31">
        <f>SUM(D29,-E29)</f>
        <v>51000070</v>
      </c>
    </row>
    <row r="30" spans="1:6" ht="17.25" customHeight="1">
      <c r="A30" s="27"/>
      <c r="B30" s="27" t="s">
        <v>58</v>
      </c>
      <c r="C30" s="7"/>
      <c r="D30" s="30">
        <v>133767875</v>
      </c>
      <c r="E30" s="31">
        <v>68070038</v>
      </c>
      <c r="F30" s="31">
        <f>SUM(D30,-E30)-1</f>
        <v>65697836</v>
      </c>
    </row>
    <row r="31" spans="1:6" ht="17.25" customHeight="1">
      <c r="A31" s="27"/>
      <c r="B31" s="53" t="s">
        <v>31</v>
      </c>
      <c r="C31" s="54"/>
      <c r="D31" s="30">
        <f>SUM(D24:D30)+3</f>
        <v>1046476849</v>
      </c>
      <c r="E31" s="31">
        <f>SUM(E24:E30)+3</f>
        <v>693686060</v>
      </c>
      <c r="F31" s="31">
        <f>SUM(D31,-E31)</f>
        <v>352790789</v>
      </c>
    </row>
    <row r="32" spans="1:6" ht="17.25" customHeight="1">
      <c r="A32" s="27"/>
      <c r="B32" s="27" t="s">
        <v>21</v>
      </c>
      <c r="C32" s="7">
        <v>3473</v>
      </c>
      <c r="D32" s="30">
        <v>944481876</v>
      </c>
      <c r="E32" s="31">
        <v>369289350</v>
      </c>
      <c r="F32" s="31">
        <f>SUM(D32,-E32)-1</f>
        <v>575192525</v>
      </c>
    </row>
    <row r="33" spans="1:6" ht="17.25" customHeight="1">
      <c r="A33" s="51" t="s">
        <v>8</v>
      </c>
      <c r="B33" s="51"/>
      <c r="C33" s="7">
        <v>5899709</v>
      </c>
      <c r="D33" s="30">
        <f>SUM(D31:D32)+1</f>
        <v>1990958726</v>
      </c>
      <c r="E33" s="31">
        <f>SUM(E31:E32)</f>
        <v>1062975410</v>
      </c>
      <c r="F33" s="31">
        <f>SUM(D33,-E33)-1</f>
        <v>927983315</v>
      </c>
    </row>
    <row r="34" spans="1:6" ht="17.25" customHeight="1">
      <c r="A34" s="51" t="s">
        <v>59</v>
      </c>
      <c r="B34" s="51"/>
      <c r="C34" s="7"/>
      <c r="D34" s="30">
        <v>125519688</v>
      </c>
      <c r="E34" s="31">
        <v>34599304</v>
      </c>
      <c r="F34" s="31">
        <f>SUM(D34,-E34)-1</f>
        <v>90920383</v>
      </c>
    </row>
    <row r="35" spans="1:6" ht="17.25" customHeight="1">
      <c r="A35" s="51" t="s">
        <v>2</v>
      </c>
      <c r="B35" s="51"/>
      <c r="C35" s="7">
        <v>971752</v>
      </c>
      <c r="D35" s="30">
        <v>1767334518</v>
      </c>
      <c r="E35" s="31">
        <v>1117224655</v>
      </c>
      <c r="F35" s="31">
        <f>SUM(D35,-E35)-1</f>
        <v>650109862</v>
      </c>
    </row>
    <row r="36" spans="1:6" ht="17.25" customHeight="1">
      <c r="A36" s="51" t="s">
        <v>6</v>
      </c>
      <c r="B36" s="51"/>
      <c r="C36" s="7">
        <v>2762542</v>
      </c>
      <c r="D36" s="30">
        <v>1164470760</v>
      </c>
      <c r="E36" s="31">
        <v>828124031</v>
      </c>
      <c r="F36" s="31">
        <f>SUM(D36,-E36)-1</f>
        <v>336346728</v>
      </c>
    </row>
    <row r="37" spans="1:6" ht="17.25" customHeight="1">
      <c r="A37" s="51" t="s">
        <v>12</v>
      </c>
      <c r="B37" s="51"/>
      <c r="C37" s="7">
        <v>12514909</v>
      </c>
      <c r="D37" s="30">
        <v>20962632879</v>
      </c>
      <c r="E37" s="31">
        <v>16439538232</v>
      </c>
      <c r="F37" s="31">
        <f>SUM(D37,-E37)</f>
        <v>4523094647</v>
      </c>
    </row>
    <row r="38" spans="1:6" ht="17.25" customHeight="1">
      <c r="A38" s="51" t="s">
        <v>63</v>
      </c>
      <c r="B38" s="51"/>
      <c r="C38" s="21"/>
      <c r="D38" s="30">
        <v>150000000</v>
      </c>
      <c r="E38" s="31" t="s">
        <v>23</v>
      </c>
      <c r="F38" s="31">
        <v>150000000</v>
      </c>
    </row>
    <row r="39" spans="1:6" ht="17.25" customHeight="1">
      <c r="A39" s="51" t="s">
        <v>13</v>
      </c>
      <c r="B39" s="51"/>
      <c r="C39" s="7">
        <v>987297</v>
      </c>
      <c r="D39" s="30">
        <v>693617403</v>
      </c>
      <c r="E39" s="31" t="s">
        <v>23</v>
      </c>
      <c r="F39" s="31">
        <f>SUM(D39)</f>
        <v>693617403</v>
      </c>
    </row>
    <row r="40" spans="1:6" ht="17.25" customHeight="1">
      <c r="A40" s="57" t="s">
        <v>22</v>
      </c>
      <c r="B40" s="57"/>
      <c r="C40" s="10">
        <v>368543093</v>
      </c>
      <c r="D40" s="33">
        <f>SUM(D10,D17:D18,D22:D22,D33:D39)+3</f>
        <v>394924264718</v>
      </c>
      <c r="E40" s="34">
        <f>SUM(E10,E17:E18,E22:E22,E33:E39)+5</f>
        <v>369302826113</v>
      </c>
      <c r="F40" s="34">
        <f>SUM(F10,F17:F18,F22:F22,F33:F39)+4</f>
        <v>25621438606</v>
      </c>
    </row>
    <row r="41" ht="6" customHeight="1"/>
    <row r="42" spans="2:6" ht="21" customHeight="1">
      <c r="B42" s="55" t="s">
        <v>36</v>
      </c>
      <c r="C42" s="56"/>
      <c r="D42" s="56"/>
      <c r="E42" s="56"/>
      <c r="F42" s="56"/>
    </row>
  </sheetData>
  <sheetProtection/>
  <mergeCells count="23">
    <mergeCell ref="B1:F1"/>
    <mergeCell ref="A3:F3"/>
    <mergeCell ref="A4:C4"/>
    <mergeCell ref="A5:B5"/>
    <mergeCell ref="A10:B10"/>
    <mergeCell ref="A11:B11"/>
    <mergeCell ref="A17:B17"/>
    <mergeCell ref="A18:B18"/>
    <mergeCell ref="A19:B19"/>
    <mergeCell ref="A22:B22"/>
    <mergeCell ref="A23:B23"/>
    <mergeCell ref="A20:B20"/>
    <mergeCell ref="A21:B21"/>
    <mergeCell ref="A38:B38"/>
    <mergeCell ref="A39:B39"/>
    <mergeCell ref="A40:B40"/>
    <mergeCell ref="B42:F42"/>
    <mergeCell ref="B31:C31"/>
    <mergeCell ref="A33:B33"/>
    <mergeCell ref="A34:B34"/>
    <mergeCell ref="A35:B35"/>
    <mergeCell ref="A36:B36"/>
    <mergeCell ref="A37:B37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1">
      <selection activeCell="B8" sqref="B8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66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7.25" customHeight="1">
      <c r="A5" s="51" t="s">
        <v>9</v>
      </c>
      <c r="B5" s="51"/>
      <c r="C5" s="7"/>
      <c r="D5" s="30"/>
      <c r="E5" s="31"/>
      <c r="F5" s="31"/>
    </row>
    <row r="6" spans="1:6" ht="17.25" customHeight="1">
      <c r="A6" s="28"/>
      <c r="B6" s="28" t="s">
        <v>34</v>
      </c>
      <c r="C6" s="7"/>
      <c r="D6" s="30">
        <v>80107231558</v>
      </c>
      <c r="E6" s="31">
        <v>78070122967</v>
      </c>
      <c r="F6" s="31">
        <v>2037108590</v>
      </c>
    </row>
    <row r="7" spans="1:6" ht="17.25" customHeight="1">
      <c r="A7" s="28"/>
      <c r="B7" s="28" t="s">
        <v>39</v>
      </c>
      <c r="C7" s="7">
        <v>70022026</v>
      </c>
      <c r="D7" s="30">
        <v>2261624603</v>
      </c>
      <c r="E7" s="31">
        <v>2175424383</v>
      </c>
      <c r="F7" s="31">
        <v>86200219</v>
      </c>
    </row>
    <row r="8" spans="1:6" ht="17.25" customHeight="1">
      <c r="A8" s="28"/>
      <c r="B8" s="28" t="s">
        <v>79</v>
      </c>
      <c r="C8" s="7"/>
      <c r="D8" s="30">
        <v>19852908</v>
      </c>
      <c r="E8" s="31">
        <v>19643879</v>
      </c>
      <c r="F8" s="31">
        <v>209029</v>
      </c>
    </row>
    <row r="9" spans="1:6" ht="17.25" customHeight="1">
      <c r="A9" s="28"/>
      <c r="B9" s="28" t="s">
        <v>35</v>
      </c>
      <c r="C9" s="7">
        <v>134144</v>
      </c>
      <c r="D9" s="30">
        <v>6739102809</v>
      </c>
      <c r="E9" s="31">
        <v>6279698540</v>
      </c>
      <c r="F9" s="31">
        <v>459404268</v>
      </c>
    </row>
    <row r="10" spans="1:6" ht="17.25" customHeight="1">
      <c r="A10" s="51" t="s">
        <v>8</v>
      </c>
      <c r="B10" s="51"/>
      <c r="C10" s="7">
        <v>78300027</v>
      </c>
      <c r="D10" s="30">
        <v>89127811878</v>
      </c>
      <c r="E10" s="31">
        <v>86544889770</v>
      </c>
      <c r="F10" s="31">
        <v>2582922107</v>
      </c>
    </row>
    <row r="11" spans="1:6" ht="17.25" customHeight="1">
      <c r="A11" s="51" t="s">
        <v>49</v>
      </c>
      <c r="B11" s="51"/>
      <c r="C11" s="7"/>
      <c r="D11" s="30"/>
      <c r="E11" s="31"/>
      <c r="F11" s="31"/>
    </row>
    <row r="12" spans="1:6" ht="17.25" customHeight="1">
      <c r="A12" s="28"/>
      <c r="B12" s="28" t="s">
        <v>50</v>
      </c>
      <c r="C12" s="7"/>
      <c r="D12" s="30">
        <v>2152000</v>
      </c>
      <c r="E12" s="31">
        <v>2149938</v>
      </c>
      <c r="F12" s="31">
        <v>2061</v>
      </c>
    </row>
    <row r="13" spans="1:6" ht="17.25" customHeight="1">
      <c r="A13" s="28"/>
      <c r="B13" s="28" t="s">
        <v>51</v>
      </c>
      <c r="C13" s="7"/>
      <c r="D13" s="30">
        <v>19588657</v>
      </c>
      <c r="E13" s="31">
        <v>19199938</v>
      </c>
      <c r="F13" s="31">
        <v>388718</v>
      </c>
    </row>
    <row r="14" spans="1:6" ht="17.25" customHeight="1">
      <c r="A14" s="28"/>
      <c r="B14" s="28" t="s">
        <v>52</v>
      </c>
      <c r="C14" s="7"/>
      <c r="D14" s="30">
        <v>201195535</v>
      </c>
      <c r="E14" s="31">
        <v>132386868</v>
      </c>
      <c r="F14" s="31">
        <v>68808667</v>
      </c>
    </row>
    <row r="15" spans="1:6" ht="17.25" customHeight="1">
      <c r="A15" s="28"/>
      <c r="B15" s="28" t="s">
        <v>53</v>
      </c>
      <c r="C15" s="7"/>
      <c r="D15" s="30">
        <v>33210485</v>
      </c>
      <c r="E15" s="31">
        <v>20359641</v>
      </c>
      <c r="F15" s="31">
        <v>12850844</v>
      </c>
    </row>
    <row r="16" spans="1:6" ht="17.25" customHeight="1">
      <c r="A16" s="28"/>
      <c r="B16" s="28" t="s">
        <v>54</v>
      </c>
      <c r="C16" s="7"/>
      <c r="D16" s="30">
        <v>4524137</v>
      </c>
      <c r="E16" s="31">
        <v>4524137</v>
      </c>
      <c r="F16" s="32" t="s">
        <v>23</v>
      </c>
    </row>
    <row r="17" spans="1:6" ht="17.25" customHeight="1">
      <c r="A17" s="51" t="s">
        <v>8</v>
      </c>
      <c r="B17" s="51"/>
      <c r="C17" s="7">
        <v>16582271</v>
      </c>
      <c r="D17" s="30">
        <v>260670814</v>
      </c>
      <c r="E17" s="31">
        <v>178620523</v>
      </c>
      <c r="F17" s="31">
        <v>82050291</v>
      </c>
    </row>
    <row r="18" spans="1:6" ht="17.25" customHeight="1">
      <c r="A18" s="51" t="s">
        <v>10</v>
      </c>
      <c r="B18" s="51"/>
      <c r="C18" s="7">
        <v>250524587</v>
      </c>
      <c r="D18" s="30">
        <v>272780090476</v>
      </c>
      <c r="E18" s="31">
        <v>259519198105</v>
      </c>
      <c r="F18" s="31">
        <v>13260892371</v>
      </c>
    </row>
    <row r="19" spans="1:6" ht="17.25" customHeight="1">
      <c r="A19" s="51" t="s">
        <v>1</v>
      </c>
      <c r="B19" s="52"/>
      <c r="C19" s="7">
        <v>15406082</v>
      </c>
      <c r="D19" s="30">
        <v>19672426671</v>
      </c>
      <c r="E19" s="31">
        <v>17832174591</v>
      </c>
      <c r="F19" s="31">
        <v>1840252080</v>
      </c>
    </row>
    <row r="20" spans="1:6" ht="17.25" customHeight="1">
      <c r="A20" s="51" t="s">
        <v>4</v>
      </c>
      <c r="B20" s="52"/>
      <c r="C20" s="7">
        <v>473489</v>
      </c>
      <c r="D20" s="30">
        <v>118868000</v>
      </c>
      <c r="E20" s="31">
        <v>118868000</v>
      </c>
      <c r="F20" s="32" t="s">
        <v>23</v>
      </c>
    </row>
    <row r="21" spans="1:6" ht="17.25" customHeight="1">
      <c r="A21" s="51" t="s">
        <v>15</v>
      </c>
      <c r="B21" s="52"/>
      <c r="C21" s="7">
        <v>702700</v>
      </c>
      <c r="D21" s="30">
        <v>2759903400</v>
      </c>
      <c r="E21" s="31">
        <v>2679246127</v>
      </c>
      <c r="F21" s="31">
        <v>80657272</v>
      </c>
    </row>
    <row r="22" spans="1:6" ht="17.25" customHeight="1">
      <c r="A22" s="51" t="s">
        <v>56</v>
      </c>
      <c r="B22" s="51"/>
      <c r="C22" s="7"/>
      <c r="D22" s="30">
        <v>36210193</v>
      </c>
      <c r="E22" s="31">
        <v>33458963</v>
      </c>
      <c r="F22" s="31">
        <v>2751230</v>
      </c>
    </row>
    <row r="23" spans="1:6" ht="17.25" customHeight="1">
      <c r="A23" s="51" t="s">
        <v>11</v>
      </c>
      <c r="B23" s="51"/>
      <c r="C23" s="7"/>
      <c r="D23" s="30"/>
      <c r="E23" s="31"/>
      <c r="F23" s="31"/>
    </row>
    <row r="24" spans="1:6" ht="17.25" customHeight="1">
      <c r="A24" s="28"/>
      <c r="B24" s="28" t="s">
        <v>16</v>
      </c>
      <c r="C24" s="7">
        <v>1030941</v>
      </c>
      <c r="D24" s="30">
        <v>64892987</v>
      </c>
      <c r="E24" s="31">
        <v>37205432</v>
      </c>
      <c r="F24" s="31">
        <v>27687555</v>
      </c>
    </row>
    <row r="25" spans="1:6" ht="17.25" customHeight="1">
      <c r="A25" s="28"/>
      <c r="B25" s="28" t="s">
        <v>17</v>
      </c>
      <c r="C25" s="7">
        <v>2861910</v>
      </c>
      <c r="D25" s="30">
        <v>321364580</v>
      </c>
      <c r="E25" s="31">
        <v>217451556</v>
      </c>
      <c r="F25" s="31">
        <v>103913024</v>
      </c>
    </row>
    <row r="26" spans="1:6" ht="17.25" customHeight="1">
      <c r="A26" s="28"/>
      <c r="B26" s="28" t="s">
        <v>18</v>
      </c>
      <c r="C26" s="7">
        <v>750769</v>
      </c>
      <c r="D26" s="30">
        <v>391364419</v>
      </c>
      <c r="E26" s="31">
        <v>313699840</v>
      </c>
      <c r="F26" s="31">
        <v>77664579</v>
      </c>
    </row>
    <row r="27" spans="1:6" ht="17.25" customHeight="1">
      <c r="A27" s="28"/>
      <c r="B27" s="28" t="s">
        <v>29</v>
      </c>
      <c r="C27" s="7">
        <v>775349</v>
      </c>
      <c r="D27" s="30">
        <v>149836</v>
      </c>
      <c r="E27" s="31">
        <v>149733</v>
      </c>
      <c r="F27" s="31">
        <v>102</v>
      </c>
    </row>
    <row r="28" spans="1:6" ht="17.25" customHeight="1">
      <c r="A28" s="28"/>
      <c r="B28" s="28" t="s">
        <v>57</v>
      </c>
      <c r="C28" s="7"/>
      <c r="D28" s="30">
        <v>17138719</v>
      </c>
      <c r="E28" s="31">
        <v>10969494</v>
      </c>
      <c r="F28" s="31">
        <v>6169224</v>
      </c>
    </row>
    <row r="29" spans="1:6" ht="17.25" customHeight="1">
      <c r="A29" s="28"/>
      <c r="B29" s="28" t="s">
        <v>40</v>
      </c>
      <c r="C29" s="7">
        <v>102496</v>
      </c>
      <c r="D29" s="30">
        <v>148954561</v>
      </c>
      <c r="E29" s="31">
        <v>91035029</v>
      </c>
      <c r="F29" s="31">
        <v>57919532</v>
      </c>
    </row>
    <row r="30" spans="1:6" ht="17.25" customHeight="1">
      <c r="A30" s="28"/>
      <c r="B30" s="28" t="s">
        <v>58</v>
      </c>
      <c r="C30" s="7"/>
      <c r="D30" s="30">
        <v>190857084</v>
      </c>
      <c r="E30" s="31">
        <v>87990141</v>
      </c>
      <c r="F30" s="31">
        <v>102866942</v>
      </c>
    </row>
    <row r="31" spans="1:6" ht="17.25" customHeight="1">
      <c r="A31" s="28"/>
      <c r="B31" s="53" t="s">
        <v>31</v>
      </c>
      <c r="C31" s="54"/>
      <c r="D31" s="30">
        <v>1134722190</v>
      </c>
      <c r="E31" s="31">
        <v>758501228</v>
      </c>
      <c r="F31" s="31">
        <v>376220961</v>
      </c>
    </row>
    <row r="32" spans="1:6" ht="17.25" customHeight="1">
      <c r="A32" s="28"/>
      <c r="B32" s="28" t="s">
        <v>21</v>
      </c>
      <c r="C32" s="7">
        <v>3473</v>
      </c>
      <c r="D32" s="30">
        <v>966457785</v>
      </c>
      <c r="E32" s="31">
        <v>439958921</v>
      </c>
      <c r="F32" s="31">
        <v>526498864</v>
      </c>
    </row>
    <row r="33" spans="1:6" ht="17.25" customHeight="1">
      <c r="A33" s="51" t="s">
        <v>8</v>
      </c>
      <c r="B33" s="51"/>
      <c r="C33" s="7">
        <v>5899709</v>
      </c>
      <c r="D33" s="30">
        <v>2101179975</v>
      </c>
      <c r="E33" s="31">
        <v>1198460149</v>
      </c>
      <c r="F33" s="31">
        <v>902719826</v>
      </c>
    </row>
    <row r="34" spans="1:6" ht="17.25" customHeight="1">
      <c r="A34" s="51" t="s">
        <v>59</v>
      </c>
      <c r="B34" s="51"/>
      <c r="C34" s="7"/>
      <c r="D34" s="30">
        <v>111445992</v>
      </c>
      <c r="E34" s="31">
        <v>34176707</v>
      </c>
      <c r="F34" s="31">
        <v>77269284</v>
      </c>
    </row>
    <row r="35" spans="1:6" ht="17.25" customHeight="1">
      <c r="A35" s="51" t="s">
        <v>2</v>
      </c>
      <c r="B35" s="51"/>
      <c r="C35" s="7">
        <v>971752</v>
      </c>
      <c r="D35" s="30">
        <v>1586930382</v>
      </c>
      <c r="E35" s="31">
        <v>1207610339</v>
      </c>
      <c r="F35" s="31">
        <v>379320043</v>
      </c>
    </row>
    <row r="36" spans="1:6" ht="17.25" customHeight="1">
      <c r="A36" s="51" t="s">
        <v>6</v>
      </c>
      <c r="B36" s="51"/>
      <c r="C36" s="7">
        <v>2762542</v>
      </c>
      <c r="D36" s="30">
        <v>1105589240</v>
      </c>
      <c r="E36" s="31">
        <v>804059394</v>
      </c>
      <c r="F36" s="31">
        <v>301529846</v>
      </c>
    </row>
    <row r="37" spans="1:6" ht="17.25" customHeight="1">
      <c r="A37" s="51" t="s">
        <v>12</v>
      </c>
      <c r="B37" s="51"/>
      <c r="C37" s="7">
        <v>12514909</v>
      </c>
      <c r="D37" s="30">
        <v>18143283675</v>
      </c>
      <c r="E37" s="31">
        <v>16063561988</v>
      </c>
      <c r="F37" s="31">
        <v>2079721687</v>
      </c>
    </row>
    <row r="38" spans="1:6" ht="17.25" customHeight="1">
      <c r="A38" s="51" t="s">
        <v>63</v>
      </c>
      <c r="B38" s="51"/>
      <c r="C38" s="21"/>
      <c r="D38" s="30">
        <v>100000000</v>
      </c>
      <c r="E38" s="31" t="s">
        <v>42</v>
      </c>
      <c r="F38" s="31">
        <v>100000000</v>
      </c>
    </row>
    <row r="39" spans="1:6" ht="17.25" customHeight="1">
      <c r="A39" s="51" t="s">
        <v>13</v>
      </c>
      <c r="B39" s="51"/>
      <c r="C39" s="7">
        <v>987297</v>
      </c>
      <c r="D39" s="30">
        <v>683532500</v>
      </c>
      <c r="E39" s="31" t="s">
        <v>42</v>
      </c>
      <c r="F39" s="31">
        <v>683532500</v>
      </c>
    </row>
    <row r="40" spans="1:6" ht="17.25" customHeight="1">
      <c r="A40" s="57" t="s">
        <v>22</v>
      </c>
      <c r="B40" s="57"/>
      <c r="C40" s="10">
        <v>368543093</v>
      </c>
      <c r="D40" s="33">
        <v>408587943200</v>
      </c>
      <c r="E40" s="34">
        <v>386214324659</v>
      </c>
      <c r="F40" s="34">
        <v>22373618540</v>
      </c>
    </row>
    <row r="41" ht="6" customHeight="1"/>
    <row r="42" spans="2:6" ht="21" customHeight="1">
      <c r="B42" s="55" t="s">
        <v>36</v>
      </c>
      <c r="C42" s="56"/>
      <c r="D42" s="56"/>
      <c r="E42" s="56"/>
      <c r="F42" s="56"/>
    </row>
  </sheetData>
  <sheetProtection/>
  <mergeCells count="23">
    <mergeCell ref="A38:B38"/>
    <mergeCell ref="A39:B39"/>
    <mergeCell ref="A40:B40"/>
    <mergeCell ref="B42:F42"/>
    <mergeCell ref="B31:C31"/>
    <mergeCell ref="A33:B33"/>
    <mergeCell ref="A34:B34"/>
    <mergeCell ref="A35:B35"/>
    <mergeCell ref="A36:B36"/>
    <mergeCell ref="A37:B37"/>
    <mergeCell ref="A17:B17"/>
    <mergeCell ref="A18:B18"/>
    <mergeCell ref="A19:B19"/>
    <mergeCell ref="A22:B22"/>
    <mergeCell ref="A23:B23"/>
    <mergeCell ref="A20:B20"/>
    <mergeCell ref="A21:B21"/>
    <mergeCell ref="B1:F1"/>
    <mergeCell ref="A3:F3"/>
    <mergeCell ref="A4:C4"/>
    <mergeCell ref="A5:B5"/>
    <mergeCell ref="A10:B10"/>
    <mergeCell ref="A11:B11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4">
      <selection activeCell="B10" sqref="B10"/>
    </sheetView>
  </sheetViews>
  <sheetFormatPr defaultColWidth="9.421875" defaultRowHeight="12"/>
  <cols>
    <col min="1" max="1" width="1.8515625" style="1" customWidth="1"/>
    <col min="2" max="2" width="38.421875" style="1" customWidth="1"/>
    <col min="3" max="3" width="1.1484375" style="1" customWidth="1"/>
    <col min="4" max="6" width="20.140625" style="1" customWidth="1"/>
    <col min="7" max="16384" width="9.421875" style="1" customWidth="1"/>
  </cols>
  <sheetData>
    <row r="1" spans="2:6" ht="19.5" customHeight="1">
      <c r="B1" s="50"/>
      <c r="C1" s="50"/>
      <c r="D1" s="50"/>
      <c r="E1" s="50"/>
      <c r="F1" s="50"/>
    </row>
    <row r="2" spans="2:6" ht="9">
      <c r="B2" s="2"/>
      <c r="C2" s="3"/>
      <c r="D2" s="3"/>
      <c r="E2" s="3"/>
      <c r="F2" s="4" t="s">
        <v>0</v>
      </c>
    </row>
    <row r="3" spans="1:6" ht="21" customHeight="1">
      <c r="A3" s="48" t="s">
        <v>67</v>
      </c>
      <c r="B3" s="48"/>
      <c r="C3" s="48"/>
      <c r="D3" s="48"/>
      <c r="E3" s="48"/>
      <c r="F3" s="48"/>
    </row>
    <row r="4" spans="1:6" ht="21" customHeight="1">
      <c r="A4" s="49" t="s">
        <v>3</v>
      </c>
      <c r="B4" s="49"/>
      <c r="C4" s="49"/>
      <c r="D4" s="5" t="s">
        <v>24</v>
      </c>
      <c r="E4" s="5" t="s">
        <v>25</v>
      </c>
      <c r="F4" s="6" t="s">
        <v>26</v>
      </c>
    </row>
    <row r="5" spans="1:6" ht="16.5" customHeight="1">
      <c r="A5" s="51" t="s">
        <v>9</v>
      </c>
      <c r="B5" s="51"/>
      <c r="C5" s="7"/>
      <c r="D5" s="30"/>
      <c r="E5" s="31"/>
      <c r="F5" s="31"/>
    </row>
    <row r="6" spans="1:6" ht="16.5" customHeight="1">
      <c r="A6" s="29"/>
      <c r="B6" s="29" t="s">
        <v>68</v>
      </c>
      <c r="C6" s="7"/>
      <c r="D6" s="30">
        <v>74770348069</v>
      </c>
      <c r="E6" s="31">
        <v>72938328420</v>
      </c>
      <c r="F6" s="31">
        <v>1832019648</v>
      </c>
    </row>
    <row r="7" spans="1:6" ht="16.5" customHeight="1">
      <c r="A7" s="29"/>
      <c r="B7" s="29" t="s">
        <v>69</v>
      </c>
      <c r="C7" s="7"/>
      <c r="D7" s="30">
        <v>9147581999</v>
      </c>
      <c r="E7" s="31">
        <v>9146641543</v>
      </c>
      <c r="F7" s="31">
        <v>940456</v>
      </c>
    </row>
    <row r="8" spans="1:6" ht="16.5" customHeight="1">
      <c r="A8" s="29"/>
      <c r="B8" s="29" t="s">
        <v>70</v>
      </c>
      <c r="C8" s="7"/>
      <c r="D8" s="30">
        <v>1964458128</v>
      </c>
      <c r="E8" s="31">
        <v>1855306297</v>
      </c>
      <c r="F8" s="31">
        <v>109151830</v>
      </c>
    </row>
    <row r="9" spans="1:6" ht="16.5" customHeight="1">
      <c r="A9" s="29"/>
      <c r="B9" s="29" t="s">
        <v>71</v>
      </c>
      <c r="C9" s="7"/>
      <c r="D9" s="30">
        <v>864175648</v>
      </c>
      <c r="E9" s="31">
        <v>830953255</v>
      </c>
      <c r="F9" s="31">
        <v>33222392</v>
      </c>
    </row>
    <row r="10" spans="1:6" ht="16.5" customHeight="1">
      <c r="A10" s="29"/>
      <c r="B10" s="29" t="s">
        <v>79</v>
      </c>
      <c r="C10" s="7"/>
      <c r="D10" s="30">
        <v>2110118</v>
      </c>
      <c r="E10" s="31">
        <v>1788682</v>
      </c>
      <c r="F10" s="31">
        <v>321436</v>
      </c>
    </row>
    <row r="11" spans="1:6" ht="16.5" customHeight="1">
      <c r="A11" s="29"/>
      <c r="B11" s="29" t="s">
        <v>35</v>
      </c>
      <c r="C11" s="7">
        <v>134144</v>
      </c>
      <c r="D11" s="30">
        <v>5730695661</v>
      </c>
      <c r="E11" s="31">
        <v>5426779621</v>
      </c>
      <c r="F11" s="31">
        <v>303916039</v>
      </c>
    </row>
    <row r="12" spans="1:6" ht="16.5" customHeight="1">
      <c r="A12" s="51" t="s">
        <v>8</v>
      </c>
      <c r="B12" s="51"/>
      <c r="C12" s="7">
        <v>78300027</v>
      </c>
      <c r="D12" s="30">
        <v>92479369623</v>
      </c>
      <c r="E12" s="31">
        <v>90199797820</v>
      </c>
      <c r="F12" s="31">
        <v>2279571803</v>
      </c>
    </row>
    <row r="13" spans="1:6" ht="16.5" customHeight="1">
      <c r="A13" s="51" t="s">
        <v>49</v>
      </c>
      <c r="B13" s="51"/>
      <c r="C13" s="7"/>
      <c r="D13" s="30"/>
      <c r="E13" s="31"/>
      <c r="F13" s="31"/>
    </row>
    <row r="14" spans="1:6" ht="16.5" customHeight="1">
      <c r="A14" s="29"/>
      <c r="B14" s="29" t="s">
        <v>50</v>
      </c>
      <c r="C14" s="7"/>
      <c r="D14" s="30">
        <v>2164947</v>
      </c>
      <c r="E14" s="31">
        <v>2155382</v>
      </c>
      <c r="F14" s="31">
        <v>9564</v>
      </c>
    </row>
    <row r="15" spans="1:6" ht="16.5" customHeight="1">
      <c r="A15" s="29"/>
      <c r="B15" s="29" t="s">
        <v>51</v>
      </c>
      <c r="C15" s="7"/>
      <c r="D15" s="30">
        <v>7055849</v>
      </c>
      <c r="E15" s="31">
        <v>6941997</v>
      </c>
      <c r="F15" s="31">
        <v>113851</v>
      </c>
    </row>
    <row r="16" spans="1:6" ht="16.5" customHeight="1">
      <c r="A16" s="29"/>
      <c r="B16" s="29" t="s">
        <v>52</v>
      </c>
      <c r="C16" s="7"/>
      <c r="D16" s="30">
        <v>78306326</v>
      </c>
      <c r="E16" s="31">
        <v>45644133</v>
      </c>
      <c r="F16" s="31">
        <v>32662192</v>
      </c>
    </row>
    <row r="17" spans="1:6" ht="16.5" customHeight="1">
      <c r="A17" s="29"/>
      <c r="B17" s="29" t="s">
        <v>53</v>
      </c>
      <c r="C17" s="7"/>
      <c r="D17" s="30">
        <v>23739458</v>
      </c>
      <c r="E17" s="31">
        <v>22127197</v>
      </c>
      <c r="F17" s="31">
        <v>1612261</v>
      </c>
    </row>
    <row r="18" spans="1:6" ht="16.5" customHeight="1">
      <c r="A18" s="29"/>
      <c r="B18" s="29" t="s">
        <v>54</v>
      </c>
      <c r="C18" s="7"/>
      <c r="D18" s="30">
        <v>2819682</v>
      </c>
      <c r="E18" s="31">
        <v>2819682</v>
      </c>
      <c r="F18" s="32" t="s">
        <v>23</v>
      </c>
    </row>
    <row r="19" spans="1:6" ht="16.5" customHeight="1">
      <c r="A19" s="51" t="s">
        <v>8</v>
      </c>
      <c r="B19" s="51"/>
      <c r="C19" s="7">
        <v>16582271</v>
      </c>
      <c r="D19" s="30">
        <v>114086262</v>
      </c>
      <c r="E19" s="31">
        <v>79688392</v>
      </c>
      <c r="F19" s="31">
        <v>34397870</v>
      </c>
    </row>
    <row r="20" spans="1:6" ht="16.5" customHeight="1">
      <c r="A20" s="51" t="s">
        <v>10</v>
      </c>
      <c r="B20" s="51"/>
      <c r="C20" s="7">
        <v>250524587</v>
      </c>
      <c r="D20" s="30">
        <v>269377620816</v>
      </c>
      <c r="E20" s="31">
        <v>259551458624</v>
      </c>
      <c r="F20" s="31">
        <v>9826162192</v>
      </c>
    </row>
    <row r="21" spans="1:6" ht="16.5" customHeight="1">
      <c r="A21" s="51" t="s">
        <v>1</v>
      </c>
      <c r="B21" s="52"/>
      <c r="C21" s="7">
        <v>15406082</v>
      </c>
      <c r="D21" s="30">
        <v>18013117769</v>
      </c>
      <c r="E21" s="31">
        <v>17582003034</v>
      </c>
      <c r="F21" s="31">
        <v>431114735</v>
      </c>
    </row>
    <row r="22" spans="1:6" ht="16.5" customHeight="1">
      <c r="A22" s="51" t="s">
        <v>4</v>
      </c>
      <c r="B22" s="52"/>
      <c r="C22" s="7">
        <v>473489</v>
      </c>
      <c r="D22" s="30">
        <v>123300000</v>
      </c>
      <c r="E22" s="31">
        <v>123300000</v>
      </c>
      <c r="F22" s="32" t="s">
        <v>23</v>
      </c>
    </row>
    <row r="23" spans="1:6" ht="16.5" customHeight="1">
      <c r="A23" s="51" t="s">
        <v>15</v>
      </c>
      <c r="B23" s="52"/>
      <c r="C23" s="7">
        <v>702700</v>
      </c>
      <c r="D23" s="30">
        <v>2340232252</v>
      </c>
      <c r="E23" s="31">
        <v>2340232250</v>
      </c>
      <c r="F23" s="31">
        <v>1</v>
      </c>
    </row>
    <row r="24" spans="1:6" ht="16.5" customHeight="1">
      <c r="A24" s="51" t="s">
        <v>56</v>
      </c>
      <c r="B24" s="51"/>
      <c r="C24" s="7"/>
      <c r="D24" s="30">
        <v>11461552</v>
      </c>
      <c r="E24" s="31">
        <v>10948578</v>
      </c>
      <c r="F24" s="31">
        <v>512973</v>
      </c>
    </row>
    <row r="25" spans="1:6" ht="16.5" customHeight="1">
      <c r="A25" s="51" t="s">
        <v>11</v>
      </c>
      <c r="B25" s="51"/>
      <c r="C25" s="7"/>
      <c r="D25" s="30"/>
      <c r="E25" s="31"/>
      <c r="F25" s="31"/>
    </row>
    <row r="26" spans="1:6" ht="16.5" customHeight="1">
      <c r="A26" s="29"/>
      <c r="B26" s="29" t="s">
        <v>16</v>
      </c>
      <c r="C26" s="7">
        <v>1030941</v>
      </c>
      <c r="D26" s="30">
        <v>49256946</v>
      </c>
      <c r="E26" s="31">
        <v>35417111</v>
      </c>
      <c r="F26" s="31">
        <v>13839835</v>
      </c>
    </row>
    <row r="27" spans="1:6" ht="16.5" customHeight="1">
      <c r="A27" s="29"/>
      <c r="B27" s="29" t="s">
        <v>17</v>
      </c>
      <c r="C27" s="7">
        <v>2861910</v>
      </c>
      <c r="D27" s="30">
        <v>400332145</v>
      </c>
      <c r="E27" s="31">
        <v>259396904</v>
      </c>
      <c r="F27" s="31">
        <v>140935240</v>
      </c>
    </row>
    <row r="28" spans="1:6" ht="16.5" customHeight="1">
      <c r="A28" s="29"/>
      <c r="B28" s="29" t="s">
        <v>18</v>
      </c>
      <c r="C28" s="7">
        <v>750769</v>
      </c>
      <c r="D28" s="30">
        <v>444787890</v>
      </c>
      <c r="E28" s="31">
        <v>350039569</v>
      </c>
      <c r="F28" s="31">
        <v>94748321</v>
      </c>
    </row>
    <row r="29" spans="1:6" ht="16.5" customHeight="1">
      <c r="A29" s="29"/>
      <c r="B29" s="29" t="s">
        <v>29</v>
      </c>
      <c r="C29" s="7">
        <v>775349</v>
      </c>
      <c r="D29" s="30">
        <v>522</v>
      </c>
      <c r="E29" s="31">
        <v>521</v>
      </c>
      <c r="F29" s="31">
        <v>0</v>
      </c>
    </row>
    <row r="30" spans="1:6" ht="16.5" customHeight="1">
      <c r="A30" s="29"/>
      <c r="B30" s="29" t="s">
        <v>57</v>
      </c>
      <c r="C30" s="7"/>
      <c r="D30" s="30">
        <v>15749311</v>
      </c>
      <c r="E30" s="31">
        <v>11083634</v>
      </c>
      <c r="F30" s="31">
        <v>4665676</v>
      </c>
    </row>
    <row r="31" spans="1:6" ht="16.5" customHeight="1">
      <c r="A31" s="29"/>
      <c r="B31" s="29" t="s">
        <v>40</v>
      </c>
      <c r="C31" s="7">
        <v>102496</v>
      </c>
      <c r="D31" s="30">
        <v>114213377</v>
      </c>
      <c r="E31" s="31">
        <v>59518143</v>
      </c>
      <c r="F31" s="31">
        <v>54695233</v>
      </c>
    </row>
    <row r="32" spans="1:6" ht="16.5" customHeight="1">
      <c r="A32" s="29"/>
      <c r="B32" s="29" t="s">
        <v>58</v>
      </c>
      <c r="C32" s="7"/>
      <c r="D32" s="30">
        <v>206865411</v>
      </c>
      <c r="E32" s="31">
        <v>110624394</v>
      </c>
      <c r="F32" s="31">
        <v>96241016</v>
      </c>
    </row>
    <row r="33" spans="1:6" ht="16.5" customHeight="1">
      <c r="A33" s="29"/>
      <c r="B33" s="53" t="s">
        <v>31</v>
      </c>
      <c r="C33" s="54"/>
      <c r="D33" s="30">
        <v>1231205604</v>
      </c>
      <c r="E33" s="31">
        <v>826080280</v>
      </c>
      <c r="F33" s="31">
        <v>405125324</v>
      </c>
    </row>
    <row r="34" spans="1:6" ht="16.5" customHeight="1">
      <c r="A34" s="29"/>
      <c r="B34" s="29" t="s">
        <v>21</v>
      </c>
      <c r="C34" s="7">
        <v>3473</v>
      </c>
      <c r="D34" s="30">
        <v>891007113</v>
      </c>
      <c r="E34" s="31">
        <v>422562310</v>
      </c>
      <c r="F34" s="31">
        <v>468444802</v>
      </c>
    </row>
    <row r="35" spans="1:6" ht="16.5" customHeight="1">
      <c r="A35" s="51" t="s">
        <v>8</v>
      </c>
      <c r="B35" s="51"/>
      <c r="C35" s="7">
        <v>5899709</v>
      </c>
      <c r="D35" s="30">
        <v>2122212717</v>
      </c>
      <c r="E35" s="31">
        <v>1248642590</v>
      </c>
      <c r="F35" s="31">
        <v>873570126</v>
      </c>
    </row>
    <row r="36" spans="1:6" ht="16.5" customHeight="1">
      <c r="A36" s="51" t="s">
        <v>59</v>
      </c>
      <c r="B36" s="51"/>
      <c r="C36" s="7"/>
      <c r="D36" s="30">
        <v>100078778</v>
      </c>
      <c r="E36" s="31">
        <v>32827145</v>
      </c>
      <c r="F36" s="31">
        <v>67251632</v>
      </c>
    </row>
    <row r="37" spans="1:6" ht="16.5" customHeight="1">
      <c r="A37" s="51" t="s">
        <v>2</v>
      </c>
      <c r="B37" s="51"/>
      <c r="C37" s="7">
        <v>971752</v>
      </c>
      <c r="D37" s="30">
        <v>1414741501</v>
      </c>
      <c r="E37" s="31">
        <v>1056974230</v>
      </c>
      <c r="F37" s="31">
        <v>357767271</v>
      </c>
    </row>
    <row r="38" spans="1:6" ht="16.5" customHeight="1">
      <c r="A38" s="51" t="s">
        <v>6</v>
      </c>
      <c r="B38" s="51"/>
      <c r="C38" s="7">
        <v>2762542</v>
      </c>
      <c r="D38" s="30">
        <v>1088011121</v>
      </c>
      <c r="E38" s="31">
        <v>703034662</v>
      </c>
      <c r="F38" s="31">
        <v>384976459</v>
      </c>
    </row>
    <row r="39" spans="1:6" ht="16.5" customHeight="1">
      <c r="A39" s="51" t="s">
        <v>12</v>
      </c>
      <c r="B39" s="51"/>
      <c r="C39" s="7">
        <v>12514909</v>
      </c>
      <c r="D39" s="30">
        <v>23812719190</v>
      </c>
      <c r="E39" s="31">
        <v>22431859923</v>
      </c>
      <c r="F39" s="31">
        <v>1380859266</v>
      </c>
    </row>
    <row r="40" spans="1:6" ht="16.5" customHeight="1">
      <c r="A40" s="51" t="s">
        <v>63</v>
      </c>
      <c r="B40" s="51"/>
      <c r="C40" s="21"/>
      <c r="D40" s="30">
        <v>100000000</v>
      </c>
      <c r="E40" s="31" t="s">
        <v>72</v>
      </c>
      <c r="F40" s="31">
        <v>100000000</v>
      </c>
    </row>
    <row r="41" spans="1:6" ht="16.5" customHeight="1">
      <c r="A41" s="51" t="s">
        <v>13</v>
      </c>
      <c r="B41" s="51"/>
      <c r="C41" s="7">
        <v>987297</v>
      </c>
      <c r="D41" s="30">
        <v>682232500</v>
      </c>
      <c r="E41" s="31" t="s">
        <v>73</v>
      </c>
      <c r="F41" s="31">
        <v>682232500</v>
      </c>
    </row>
    <row r="42" spans="1:6" ht="16.5" customHeight="1">
      <c r="A42" s="57" t="s">
        <v>22</v>
      </c>
      <c r="B42" s="57"/>
      <c r="C42" s="10">
        <v>368543093</v>
      </c>
      <c r="D42" s="33">
        <v>411779184086</v>
      </c>
      <c r="E42" s="34">
        <v>395360767251</v>
      </c>
      <c r="F42" s="34">
        <v>16418416834</v>
      </c>
    </row>
    <row r="43" ht="6" customHeight="1"/>
    <row r="44" spans="2:6" ht="21" customHeight="1">
      <c r="B44" s="55" t="s">
        <v>36</v>
      </c>
      <c r="C44" s="56"/>
      <c r="D44" s="56"/>
      <c r="E44" s="56"/>
      <c r="F44" s="56"/>
    </row>
  </sheetData>
  <sheetProtection/>
  <mergeCells count="23">
    <mergeCell ref="B1:F1"/>
    <mergeCell ref="A3:F3"/>
    <mergeCell ref="A4:C4"/>
    <mergeCell ref="A5:B5"/>
    <mergeCell ref="A12:B12"/>
    <mergeCell ref="A13:B13"/>
    <mergeCell ref="A19:B19"/>
    <mergeCell ref="A20:B20"/>
    <mergeCell ref="A21:B21"/>
    <mergeCell ref="A24:B24"/>
    <mergeCell ref="A25:B25"/>
    <mergeCell ref="A22:B22"/>
    <mergeCell ref="A23:B23"/>
    <mergeCell ref="A40:B40"/>
    <mergeCell ref="A41:B41"/>
    <mergeCell ref="A42:B42"/>
    <mergeCell ref="B44:F44"/>
    <mergeCell ref="B33:C33"/>
    <mergeCell ref="A35:B35"/>
    <mergeCell ref="A36:B36"/>
    <mergeCell ref="A37:B37"/>
    <mergeCell ref="A38:B38"/>
    <mergeCell ref="A39:B39"/>
  </mergeCells>
  <printOptions/>
  <pageMargins left="0.7874015748031497" right="0.7874015748031497" top="0.8661417322834646" bottom="0.8661417322834646" header="0.6299212598425197" footer="0.3937007874015748"/>
  <pageSetup firstPageNumber="328" useFirstPageNumber="1" fitToHeight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2022-02-22T11:06:07Z</cp:lastPrinted>
  <dcterms:created xsi:type="dcterms:W3CDTF">2010-06-09T06:34:17Z</dcterms:created>
  <dcterms:modified xsi:type="dcterms:W3CDTF">2024-02-07T04:53:11Z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