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50" windowHeight="11720" tabRatio="343" activeTab="0"/>
  </bookViews>
  <sheets>
    <sheet name="18表" sheetId="1" r:id="rId1"/>
  </sheets>
  <definedNames>
    <definedName name="_xlnm.Print_Area" localSheetId="0">'18表'!$A$1:$AH$76</definedName>
  </definedNames>
  <calcPr fullCalcOnLoad="1"/>
</workbook>
</file>

<file path=xl/sharedStrings.xml><?xml version="1.0" encoding="utf-8"?>
<sst xmlns="http://schemas.openxmlformats.org/spreadsheetml/2006/main" count="712" uniqueCount="144">
  <si>
    <t>（単位：百万円）</t>
  </si>
  <si>
    <t>社会保障関係費</t>
  </si>
  <si>
    <t>計</t>
  </si>
  <si>
    <t>文教及び科学振興費</t>
  </si>
  <si>
    <t>国債費</t>
  </si>
  <si>
    <t>恩給関係費</t>
  </si>
  <si>
    <t>地方交付税交付金</t>
  </si>
  <si>
    <t>地方特例交付金</t>
  </si>
  <si>
    <t>防衛関係費</t>
  </si>
  <si>
    <t>公共事業関係費</t>
  </si>
  <si>
    <t>治山治水対策事業費</t>
  </si>
  <si>
    <t>道路整備事業費</t>
  </si>
  <si>
    <t>災害復旧等事業費</t>
  </si>
  <si>
    <t>経済協力費</t>
  </si>
  <si>
    <t>中小企業対策費</t>
  </si>
  <si>
    <t>エネルギー対策費</t>
  </si>
  <si>
    <t>食料安定供給関係費</t>
  </si>
  <si>
    <t>その他の事項経費</t>
  </si>
  <si>
    <t>予備費</t>
  </si>
  <si>
    <t>合　　　　　　　　　　　計</t>
  </si>
  <si>
    <t>　　　　　　　　　　区　　分
事　　項</t>
  </si>
  <si>
    <t>当　　　初</t>
  </si>
  <si>
    <t>年金医療介護保険給付費</t>
  </si>
  <si>
    <t>生活保護費</t>
  </si>
  <si>
    <t>社会福祉費</t>
  </si>
  <si>
    <t>保健衛生対策費</t>
  </si>
  <si>
    <t>雇用労災対策費</t>
  </si>
  <si>
    <t>義務教育費国庫負担金</t>
  </si>
  <si>
    <t>科学技術振興費</t>
  </si>
  <si>
    <t>文教施設費</t>
  </si>
  <si>
    <t>教育振興助成費</t>
  </si>
  <si>
    <t>育英事業費</t>
  </si>
  <si>
    <t>文官等恩給費</t>
  </si>
  <si>
    <t>旧軍人遺族等恩給費</t>
  </si>
  <si>
    <t>恩給支給事務費</t>
  </si>
  <si>
    <t>遺族及び留守家族等援護費</t>
  </si>
  <si>
    <t>港湾空港鉄道等整備事業費</t>
  </si>
  <si>
    <t>経済緊急対応予備費</t>
  </si>
  <si>
    <t>平成22年度</t>
  </si>
  <si>
    <t>住宅都市環境整備事業費</t>
  </si>
  <si>
    <t>公園水道廃棄物処理等施設整備費</t>
  </si>
  <si>
    <t>農林水産基盤整備事業費</t>
  </si>
  <si>
    <t>社会資本総合整備事業費</t>
  </si>
  <si>
    <t>推進費等</t>
  </si>
  <si>
    <t>経済危機対応・地域活性化予備費</t>
  </si>
  <si>
    <t>平成２０年度決算不足補てん繰戻</t>
  </si>
  <si>
    <t>第18表　平成20年度以降一般会計及び特別会計の主要経費別純計</t>
  </si>
  <si>
    <t>社会保険費</t>
  </si>
  <si>
    <t>失業対策費</t>
  </si>
  <si>
    <t>小　　　　計</t>
  </si>
  <si>
    <t>下水道水道廃棄物処理等施設整備費</t>
  </si>
  <si>
    <t>農業農村整備事業費</t>
  </si>
  <si>
    <t>住宅都市地域環境整備事業費</t>
  </si>
  <si>
    <t>調整費等</t>
  </si>
  <si>
    <t>森林水産基盤整備事業費</t>
  </si>
  <si>
    <t>決　　　算</t>
  </si>
  <si>
    <t>地方譲与税譲与金</t>
  </si>
  <si>
    <t>[うち財政投融資特別会計]</t>
  </si>
  <si>
    <t>歳　　　出　　　合　　　計</t>
  </si>
  <si>
    <t>-</t>
  </si>
  <si>
    <t>平成23年度</t>
  </si>
  <si>
    <t>-</t>
  </si>
  <si>
    <t>ー</t>
  </si>
  <si>
    <t>[10,799,841]</t>
  </si>
  <si>
    <t>[9,505,942]</t>
  </si>
  <si>
    <t>[10,234,934]</t>
  </si>
  <si>
    <t>[10,018,493]</t>
  </si>
  <si>
    <t>[16,625,839]</t>
  </si>
  <si>
    <t>平成24年度</t>
  </si>
  <si>
    <t>-</t>
  </si>
  <si>
    <t>[8,737,526]</t>
  </si>
  <si>
    <t>ー</t>
  </si>
  <si>
    <t>平成25年度</t>
  </si>
  <si>
    <t>-</t>
  </si>
  <si>
    <t>[15,217,994]</t>
  </si>
  <si>
    <t>[13,564,665]</t>
  </si>
  <si>
    <t>復興加速化・福島再生予備費</t>
  </si>
  <si>
    <t>-</t>
  </si>
  <si>
    <t>[16,113,751]</t>
  </si>
  <si>
    <t>[14,903,978]</t>
  </si>
  <si>
    <t>[12,234,066]</t>
  </si>
  <si>
    <t>[17,288,944]</t>
  </si>
  <si>
    <t>決　　　算</t>
  </si>
  <si>
    <t>[11,024,325]</t>
  </si>
  <si>
    <t>-</t>
  </si>
  <si>
    <t>-</t>
  </si>
  <si>
    <t>[14,290,708]</t>
  </si>
  <si>
    <t>年金給付費</t>
  </si>
  <si>
    <t>医療給付費</t>
  </si>
  <si>
    <t>介護給付費</t>
  </si>
  <si>
    <t>-</t>
  </si>
  <si>
    <t>-</t>
  </si>
  <si>
    <t>生活扶助等社会福祉費</t>
  </si>
  <si>
    <t>少子化対策費</t>
  </si>
  <si>
    <t>－</t>
  </si>
  <si>
    <t>[14,633,936]</t>
  </si>
  <si>
    <t>[17,120,370]</t>
  </si>
  <si>
    <t>-</t>
  </si>
  <si>
    <t>-</t>
  </si>
  <si>
    <t>－</t>
  </si>
  <si>
    <t>平成28年度</t>
  </si>
  <si>
    <t>平成26年度</t>
  </si>
  <si>
    <t>平成27年度</t>
  </si>
  <si>
    <t>平成29年度</t>
  </si>
  <si>
    <t>-</t>
  </si>
  <si>
    <t>-</t>
  </si>
  <si>
    <t>-</t>
  </si>
  <si>
    <t>-</t>
  </si>
  <si>
    <t>[13,682,247]</t>
  </si>
  <si>
    <t>-</t>
  </si>
  <si>
    <t>-</t>
  </si>
  <si>
    <t>[12,599,559]</t>
  </si>
  <si>
    <t>平成30年度</t>
  </si>
  <si>
    <t>-</t>
  </si>
  <si>
    <t>[20,008,799]</t>
  </si>
  <si>
    <t>[12,550,642]</t>
  </si>
  <si>
    <t>令和元年度</t>
  </si>
  <si>
    <t>決　　　算</t>
  </si>
  <si>
    <t>[12,341,288]</t>
  </si>
  <si>
    <t>産業投資予備費</t>
  </si>
  <si>
    <t>－</t>
  </si>
  <si>
    <t>－</t>
  </si>
  <si>
    <t>－</t>
  </si>
  <si>
    <t>[10,920,025]</t>
  </si>
  <si>
    <t>平成20年度</t>
  </si>
  <si>
    <t>平成21年度</t>
  </si>
  <si>
    <t>[12,605,409]</t>
  </si>
  <si>
    <t>令和２年度</t>
  </si>
  <si>
    <t>[12,538,191]</t>
  </si>
  <si>
    <t>[12,986,079]</t>
  </si>
  <si>
    <t>令和３年度</t>
  </si>
  <si>
    <t>[45,561,626]</t>
  </si>
  <si>
    <t>[39,654,751]</t>
  </si>
  <si>
    <t>令和４年度</t>
  </si>
  <si>
    <t>[25,481,000]</t>
  </si>
  <si>
    <t>[10,391,218]</t>
  </si>
  <si>
    <t>令和５年度</t>
  </si>
  <si>
    <t>ウクライナ情勢経済緊急対応予備費</t>
  </si>
  <si>
    <t>新型コロナウイルス感染症及び</t>
  </si>
  <si>
    <t>原油価格・物価高騰対策予備費</t>
  </si>
  <si>
    <t>[14,448,067]</t>
  </si>
  <si>
    <t>[12,582,899]</t>
  </si>
  <si>
    <t>ｰ</t>
  </si>
  <si>
    <t xml:space="preserve">  （注）1. 計数は、それぞれ四捨五入によっているので、端数において合計とは一致しないものがある。
　　　　2. 上段（　）書の計数は、国債整理基金特別会計における借換償還額控除後の額である。
　　　　3．「新型コロナウイルス感染症対策予備費」は、令和４年度補正予算（第１号）より、「新型コロナウイルス感染症及び原油価格・物価高騰対策予備費」へ名称変更されたものである。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</si>
</sst>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△ &quot;* #,##0"/>
    <numFmt numFmtId="178" formatCode="#,##0;&quot;△ &quot;* #,##0;* 0;* &quot;－&quot;"/>
    <numFmt numFmtId="179" formatCode="#,##0_ "/>
    <numFmt numFmtId="180" formatCode="#,##0;* &quot;－&quot;"/>
    <numFmt numFmtId="181" formatCode="* #,##0;_ &quot;△&quot;* #,##0;* &quot;0&quot;;* &quot;－&quot;"/>
    <numFmt numFmtId="182" formatCode="\(* #,##0;_ &quot;△&quot;* #,##0;* &quot;0&quot;;* &quot;－&quot;\)"/>
    <numFmt numFmtId="183" formatCode="\(* #,##0;_ &quot;△&quot;* #,##0;* &quot;0&quot;;* &quot;－&quot;\ \)"/>
    <numFmt numFmtId="184" formatCode="\(* #,##0;_ &quot;△&quot;* #,##0;* &quot;0&quot;\);* &quot;－&quot;"/>
    <numFmt numFmtId="185" formatCode="\(* #,##0;_ &quot;△&quot;* #,##0\);* &quot;0&quot;;* &quot;－&quot;\)"/>
    <numFmt numFmtId="186" formatCode="\(* #,##0\);_ \(&quot;△&quot;* #,##0\);\(* &quot;0&quot;\);*(\ &quot;－&quot;\)"/>
    <numFmt numFmtId="187" formatCode="#,##0_ ;[Red]\△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3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81" fontId="5" fillId="33" borderId="12" xfId="0" applyNumberFormat="1" applyFont="1" applyFill="1" applyBorder="1" applyAlignment="1">
      <alignment vertical="center"/>
    </xf>
    <xf numFmtId="181" fontId="5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right" vertical="center"/>
    </xf>
    <xf numFmtId="186" fontId="5" fillId="33" borderId="12" xfId="0" applyNumberFormat="1" applyFont="1" applyFill="1" applyBorder="1" applyAlignment="1">
      <alignment vertical="center"/>
    </xf>
    <xf numFmtId="186" fontId="5" fillId="33" borderId="0" xfId="0" applyNumberFormat="1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38" fontId="5" fillId="33" borderId="0" xfId="48" applyFont="1" applyFill="1" applyBorder="1" applyAlignment="1">
      <alignment horizontal="right" vertical="center"/>
    </xf>
    <xf numFmtId="181" fontId="3" fillId="33" borderId="12" xfId="0" applyNumberFormat="1" applyFont="1" applyFill="1" applyBorder="1" applyAlignment="1">
      <alignment vertical="center"/>
    </xf>
    <xf numFmtId="181" fontId="3" fillId="33" borderId="0" xfId="0" applyNumberFormat="1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horizontal="right" vertical="center"/>
    </xf>
    <xf numFmtId="181" fontId="5" fillId="33" borderId="14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distributed" vertical="center"/>
    </xf>
    <xf numFmtId="181" fontId="0" fillId="33" borderId="0" xfId="0" applyNumberFormat="1" applyFont="1" applyFill="1" applyAlignment="1">
      <alignment vertical="center"/>
    </xf>
    <xf numFmtId="38" fontId="5" fillId="33" borderId="0" xfId="48" applyFont="1" applyFill="1" applyBorder="1" applyAlignment="1">
      <alignment vertical="top"/>
    </xf>
    <xf numFmtId="38" fontId="5" fillId="33" borderId="0" xfId="48" applyFont="1" applyFill="1" applyAlignment="1">
      <alignment vertical="top"/>
    </xf>
    <xf numFmtId="38" fontId="5" fillId="33" borderId="0" xfId="48" applyFont="1" applyFill="1" applyBorder="1" applyAlignment="1">
      <alignment vertical="center"/>
    </xf>
    <xf numFmtId="38" fontId="5" fillId="33" borderId="14" xfId="48" applyFont="1" applyFill="1" applyBorder="1" applyAlignment="1">
      <alignment vertical="center"/>
    </xf>
    <xf numFmtId="38" fontId="5" fillId="33" borderId="0" xfId="48" applyFont="1" applyFill="1" applyAlignment="1">
      <alignment vertical="center"/>
    </xf>
    <xf numFmtId="186" fontId="5" fillId="33" borderId="0" xfId="48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5" fillId="33" borderId="0" xfId="48" applyNumberFormat="1" applyFont="1" applyFill="1" applyAlignment="1">
      <alignment vertical="center"/>
    </xf>
    <xf numFmtId="38" fontId="5" fillId="33" borderId="0" xfId="48" applyFont="1" applyFill="1" applyAlignment="1">
      <alignment horizontal="right" vertical="center"/>
    </xf>
    <xf numFmtId="38" fontId="3" fillId="33" borderId="0" xfId="48" applyFont="1" applyFill="1" applyAlignment="1">
      <alignment vertical="center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38" fontId="5" fillId="33" borderId="0" xfId="48" applyFont="1" applyFill="1" applyAlignment="1">
      <alignment horizontal="right"/>
    </xf>
    <xf numFmtId="38" fontId="5" fillId="33" borderId="0" xfId="48" applyFont="1" applyFill="1" applyBorder="1" applyAlignment="1">
      <alignment horizontal="right"/>
    </xf>
    <xf numFmtId="38" fontId="42" fillId="33" borderId="0" xfId="48" applyFont="1" applyFill="1" applyAlignment="1">
      <alignment horizontal="right"/>
    </xf>
    <xf numFmtId="38" fontId="5" fillId="33" borderId="14" xfId="48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38" fontId="5" fillId="33" borderId="0" xfId="48" applyFont="1" applyFill="1" applyAlignment="1">
      <alignment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7" fillId="33" borderId="0" xfId="0" applyNumberFormat="1" applyFont="1" applyFill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19" xfId="0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distributed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0" xfId="0" applyFont="1" applyFill="1" applyAlignment="1">
      <alignment horizontal="distributed" vertical="center"/>
    </xf>
    <xf numFmtId="181" fontId="5" fillId="33" borderId="0" xfId="0" applyNumberFormat="1" applyFont="1" applyFill="1" applyBorder="1" applyAlignment="1">
      <alignment horizontal="center" vertical="center"/>
    </xf>
    <xf numFmtId="181" fontId="5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tabSelected="1" view="pageBreakPreview" zoomScale="120" zoomScaleSheetLayoutView="120" zoomScalePageLayoutView="0" workbookViewId="0" topLeftCell="A1">
      <pane xSplit="3" ySplit="4" topLeftCell="X4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68" sqref="E68"/>
    </sheetView>
  </sheetViews>
  <sheetFormatPr defaultColWidth="9.421875" defaultRowHeight="12"/>
  <cols>
    <col min="1" max="1" width="1.8515625" style="22" customWidth="1"/>
    <col min="2" max="2" width="32.00390625" style="22" customWidth="1"/>
    <col min="3" max="3" width="0.9921875" style="22" customWidth="1"/>
    <col min="4" max="25" width="14.57421875" style="22" customWidth="1"/>
    <col min="26" max="26" width="14.8515625" style="22" customWidth="1"/>
    <col min="27" max="27" width="14.57421875" style="22" customWidth="1"/>
    <col min="28" max="29" width="14.8515625" style="22" customWidth="1"/>
    <col min="30" max="30" width="14.57421875" style="22" customWidth="1"/>
    <col min="31" max="31" width="14.8515625" style="22" customWidth="1"/>
    <col min="32" max="34" width="14.421875" style="22" customWidth="1"/>
    <col min="35" max="16384" width="9.421875" style="22" customWidth="1"/>
  </cols>
  <sheetData>
    <row r="1" spans="1:25" s="2" customFormat="1" ht="14.25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4" s="2" customFormat="1" ht="14.25" customHeight="1">
      <c r="A2" s="3"/>
      <c r="B2" s="4"/>
      <c r="C2" s="3"/>
      <c r="D2" s="3"/>
      <c r="E2" s="3"/>
      <c r="F2" s="5"/>
      <c r="G2" s="5"/>
      <c r="H2" s="5"/>
      <c r="I2" s="5"/>
      <c r="N2" s="4"/>
      <c r="O2" s="4"/>
      <c r="P2" s="4"/>
      <c r="Q2" s="4"/>
      <c r="R2" s="5"/>
      <c r="S2" s="4"/>
      <c r="T2" s="5"/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H2" s="5" t="s">
        <v>0</v>
      </c>
    </row>
    <row r="3" spans="1:34" s="2" customFormat="1" ht="12.75" customHeight="1">
      <c r="A3" s="64" t="s">
        <v>20</v>
      </c>
      <c r="B3" s="65"/>
      <c r="C3" s="65"/>
      <c r="D3" s="51" t="s">
        <v>124</v>
      </c>
      <c r="E3" s="63"/>
      <c r="F3" s="51" t="s">
        <v>125</v>
      </c>
      <c r="G3" s="52"/>
      <c r="H3" s="51" t="s">
        <v>38</v>
      </c>
      <c r="I3" s="52"/>
      <c r="J3" s="62" t="s">
        <v>60</v>
      </c>
      <c r="K3" s="62"/>
      <c r="L3" s="51" t="s">
        <v>68</v>
      </c>
      <c r="M3" s="63"/>
      <c r="N3" s="51" t="s">
        <v>72</v>
      </c>
      <c r="O3" s="52"/>
      <c r="P3" s="51" t="s">
        <v>101</v>
      </c>
      <c r="Q3" s="52"/>
      <c r="R3" s="51" t="s">
        <v>102</v>
      </c>
      <c r="S3" s="52"/>
      <c r="T3" s="51" t="s">
        <v>100</v>
      </c>
      <c r="U3" s="52"/>
      <c r="V3" s="51" t="s">
        <v>103</v>
      </c>
      <c r="W3" s="52"/>
      <c r="X3" s="51" t="s">
        <v>112</v>
      </c>
      <c r="Y3" s="52"/>
      <c r="Z3" s="51" t="s">
        <v>116</v>
      </c>
      <c r="AA3" s="52"/>
      <c r="AB3" s="51" t="s">
        <v>127</v>
      </c>
      <c r="AC3" s="52"/>
      <c r="AD3" s="51" t="s">
        <v>130</v>
      </c>
      <c r="AE3" s="52"/>
      <c r="AF3" s="51" t="s">
        <v>133</v>
      </c>
      <c r="AG3" s="52"/>
      <c r="AH3" s="50" t="s">
        <v>136</v>
      </c>
    </row>
    <row r="4" spans="1:34" s="1" customFormat="1" ht="12.75" customHeight="1">
      <c r="A4" s="66"/>
      <c r="B4" s="66"/>
      <c r="C4" s="66"/>
      <c r="D4" s="7" t="s">
        <v>21</v>
      </c>
      <c r="E4" s="23" t="s">
        <v>55</v>
      </c>
      <c r="F4" s="7" t="s">
        <v>21</v>
      </c>
      <c r="G4" s="7" t="s">
        <v>55</v>
      </c>
      <c r="H4" s="7" t="s">
        <v>21</v>
      </c>
      <c r="I4" s="7" t="s">
        <v>55</v>
      </c>
      <c r="J4" s="6" t="s">
        <v>21</v>
      </c>
      <c r="K4" s="6" t="s">
        <v>82</v>
      </c>
      <c r="L4" s="6" t="s">
        <v>21</v>
      </c>
      <c r="M4" s="7" t="s">
        <v>82</v>
      </c>
      <c r="N4" s="7" t="s">
        <v>21</v>
      </c>
      <c r="O4" s="7" t="s">
        <v>82</v>
      </c>
      <c r="P4" s="7" t="s">
        <v>21</v>
      </c>
      <c r="Q4" s="7" t="s">
        <v>82</v>
      </c>
      <c r="R4" s="7" t="s">
        <v>21</v>
      </c>
      <c r="S4" s="7" t="s">
        <v>82</v>
      </c>
      <c r="T4" s="7" t="s">
        <v>21</v>
      </c>
      <c r="U4" s="7" t="s">
        <v>82</v>
      </c>
      <c r="V4" s="7" t="s">
        <v>21</v>
      </c>
      <c r="W4" s="7" t="s">
        <v>117</v>
      </c>
      <c r="X4" s="7" t="s">
        <v>21</v>
      </c>
      <c r="Y4" s="7" t="s">
        <v>117</v>
      </c>
      <c r="Z4" s="7" t="s">
        <v>21</v>
      </c>
      <c r="AA4" s="7" t="s">
        <v>117</v>
      </c>
      <c r="AB4" s="7" t="s">
        <v>21</v>
      </c>
      <c r="AC4" s="7" t="s">
        <v>117</v>
      </c>
      <c r="AD4" s="7" t="s">
        <v>21</v>
      </c>
      <c r="AE4" s="7" t="s">
        <v>117</v>
      </c>
      <c r="AF4" s="7" t="s">
        <v>21</v>
      </c>
      <c r="AG4" s="7" t="s">
        <v>117</v>
      </c>
      <c r="AH4" s="7" t="s">
        <v>21</v>
      </c>
    </row>
    <row r="5" spans="1:34" s="4" customFormat="1" ht="6" customHeight="1">
      <c r="A5" s="24"/>
      <c r="B5" s="24"/>
      <c r="C5" s="24"/>
      <c r="D5" s="25"/>
      <c r="E5" s="8"/>
      <c r="F5" s="8"/>
      <c r="G5" s="8"/>
      <c r="H5" s="8"/>
      <c r="I5" s="8"/>
      <c r="J5" s="8"/>
      <c r="K5" s="8"/>
      <c r="W5" s="32"/>
      <c r="Z5" s="32"/>
      <c r="AA5" s="32"/>
      <c r="AB5" s="32"/>
      <c r="AC5" s="32"/>
      <c r="AD5" s="32"/>
      <c r="AE5" s="32"/>
      <c r="AF5" s="42"/>
      <c r="AG5" s="42"/>
      <c r="AH5" s="42"/>
    </row>
    <row r="6" spans="1:34" s="1" customFormat="1" ht="10.5" customHeight="1">
      <c r="A6" s="54" t="s">
        <v>1</v>
      </c>
      <c r="B6" s="54"/>
      <c r="C6" s="9"/>
      <c r="D6" s="10"/>
      <c r="E6" s="11"/>
      <c r="F6" s="11"/>
      <c r="G6" s="11"/>
      <c r="H6" s="11"/>
      <c r="I6" s="11"/>
      <c r="J6" s="11"/>
      <c r="K6" s="11"/>
      <c r="W6" s="33"/>
      <c r="Z6" s="33"/>
      <c r="AA6" s="33"/>
      <c r="AB6" s="33"/>
      <c r="AC6" s="33"/>
      <c r="AD6" s="33"/>
      <c r="AE6" s="33"/>
      <c r="AF6" s="43"/>
      <c r="AG6" s="43"/>
      <c r="AH6" s="43"/>
    </row>
    <row r="7" spans="1:34" s="27" customFormat="1" ht="10.5" customHeight="1">
      <c r="A7" s="49"/>
      <c r="B7" s="49" t="s">
        <v>22</v>
      </c>
      <c r="C7" s="26"/>
      <c r="D7" s="10" t="s">
        <v>59</v>
      </c>
      <c r="E7" s="11" t="s">
        <v>59</v>
      </c>
      <c r="F7" s="11">
        <v>59559001</v>
      </c>
      <c r="G7" s="11">
        <v>58410235</v>
      </c>
      <c r="H7" s="11">
        <v>61829082</v>
      </c>
      <c r="I7" s="11">
        <v>60022080</v>
      </c>
      <c r="J7" s="11">
        <v>63037147</v>
      </c>
      <c r="K7" s="11">
        <v>60660325</v>
      </c>
      <c r="L7" s="11">
        <v>64477616</v>
      </c>
      <c r="M7" s="11">
        <v>62456276</v>
      </c>
      <c r="N7" s="11">
        <v>65180902</v>
      </c>
      <c r="O7" s="11">
        <v>63904123</v>
      </c>
      <c r="P7" s="11">
        <v>66727554</v>
      </c>
      <c r="Q7" s="11">
        <v>64491306</v>
      </c>
      <c r="R7" s="11">
        <v>70668755</v>
      </c>
      <c r="S7" s="11">
        <v>68626691</v>
      </c>
      <c r="T7" s="11" t="s">
        <v>90</v>
      </c>
      <c r="U7" s="11" t="s">
        <v>59</v>
      </c>
      <c r="V7" s="11" t="s">
        <v>110</v>
      </c>
      <c r="W7" s="11" t="s">
        <v>59</v>
      </c>
      <c r="X7" s="11" t="s">
        <v>113</v>
      </c>
      <c r="Y7" s="11" t="s">
        <v>120</v>
      </c>
      <c r="Z7" s="11" t="s">
        <v>113</v>
      </c>
      <c r="AA7" s="11" t="s">
        <v>113</v>
      </c>
      <c r="AB7" s="11" t="s">
        <v>113</v>
      </c>
      <c r="AC7" s="11" t="s">
        <v>113</v>
      </c>
      <c r="AD7" s="11" t="s">
        <v>113</v>
      </c>
      <c r="AE7" s="11" t="s">
        <v>113</v>
      </c>
      <c r="AF7" s="11" t="s">
        <v>113</v>
      </c>
      <c r="AG7" s="11" t="s">
        <v>113</v>
      </c>
      <c r="AH7" s="11" t="s">
        <v>113</v>
      </c>
    </row>
    <row r="8" spans="1:34" s="27" customFormat="1" ht="10.5" customHeight="1">
      <c r="A8" s="49"/>
      <c r="B8" s="49" t="s">
        <v>87</v>
      </c>
      <c r="C8" s="26"/>
      <c r="D8" s="10" t="s">
        <v>90</v>
      </c>
      <c r="E8" s="11" t="s">
        <v>90</v>
      </c>
      <c r="F8" s="11" t="s">
        <v>90</v>
      </c>
      <c r="G8" s="11" t="s">
        <v>59</v>
      </c>
      <c r="H8" s="11" t="s">
        <v>59</v>
      </c>
      <c r="I8" s="11" t="s">
        <v>59</v>
      </c>
      <c r="J8" s="11" t="s">
        <v>59</v>
      </c>
      <c r="K8" s="11" t="s">
        <v>59</v>
      </c>
      <c r="L8" s="11" t="s">
        <v>59</v>
      </c>
      <c r="M8" s="11" t="s">
        <v>59</v>
      </c>
      <c r="N8" s="11" t="s">
        <v>91</v>
      </c>
      <c r="O8" s="11" t="s">
        <v>59</v>
      </c>
      <c r="P8" s="11" t="s">
        <v>59</v>
      </c>
      <c r="Q8" s="11" t="s">
        <v>59</v>
      </c>
      <c r="R8" s="11" t="s">
        <v>59</v>
      </c>
      <c r="S8" s="11" t="s">
        <v>104</v>
      </c>
      <c r="T8" s="11">
        <v>52681853</v>
      </c>
      <c r="U8" s="11">
        <v>50850048</v>
      </c>
      <c r="V8" s="11">
        <v>53381522</v>
      </c>
      <c r="W8" s="34">
        <v>51608163</v>
      </c>
      <c r="X8" s="11">
        <v>54032823</v>
      </c>
      <c r="Y8" s="11">
        <v>52090587</v>
      </c>
      <c r="Z8" s="36">
        <v>54588143</v>
      </c>
      <c r="AA8" s="36">
        <v>52511005</v>
      </c>
      <c r="AB8" s="36">
        <v>55859611</v>
      </c>
      <c r="AC8" s="36">
        <v>53215346</v>
      </c>
      <c r="AD8" s="36">
        <v>56968607</v>
      </c>
      <c r="AE8" s="36">
        <v>53531552</v>
      </c>
      <c r="AF8" s="44">
        <v>57304294</v>
      </c>
      <c r="AG8" s="44">
        <v>53439705</v>
      </c>
      <c r="AH8" s="44">
        <v>59069412</v>
      </c>
    </row>
    <row r="9" spans="1:34" s="27" customFormat="1" ht="10.5" customHeight="1">
      <c r="A9" s="49"/>
      <c r="B9" s="49" t="s">
        <v>88</v>
      </c>
      <c r="C9" s="26"/>
      <c r="D9" s="10" t="s">
        <v>90</v>
      </c>
      <c r="E9" s="11" t="s">
        <v>90</v>
      </c>
      <c r="F9" s="11" t="s">
        <v>90</v>
      </c>
      <c r="G9" s="11" t="s">
        <v>59</v>
      </c>
      <c r="H9" s="11" t="s">
        <v>59</v>
      </c>
      <c r="I9" s="11" t="s">
        <v>59</v>
      </c>
      <c r="J9" s="11" t="s">
        <v>59</v>
      </c>
      <c r="K9" s="11" t="s">
        <v>59</v>
      </c>
      <c r="L9" s="11" t="s">
        <v>59</v>
      </c>
      <c r="M9" s="11" t="s">
        <v>59</v>
      </c>
      <c r="N9" s="11" t="s">
        <v>91</v>
      </c>
      <c r="O9" s="11" t="s">
        <v>59</v>
      </c>
      <c r="P9" s="11" t="s">
        <v>59</v>
      </c>
      <c r="Q9" s="11" t="s">
        <v>59</v>
      </c>
      <c r="R9" s="11" t="s">
        <v>59</v>
      </c>
      <c r="S9" s="11" t="s">
        <v>105</v>
      </c>
      <c r="T9" s="11">
        <v>20421478</v>
      </c>
      <c r="U9" s="11">
        <v>20350864</v>
      </c>
      <c r="V9" s="11">
        <v>21262454</v>
      </c>
      <c r="W9" s="34">
        <v>21174535</v>
      </c>
      <c r="X9" s="11">
        <v>21703551</v>
      </c>
      <c r="Y9" s="11">
        <v>21527595</v>
      </c>
      <c r="Z9" s="36">
        <v>22464088</v>
      </c>
      <c r="AA9" s="36">
        <v>22278023</v>
      </c>
      <c r="AB9" s="36">
        <v>23169957</v>
      </c>
      <c r="AC9" s="36">
        <v>22492265</v>
      </c>
      <c r="AD9" s="36">
        <v>22908227</v>
      </c>
      <c r="AE9" s="36">
        <v>22756233</v>
      </c>
      <c r="AF9" s="44">
        <v>23002775</v>
      </c>
      <c r="AG9" s="44">
        <v>22944752</v>
      </c>
      <c r="AH9" s="44">
        <v>23175135</v>
      </c>
    </row>
    <row r="10" spans="1:34" s="27" customFormat="1" ht="10.5" customHeight="1">
      <c r="A10" s="49"/>
      <c r="B10" s="49" t="s">
        <v>89</v>
      </c>
      <c r="C10" s="26"/>
      <c r="D10" s="10" t="s">
        <v>90</v>
      </c>
      <c r="E10" s="11" t="s">
        <v>90</v>
      </c>
      <c r="F10" s="11" t="s">
        <v>90</v>
      </c>
      <c r="G10" s="11" t="s">
        <v>59</v>
      </c>
      <c r="H10" s="11" t="s">
        <v>59</v>
      </c>
      <c r="I10" s="11" t="s">
        <v>59</v>
      </c>
      <c r="J10" s="11" t="s">
        <v>59</v>
      </c>
      <c r="K10" s="11" t="s">
        <v>59</v>
      </c>
      <c r="L10" s="11" t="s">
        <v>59</v>
      </c>
      <c r="M10" s="11" t="s">
        <v>59</v>
      </c>
      <c r="N10" s="11" t="s">
        <v>91</v>
      </c>
      <c r="O10" s="11" t="s">
        <v>59</v>
      </c>
      <c r="P10" s="11" t="s">
        <v>59</v>
      </c>
      <c r="Q10" s="11" t="s">
        <v>59</v>
      </c>
      <c r="R10" s="11" t="s">
        <v>59</v>
      </c>
      <c r="S10" s="11" t="s">
        <v>104</v>
      </c>
      <c r="T10" s="11">
        <v>2932323</v>
      </c>
      <c r="U10" s="11">
        <v>2868260</v>
      </c>
      <c r="V10" s="11">
        <v>3012980</v>
      </c>
      <c r="W10" s="34">
        <v>2929918</v>
      </c>
      <c r="X10" s="11">
        <v>3095320</v>
      </c>
      <c r="Y10" s="11">
        <v>2911591</v>
      </c>
      <c r="Z10" s="36">
        <v>3210107</v>
      </c>
      <c r="AA10" s="36">
        <v>2978075</v>
      </c>
      <c r="AB10" s="36">
        <v>3383751</v>
      </c>
      <c r="AC10" s="36">
        <v>3058940</v>
      </c>
      <c r="AD10" s="36">
        <v>3466185</v>
      </c>
      <c r="AE10" s="36">
        <v>3162362</v>
      </c>
      <c r="AF10" s="44">
        <v>3580257</v>
      </c>
      <c r="AG10" s="44">
        <v>3357408</v>
      </c>
      <c r="AH10" s="44">
        <v>3680922</v>
      </c>
    </row>
    <row r="11" spans="1:34" s="27" customFormat="1" ht="10.5" customHeight="1">
      <c r="A11" s="49"/>
      <c r="B11" s="49" t="s">
        <v>93</v>
      </c>
      <c r="C11" s="26"/>
      <c r="D11" s="10" t="s">
        <v>90</v>
      </c>
      <c r="E11" s="11" t="s">
        <v>90</v>
      </c>
      <c r="F11" s="11" t="s">
        <v>90</v>
      </c>
      <c r="G11" s="11" t="s">
        <v>59</v>
      </c>
      <c r="H11" s="11" t="s">
        <v>59</v>
      </c>
      <c r="I11" s="11" t="s">
        <v>59</v>
      </c>
      <c r="J11" s="11" t="s">
        <v>59</v>
      </c>
      <c r="K11" s="11" t="s">
        <v>59</v>
      </c>
      <c r="L11" s="11" t="s">
        <v>59</v>
      </c>
      <c r="M11" s="11" t="s">
        <v>59</v>
      </c>
      <c r="N11" s="11" t="s">
        <v>91</v>
      </c>
      <c r="O11" s="11" t="s">
        <v>59</v>
      </c>
      <c r="P11" s="11" t="s">
        <v>59</v>
      </c>
      <c r="Q11" s="11" t="s">
        <v>59</v>
      </c>
      <c r="R11" s="11" t="s">
        <v>59</v>
      </c>
      <c r="S11" s="11" t="s">
        <v>104</v>
      </c>
      <c r="T11" s="11">
        <v>2731482</v>
      </c>
      <c r="U11" s="11">
        <v>2629353</v>
      </c>
      <c r="V11" s="11">
        <v>2906407</v>
      </c>
      <c r="W11" s="34">
        <v>2826122</v>
      </c>
      <c r="X11" s="11">
        <v>3052589</v>
      </c>
      <c r="Y11" s="11">
        <v>2937699</v>
      </c>
      <c r="Z11" s="36">
        <v>3405506</v>
      </c>
      <c r="AA11" s="36">
        <v>3261490</v>
      </c>
      <c r="AB11" s="36">
        <v>4270342</v>
      </c>
      <c r="AC11" s="36">
        <v>3934590</v>
      </c>
      <c r="AD11" s="36">
        <v>4307676</v>
      </c>
      <c r="AE11" s="36">
        <v>3950325</v>
      </c>
      <c r="AF11" s="44">
        <v>4438516</v>
      </c>
      <c r="AG11" s="44">
        <v>4140966</v>
      </c>
      <c r="AH11" s="44">
        <v>4520474</v>
      </c>
    </row>
    <row r="12" spans="1:34" ht="10.5" customHeight="1">
      <c r="A12" s="49"/>
      <c r="B12" s="49" t="s">
        <v>23</v>
      </c>
      <c r="C12" s="28"/>
      <c r="D12" s="10">
        <v>2005336</v>
      </c>
      <c r="E12" s="11">
        <v>2047261</v>
      </c>
      <c r="F12" s="11">
        <v>2096888</v>
      </c>
      <c r="G12" s="11">
        <v>2289060</v>
      </c>
      <c r="H12" s="11">
        <v>2238820</v>
      </c>
      <c r="I12" s="11">
        <v>2459871</v>
      </c>
      <c r="J12" s="11">
        <v>2606511</v>
      </c>
      <c r="K12" s="11">
        <v>2732261</v>
      </c>
      <c r="L12" s="11">
        <v>2831887</v>
      </c>
      <c r="M12" s="11">
        <v>2774269</v>
      </c>
      <c r="N12" s="11">
        <v>2861438</v>
      </c>
      <c r="O12" s="11">
        <v>2795121</v>
      </c>
      <c r="P12" s="11">
        <v>2922167</v>
      </c>
      <c r="Q12" s="11">
        <v>2800102</v>
      </c>
      <c r="R12" s="11">
        <v>2904152</v>
      </c>
      <c r="S12" s="11">
        <v>2822880</v>
      </c>
      <c r="T12" s="11" t="s">
        <v>59</v>
      </c>
      <c r="U12" s="11" t="s">
        <v>59</v>
      </c>
      <c r="V12" s="11" t="s">
        <v>107</v>
      </c>
      <c r="W12" s="11" t="s">
        <v>59</v>
      </c>
      <c r="X12" s="11" t="s">
        <v>113</v>
      </c>
      <c r="Y12" s="11" t="s">
        <v>121</v>
      </c>
      <c r="Z12" s="11" t="s">
        <v>113</v>
      </c>
      <c r="AA12" s="11" t="s">
        <v>113</v>
      </c>
      <c r="AB12" s="11" t="s">
        <v>113</v>
      </c>
      <c r="AC12" s="11" t="s">
        <v>113</v>
      </c>
      <c r="AD12" s="11" t="s">
        <v>113</v>
      </c>
      <c r="AE12" s="11" t="s">
        <v>113</v>
      </c>
      <c r="AF12" s="11" t="s">
        <v>113</v>
      </c>
      <c r="AG12" s="11" t="s">
        <v>62</v>
      </c>
      <c r="AH12" s="11" t="s">
        <v>113</v>
      </c>
    </row>
    <row r="13" spans="1:34" s="27" customFormat="1" ht="10.5" customHeight="1">
      <c r="A13" s="49"/>
      <c r="B13" s="49" t="s">
        <v>92</v>
      </c>
      <c r="C13" s="26"/>
      <c r="D13" s="10" t="s">
        <v>90</v>
      </c>
      <c r="E13" s="11" t="s">
        <v>90</v>
      </c>
      <c r="F13" s="11" t="s">
        <v>90</v>
      </c>
      <c r="G13" s="11" t="s">
        <v>59</v>
      </c>
      <c r="H13" s="11" t="s">
        <v>59</v>
      </c>
      <c r="I13" s="11" t="s">
        <v>59</v>
      </c>
      <c r="J13" s="11" t="s">
        <v>59</v>
      </c>
      <c r="K13" s="11" t="s">
        <v>59</v>
      </c>
      <c r="L13" s="11" t="s">
        <v>59</v>
      </c>
      <c r="M13" s="11" t="s">
        <v>59</v>
      </c>
      <c r="N13" s="11" t="s">
        <v>91</v>
      </c>
      <c r="O13" s="11" t="s">
        <v>59</v>
      </c>
      <c r="P13" s="11" t="s">
        <v>59</v>
      </c>
      <c r="Q13" s="11" t="s">
        <v>59</v>
      </c>
      <c r="R13" s="11" t="s">
        <v>59</v>
      </c>
      <c r="S13" s="11" t="s">
        <v>104</v>
      </c>
      <c r="T13" s="11">
        <v>4461669</v>
      </c>
      <c r="U13" s="11">
        <v>4830031</v>
      </c>
      <c r="V13" s="11">
        <v>4550046</v>
      </c>
      <c r="W13" s="34">
        <v>4745510</v>
      </c>
      <c r="X13" s="11">
        <v>4625144</v>
      </c>
      <c r="Y13" s="11">
        <v>4449550</v>
      </c>
      <c r="Z13" s="36">
        <v>4823401</v>
      </c>
      <c r="AA13" s="36">
        <v>4651891</v>
      </c>
      <c r="AB13" s="36">
        <v>4872523</v>
      </c>
      <c r="AC13" s="36">
        <v>6375634</v>
      </c>
      <c r="AD13" s="36">
        <v>4753739</v>
      </c>
      <c r="AE13" s="36">
        <v>8586218</v>
      </c>
      <c r="AF13" s="44">
        <v>4802340</v>
      </c>
      <c r="AG13" s="44">
        <v>6549556</v>
      </c>
      <c r="AH13" s="44">
        <v>4964447</v>
      </c>
    </row>
    <row r="14" spans="1:34" ht="10.5" customHeight="1">
      <c r="A14" s="49"/>
      <c r="B14" s="49" t="s">
        <v>24</v>
      </c>
      <c r="C14" s="28"/>
      <c r="D14" s="10">
        <v>1658895</v>
      </c>
      <c r="E14" s="11">
        <v>1868449</v>
      </c>
      <c r="F14" s="11">
        <v>3036361</v>
      </c>
      <c r="G14" s="11">
        <v>4632844</v>
      </c>
      <c r="H14" s="11">
        <v>4459594</v>
      </c>
      <c r="I14" s="11">
        <v>4845559</v>
      </c>
      <c r="J14" s="11">
        <v>4951928</v>
      </c>
      <c r="K14" s="11">
        <v>5203346</v>
      </c>
      <c r="L14" s="11">
        <v>4398005</v>
      </c>
      <c r="M14" s="11">
        <v>4888006</v>
      </c>
      <c r="N14" s="11">
        <v>4428563</v>
      </c>
      <c r="O14" s="11">
        <v>4405858</v>
      </c>
      <c r="P14" s="11">
        <v>5028436</v>
      </c>
      <c r="Q14" s="11">
        <v>4882037</v>
      </c>
      <c r="R14" s="11">
        <v>5457812</v>
      </c>
      <c r="S14" s="11">
        <v>5411055</v>
      </c>
      <c r="T14" s="11" t="s">
        <v>94</v>
      </c>
      <c r="U14" s="11" t="s">
        <v>94</v>
      </c>
      <c r="V14" s="11" t="s">
        <v>107</v>
      </c>
      <c r="W14" s="11" t="s">
        <v>59</v>
      </c>
      <c r="X14" s="11" t="s">
        <v>113</v>
      </c>
      <c r="Y14" s="11" t="s">
        <v>94</v>
      </c>
      <c r="Z14" s="11" t="s">
        <v>113</v>
      </c>
      <c r="AA14" s="11" t="s">
        <v>113</v>
      </c>
      <c r="AB14" s="11" t="s">
        <v>113</v>
      </c>
      <c r="AC14" s="11" t="s">
        <v>113</v>
      </c>
      <c r="AD14" s="11" t="s">
        <v>113</v>
      </c>
      <c r="AE14" s="11" t="s">
        <v>113</v>
      </c>
      <c r="AF14" s="11" t="s">
        <v>113</v>
      </c>
      <c r="AG14" s="11" t="s">
        <v>62</v>
      </c>
      <c r="AH14" s="11" t="s">
        <v>113</v>
      </c>
    </row>
    <row r="15" spans="1:34" ht="10.5" customHeight="1">
      <c r="A15" s="49"/>
      <c r="B15" s="49" t="s">
        <v>25</v>
      </c>
      <c r="C15" s="28"/>
      <c r="D15" s="10">
        <v>499544</v>
      </c>
      <c r="E15" s="11">
        <v>489606</v>
      </c>
      <c r="F15" s="11">
        <v>525283</v>
      </c>
      <c r="G15" s="11">
        <v>1189323</v>
      </c>
      <c r="H15" s="11">
        <v>426199</v>
      </c>
      <c r="I15" s="11">
        <v>617726</v>
      </c>
      <c r="J15" s="11">
        <v>390478</v>
      </c>
      <c r="K15" s="11">
        <v>753653</v>
      </c>
      <c r="L15" s="11">
        <v>379708</v>
      </c>
      <c r="M15" s="11">
        <v>436875</v>
      </c>
      <c r="N15" s="11">
        <v>356423</v>
      </c>
      <c r="O15" s="11">
        <v>442660</v>
      </c>
      <c r="P15" s="11">
        <v>412838</v>
      </c>
      <c r="Q15" s="11">
        <v>409183</v>
      </c>
      <c r="R15" s="11">
        <v>507335</v>
      </c>
      <c r="S15" s="11">
        <v>501307</v>
      </c>
      <c r="T15" s="11">
        <v>288532</v>
      </c>
      <c r="U15" s="11">
        <v>303626</v>
      </c>
      <c r="V15" s="11">
        <v>329986</v>
      </c>
      <c r="W15" s="34">
        <v>332329</v>
      </c>
      <c r="X15" s="11">
        <v>353918</v>
      </c>
      <c r="Y15" s="11">
        <v>344091</v>
      </c>
      <c r="Z15" s="36">
        <v>383330</v>
      </c>
      <c r="AA15" s="36">
        <v>373875</v>
      </c>
      <c r="AB15" s="36">
        <v>519211</v>
      </c>
      <c r="AC15" s="36">
        <v>5496271</v>
      </c>
      <c r="AD15" s="36">
        <v>483189</v>
      </c>
      <c r="AE15" s="36">
        <v>8915583</v>
      </c>
      <c r="AF15" s="44">
        <v>478524</v>
      </c>
      <c r="AG15" s="44">
        <v>6057451</v>
      </c>
      <c r="AH15" s="44">
        <v>478549</v>
      </c>
    </row>
    <row r="16" spans="1:34" ht="10.5" customHeight="1">
      <c r="A16" s="49"/>
      <c r="B16" s="49" t="s">
        <v>26</v>
      </c>
      <c r="C16" s="28"/>
      <c r="D16" s="10" t="s">
        <v>59</v>
      </c>
      <c r="E16" s="11" t="s">
        <v>59</v>
      </c>
      <c r="F16" s="11">
        <v>3310419</v>
      </c>
      <c r="G16" s="11">
        <v>4922803</v>
      </c>
      <c r="H16" s="11">
        <v>5037735</v>
      </c>
      <c r="I16" s="11">
        <v>3887767</v>
      </c>
      <c r="J16" s="11">
        <v>4042031</v>
      </c>
      <c r="K16" s="11">
        <v>3831293</v>
      </c>
      <c r="L16" s="11">
        <v>3722843</v>
      </c>
      <c r="M16" s="11">
        <v>3493238</v>
      </c>
      <c r="N16" s="11">
        <v>3538647</v>
      </c>
      <c r="O16" s="11">
        <v>3241173</v>
      </c>
      <c r="P16" s="11">
        <v>3555046</v>
      </c>
      <c r="Q16" s="11">
        <v>2993088</v>
      </c>
      <c r="R16" s="11">
        <v>3508678</v>
      </c>
      <c r="S16" s="11">
        <v>3094103</v>
      </c>
      <c r="T16" s="11">
        <v>2908098</v>
      </c>
      <c r="U16" s="11">
        <v>2597054</v>
      </c>
      <c r="V16" s="11">
        <v>2898611</v>
      </c>
      <c r="W16" s="34">
        <v>2591835</v>
      </c>
      <c r="X16" s="11">
        <v>2918405</v>
      </c>
      <c r="Y16" s="11">
        <v>2616163</v>
      </c>
      <c r="Z16" s="36">
        <v>3014856</v>
      </c>
      <c r="AA16" s="36">
        <v>2690737</v>
      </c>
      <c r="AB16" s="36">
        <v>3121075</v>
      </c>
      <c r="AC16" s="36">
        <v>6330864</v>
      </c>
      <c r="AD16" s="36">
        <v>4046863</v>
      </c>
      <c r="AE16" s="36">
        <v>5660356</v>
      </c>
      <c r="AF16" s="44">
        <v>3801900</v>
      </c>
      <c r="AG16" s="44">
        <v>3695468</v>
      </c>
      <c r="AH16" s="44">
        <v>3672735</v>
      </c>
    </row>
    <row r="17" spans="1:34" ht="10.5" customHeight="1">
      <c r="A17" s="49"/>
      <c r="B17" s="49" t="s">
        <v>47</v>
      </c>
      <c r="C17" s="28"/>
      <c r="D17" s="10">
        <v>60565070</v>
      </c>
      <c r="E17" s="11">
        <v>58546907</v>
      </c>
      <c r="F17" s="11" t="s">
        <v>59</v>
      </c>
      <c r="G17" s="11" t="s">
        <v>61</v>
      </c>
      <c r="H17" s="11" t="s">
        <v>59</v>
      </c>
      <c r="I17" s="11" t="s">
        <v>69</v>
      </c>
      <c r="J17" s="11" t="s">
        <v>73</v>
      </c>
      <c r="K17" s="11" t="s">
        <v>73</v>
      </c>
      <c r="L17" s="11" t="s">
        <v>59</v>
      </c>
      <c r="M17" s="11" t="s">
        <v>59</v>
      </c>
      <c r="N17" s="11" t="s">
        <v>59</v>
      </c>
      <c r="O17" s="11" t="s">
        <v>59</v>
      </c>
      <c r="P17" s="11" t="s">
        <v>59</v>
      </c>
      <c r="Q17" s="11" t="s">
        <v>84</v>
      </c>
      <c r="R17" s="11" t="s">
        <v>59</v>
      </c>
      <c r="S17" s="11" t="s">
        <v>104</v>
      </c>
      <c r="T17" s="11" t="s">
        <v>94</v>
      </c>
      <c r="U17" s="11" t="s">
        <v>94</v>
      </c>
      <c r="V17" s="11" t="s">
        <v>107</v>
      </c>
      <c r="W17" s="11" t="s">
        <v>59</v>
      </c>
      <c r="X17" s="11" t="s">
        <v>113</v>
      </c>
      <c r="Y17" s="11" t="s">
        <v>94</v>
      </c>
      <c r="Z17" s="11" t="s">
        <v>94</v>
      </c>
      <c r="AA17" s="11" t="s">
        <v>94</v>
      </c>
      <c r="AB17" s="11" t="s">
        <v>113</v>
      </c>
      <c r="AC17" s="11" t="s">
        <v>113</v>
      </c>
      <c r="AD17" s="11" t="s">
        <v>113</v>
      </c>
      <c r="AE17" s="11" t="s">
        <v>113</v>
      </c>
      <c r="AF17" s="11" t="s">
        <v>113</v>
      </c>
      <c r="AG17" s="11" t="s">
        <v>62</v>
      </c>
      <c r="AH17" s="11" t="s">
        <v>113</v>
      </c>
    </row>
    <row r="18" spans="1:34" ht="10.5" customHeight="1">
      <c r="A18" s="49"/>
      <c r="B18" s="49" t="s">
        <v>48</v>
      </c>
      <c r="C18" s="28"/>
      <c r="D18" s="10">
        <v>2116604</v>
      </c>
      <c r="E18" s="11">
        <v>2180720</v>
      </c>
      <c r="F18" s="11" t="s">
        <v>59</v>
      </c>
      <c r="G18" s="11" t="s">
        <v>61</v>
      </c>
      <c r="H18" s="11" t="s">
        <v>59</v>
      </c>
      <c r="I18" s="11" t="s">
        <v>69</v>
      </c>
      <c r="J18" s="11" t="s">
        <v>73</v>
      </c>
      <c r="K18" s="11" t="s">
        <v>73</v>
      </c>
      <c r="L18" s="11" t="s">
        <v>59</v>
      </c>
      <c r="M18" s="11" t="s">
        <v>59</v>
      </c>
      <c r="N18" s="11" t="s">
        <v>59</v>
      </c>
      <c r="O18" s="11" t="s">
        <v>59</v>
      </c>
      <c r="P18" s="11" t="s">
        <v>59</v>
      </c>
      <c r="Q18" s="11" t="s">
        <v>84</v>
      </c>
      <c r="R18" s="11" t="s">
        <v>59</v>
      </c>
      <c r="S18" s="11" t="s">
        <v>104</v>
      </c>
      <c r="T18" s="11" t="s">
        <v>94</v>
      </c>
      <c r="U18" s="11" t="s">
        <v>94</v>
      </c>
      <c r="V18" s="11" t="s">
        <v>105</v>
      </c>
      <c r="W18" s="11" t="s">
        <v>59</v>
      </c>
      <c r="X18" s="11" t="s">
        <v>113</v>
      </c>
      <c r="Y18" s="11" t="s">
        <v>94</v>
      </c>
      <c r="Z18" s="11" t="s">
        <v>113</v>
      </c>
      <c r="AA18" s="11" t="s">
        <v>113</v>
      </c>
      <c r="AB18" s="11" t="s">
        <v>113</v>
      </c>
      <c r="AC18" s="11" t="s">
        <v>113</v>
      </c>
      <c r="AD18" s="11" t="s">
        <v>113</v>
      </c>
      <c r="AE18" s="11" t="s">
        <v>113</v>
      </c>
      <c r="AF18" s="11" t="s">
        <v>113</v>
      </c>
      <c r="AG18" s="11" t="s">
        <v>62</v>
      </c>
      <c r="AH18" s="11" t="s">
        <v>113</v>
      </c>
    </row>
    <row r="19" spans="1:34" s="27" customFormat="1" ht="10.5" customHeight="1">
      <c r="A19" s="54" t="s">
        <v>2</v>
      </c>
      <c r="B19" s="54"/>
      <c r="C19" s="29"/>
      <c r="D19" s="10">
        <f>SUM(D7:D18)+1</f>
        <v>66845450</v>
      </c>
      <c r="E19" s="11">
        <f>SUM(E7:E18)</f>
        <v>65132943</v>
      </c>
      <c r="F19" s="11">
        <f>SUM(F7:F18)</f>
        <v>68527952</v>
      </c>
      <c r="G19" s="11">
        <f>SUM(G7:G18)</f>
        <v>71444265</v>
      </c>
      <c r="H19" s="11">
        <f>SUM(H7:H18)-1</f>
        <v>73991429</v>
      </c>
      <c r="I19" s="11">
        <f>SUM(I7:I18)</f>
        <v>71833003</v>
      </c>
      <c r="J19" s="11">
        <v>75028095</v>
      </c>
      <c r="K19" s="11">
        <v>73180878</v>
      </c>
      <c r="L19" s="11">
        <v>75810059</v>
      </c>
      <c r="M19" s="11">
        <v>74048664</v>
      </c>
      <c r="N19" s="11">
        <v>76365973</v>
      </c>
      <c r="O19" s="11">
        <v>74788935</v>
      </c>
      <c r="P19" s="11">
        <v>78646041</v>
      </c>
      <c r="Q19" s="11">
        <v>75575716</v>
      </c>
      <c r="R19" s="11">
        <v>83046732</v>
      </c>
      <c r="S19" s="11">
        <v>80456037</v>
      </c>
      <c r="T19" s="11">
        <f>SUM(T7:T18)-1</f>
        <v>86425434</v>
      </c>
      <c r="U19" s="11">
        <v>84429235</v>
      </c>
      <c r="V19" s="11">
        <v>88342006</v>
      </c>
      <c r="W19" s="34">
        <v>86208413</v>
      </c>
      <c r="X19" s="11">
        <v>89781749</v>
      </c>
      <c r="Y19" s="11">
        <v>86877276</v>
      </c>
      <c r="Z19" s="36">
        <v>91889431</v>
      </c>
      <c r="AA19" s="36">
        <v>88745097</v>
      </c>
      <c r="AB19" s="36">
        <v>95196469</v>
      </c>
      <c r="AC19" s="36">
        <v>100903910</v>
      </c>
      <c r="AD19" s="36">
        <v>96934486</v>
      </c>
      <c r="AE19" s="36">
        <v>106562629</v>
      </c>
      <c r="AF19" s="44">
        <v>97408605</v>
      </c>
      <c r="AG19" s="44">
        <v>100185307</v>
      </c>
      <c r="AH19" s="44">
        <v>99561674</v>
      </c>
    </row>
    <row r="20" spans="1:34" s="24" customFormat="1" ht="10.5" customHeight="1">
      <c r="A20" s="54" t="s">
        <v>3</v>
      </c>
      <c r="B20" s="54"/>
      <c r="C20" s="29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34"/>
      <c r="X20" s="11"/>
      <c r="Y20" s="11"/>
      <c r="Z20" s="34"/>
      <c r="AA20" s="34"/>
      <c r="AB20" s="34"/>
      <c r="AC20" s="34"/>
      <c r="AD20" s="34"/>
      <c r="AE20" s="34"/>
      <c r="AF20" s="45"/>
      <c r="AG20" s="45"/>
      <c r="AH20" s="45"/>
    </row>
    <row r="21" spans="1:34" ht="10.5" customHeight="1">
      <c r="A21" s="49"/>
      <c r="B21" s="49" t="s">
        <v>27</v>
      </c>
      <c r="C21" s="12"/>
      <c r="D21" s="10">
        <v>1679576</v>
      </c>
      <c r="E21" s="11">
        <v>1648615</v>
      </c>
      <c r="F21" s="11">
        <v>1648250</v>
      </c>
      <c r="G21" s="11">
        <v>1591739</v>
      </c>
      <c r="H21" s="11">
        <v>1593767</v>
      </c>
      <c r="I21" s="11">
        <v>1559351</v>
      </c>
      <c r="J21" s="11">
        <v>1566649</v>
      </c>
      <c r="K21" s="11">
        <v>1547102</v>
      </c>
      <c r="L21" s="11">
        <v>1559694</v>
      </c>
      <c r="M21" s="11">
        <v>1531896</v>
      </c>
      <c r="N21" s="11">
        <v>1489947</v>
      </c>
      <c r="O21" s="11">
        <v>1462460</v>
      </c>
      <c r="P21" s="11">
        <v>1534329</v>
      </c>
      <c r="Q21" s="11">
        <v>1526339</v>
      </c>
      <c r="R21" s="11">
        <v>1530556</v>
      </c>
      <c r="S21" s="11">
        <v>1525956</v>
      </c>
      <c r="T21" s="11">
        <v>1529223</v>
      </c>
      <c r="U21" s="11">
        <v>1527600</v>
      </c>
      <c r="V21" s="11">
        <v>1526991</v>
      </c>
      <c r="W21" s="34">
        <v>1532740</v>
      </c>
      <c r="X21" s="11">
        <v>1524664</v>
      </c>
      <c r="Y21" s="11">
        <v>1529604</v>
      </c>
      <c r="Z21" s="36">
        <v>1521810</v>
      </c>
      <c r="AA21" s="36">
        <v>1528275</v>
      </c>
      <c r="AB21" s="36">
        <v>1523748</v>
      </c>
      <c r="AC21" s="36">
        <v>1527605</v>
      </c>
      <c r="AD21" s="36">
        <v>1517889</v>
      </c>
      <c r="AE21" s="36">
        <v>1526796</v>
      </c>
      <c r="AF21" s="44">
        <v>1502787</v>
      </c>
      <c r="AG21" s="44">
        <v>1516922</v>
      </c>
      <c r="AH21" s="44">
        <v>1522779</v>
      </c>
    </row>
    <row r="22" spans="1:34" ht="10.5" customHeight="1">
      <c r="A22" s="27"/>
      <c r="B22" s="49" t="s">
        <v>28</v>
      </c>
      <c r="C22" s="12"/>
      <c r="D22" s="10">
        <v>1362778</v>
      </c>
      <c r="E22" s="11">
        <v>1373194</v>
      </c>
      <c r="F22" s="11">
        <v>1377658</v>
      </c>
      <c r="G22" s="11">
        <v>1684892</v>
      </c>
      <c r="H22" s="11">
        <v>1332138</v>
      </c>
      <c r="I22" s="11">
        <v>1475980</v>
      </c>
      <c r="J22" s="11">
        <v>1335165</v>
      </c>
      <c r="K22" s="11">
        <v>1466930</v>
      </c>
      <c r="L22" s="11">
        <v>1359042</v>
      </c>
      <c r="M22" s="11">
        <v>1488700</v>
      </c>
      <c r="N22" s="11">
        <v>1330912</v>
      </c>
      <c r="O22" s="11">
        <v>1746182</v>
      </c>
      <c r="P22" s="11">
        <v>1358047</v>
      </c>
      <c r="Q22" s="11">
        <v>1560681</v>
      </c>
      <c r="R22" s="11">
        <v>1297943</v>
      </c>
      <c r="S22" s="11">
        <v>1444758</v>
      </c>
      <c r="T22" s="11">
        <v>1299671</v>
      </c>
      <c r="U22" s="11">
        <v>1451314</v>
      </c>
      <c r="V22" s="11">
        <v>1309996</v>
      </c>
      <c r="W22" s="34">
        <v>1463136</v>
      </c>
      <c r="X22" s="11">
        <v>1320933</v>
      </c>
      <c r="Y22" s="11">
        <v>1584184</v>
      </c>
      <c r="Z22" s="36">
        <v>1364188</v>
      </c>
      <c r="AA22" s="36">
        <v>1644554</v>
      </c>
      <c r="AB22" s="36">
        <v>1368264</v>
      </c>
      <c r="AC22" s="36">
        <v>4699231</v>
      </c>
      <c r="AD22" s="36">
        <v>1368737</v>
      </c>
      <c r="AE22" s="36">
        <v>3587999</v>
      </c>
      <c r="AF22" s="44">
        <v>1380706</v>
      </c>
      <c r="AG22" s="44">
        <v>4107013</v>
      </c>
      <c r="AH22" s="44">
        <v>1408540</v>
      </c>
    </row>
    <row r="23" spans="1:34" ht="10.5" customHeight="1">
      <c r="A23" s="49"/>
      <c r="B23" s="49" t="s">
        <v>29</v>
      </c>
      <c r="C23" s="12"/>
      <c r="D23" s="10">
        <v>115508</v>
      </c>
      <c r="E23" s="11">
        <v>217851</v>
      </c>
      <c r="F23" s="11">
        <v>115565</v>
      </c>
      <c r="G23" s="11">
        <v>323157</v>
      </c>
      <c r="H23" s="11">
        <v>115730</v>
      </c>
      <c r="I23" s="11">
        <v>418894</v>
      </c>
      <c r="J23" s="11">
        <v>91696</v>
      </c>
      <c r="K23" s="11">
        <v>274017</v>
      </c>
      <c r="L23" s="11">
        <v>144712</v>
      </c>
      <c r="M23" s="11">
        <v>306100</v>
      </c>
      <c r="N23" s="11">
        <v>158577</v>
      </c>
      <c r="O23" s="11">
        <v>355897</v>
      </c>
      <c r="P23" s="11">
        <v>156036</v>
      </c>
      <c r="Q23" s="11">
        <v>296906</v>
      </c>
      <c r="R23" s="11">
        <v>235593</v>
      </c>
      <c r="S23" s="11">
        <v>242875</v>
      </c>
      <c r="T23" s="11">
        <v>109628</v>
      </c>
      <c r="U23" s="11">
        <v>167037</v>
      </c>
      <c r="V23" s="11">
        <v>89481</v>
      </c>
      <c r="W23" s="34">
        <v>212909</v>
      </c>
      <c r="X23" s="11">
        <v>85508</v>
      </c>
      <c r="Y23" s="11">
        <v>160533</v>
      </c>
      <c r="Z23" s="36">
        <v>178399</v>
      </c>
      <c r="AA23" s="36">
        <v>229791</v>
      </c>
      <c r="AB23" s="36">
        <v>134955</v>
      </c>
      <c r="AC23" s="36">
        <v>184980</v>
      </c>
      <c r="AD23" s="36">
        <v>78108</v>
      </c>
      <c r="AE23" s="36">
        <v>216248</v>
      </c>
      <c r="AF23" s="44">
        <v>74360</v>
      </c>
      <c r="AG23" s="44">
        <v>177360</v>
      </c>
      <c r="AH23" s="44">
        <v>74270</v>
      </c>
    </row>
    <row r="24" spans="1:34" ht="10.5" customHeight="1">
      <c r="A24" s="49"/>
      <c r="B24" s="49" t="s">
        <v>30</v>
      </c>
      <c r="C24" s="12"/>
      <c r="D24" s="10">
        <v>2004138</v>
      </c>
      <c r="E24" s="11">
        <v>2101664</v>
      </c>
      <c r="F24" s="11">
        <v>2019714</v>
      </c>
      <c r="G24" s="11">
        <v>2404659</v>
      </c>
      <c r="H24" s="11">
        <v>2395608</v>
      </c>
      <c r="I24" s="11">
        <v>2461627</v>
      </c>
      <c r="J24" s="11">
        <v>2376638</v>
      </c>
      <c r="K24" s="11">
        <v>2614846</v>
      </c>
      <c r="L24" s="11">
        <v>2432560</v>
      </c>
      <c r="M24" s="11">
        <v>2597601</v>
      </c>
      <c r="N24" s="11">
        <v>2345552</v>
      </c>
      <c r="O24" s="11">
        <v>2659162</v>
      </c>
      <c r="P24" s="11">
        <v>2419283</v>
      </c>
      <c r="Q24" s="11">
        <v>2585506</v>
      </c>
      <c r="R24" s="11">
        <v>2403826</v>
      </c>
      <c r="S24" s="11">
        <v>2439151</v>
      </c>
      <c r="T24" s="11">
        <v>2358717</v>
      </c>
      <c r="U24" s="11">
        <v>2418232</v>
      </c>
      <c r="V24" s="11">
        <v>2343602</v>
      </c>
      <c r="W24" s="34">
        <v>2415753</v>
      </c>
      <c r="X24" s="11">
        <v>2332888</v>
      </c>
      <c r="Y24" s="11">
        <v>2371857</v>
      </c>
      <c r="Z24" s="36">
        <v>2424293</v>
      </c>
      <c r="AA24" s="36">
        <v>2390924</v>
      </c>
      <c r="AB24" s="36">
        <v>2384015</v>
      </c>
      <c r="AC24" s="36">
        <v>2622083</v>
      </c>
      <c r="AD24" s="36">
        <v>2316707</v>
      </c>
      <c r="AE24" s="36">
        <v>2447376</v>
      </c>
      <c r="AF24" s="44">
        <v>2317396</v>
      </c>
      <c r="AG24" s="44">
        <v>2746696</v>
      </c>
      <c r="AH24" s="44">
        <v>2308679</v>
      </c>
    </row>
    <row r="25" spans="1:34" ht="10.5" customHeight="1">
      <c r="A25" s="49"/>
      <c r="B25" s="49" t="s">
        <v>31</v>
      </c>
      <c r="C25" s="12"/>
      <c r="D25" s="10">
        <v>150188</v>
      </c>
      <c r="E25" s="11">
        <v>145130</v>
      </c>
      <c r="F25" s="11">
        <v>149181</v>
      </c>
      <c r="G25" s="11">
        <v>152618</v>
      </c>
      <c r="H25" s="11">
        <v>148739</v>
      </c>
      <c r="I25" s="11">
        <v>135316</v>
      </c>
      <c r="J25" s="11">
        <v>139847</v>
      </c>
      <c r="K25" s="11">
        <v>132825</v>
      </c>
      <c r="L25" s="11">
        <v>141788</v>
      </c>
      <c r="M25" s="11">
        <v>122381</v>
      </c>
      <c r="N25" s="11">
        <v>127915</v>
      </c>
      <c r="O25" s="11">
        <v>112369</v>
      </c>
      <c r="P25" s="11">
        <v>114511</v>
      </c>
      <c r="Q25" s="11">
        <v>101202</v>
      </c>
      <c r="R25" s="11">
        <v>107208</v>
      </c>
      <c r="S25" s="11">
        <v>99799</v>
      </c>
      <c r="T25" s="11">
        <v>116001</v>
      </c>
      <c r="U25" s="11">
        <v>113698</v>
      </c>
      <c r="V25" s="11">
        <v>118218</v>
      </c>
      <c r="W25" s="34">
        <v>119983</v>
      </c>
      <c r="X25" s="11">
        <v>127003</v>
      </c>
      <c r="Y25" s="11">
        <v>128350</v>
      </c>
      <c r="Z25" s="36">
        <v>137536</v>
      </c>
      <c r="AA25" s="36">
        <v>137499</v>
      </c>
      <c r="AB25" s="36">
        <v>117609</v>
      </c>
      <c r="AC25" s="36">
        <v>179614</v>
      </c>
      <c r="AD25" s="36">
        <v>123476</v>
      </c>
      <c r="AE25" s="36">
        <v>186124</v>
      </c>
      <c r="AF25" s="44">
        <v>121703</v>
      </c>
      <c r="AG25" s="44">
        <v>127267</v>
      </c>
      <c r="AH25" s="44">
        <v>120438</v>
      </c>
    </row>
    <row r="26" spans="1:34" ht="10.5" customHeight="1">
      <c r="A26" s="54" t="s">
        <v>2</v>
      </c>
      <c r="B26" s="54"/>
      <c r="C26" s="12"/>
      <c r="D26" s="10">
        <f>SUM(D21:D25)+1</f>
        <v>5312189</v>
      </c>
      <c r="E26" s="11">
        <f>SUM(E21:E25)</f>
        <v>5486454</v>
      </c>
      <c r="F26" s="11">
        <f>SUM(F21:F25)</f>
        <v>5310368</v>
      </c>
      <c r="G26" s="11">
        <f>SUM(G21:G25)-1</f>
        <v>6157064</v>
      </c>
      <c r="H26" s="11">
        <f>SUM(H21:H25)</f>
        <v>5585982</v>
      </c>
      <c r="I26" s="11">
        <f>SUM(I21:I25)</f>
        <v>6051168</v>
      </c>
      <c r="J26" s="11">
        <v>5509995</v>
      </c>
      <c r="K26" s="11">
        <v>6035720</v>
      </c>
      <c r="L26" s="11">
        <v>5637795</v>
      </c>
      <c r="M26" s="11">
        <v>6046679</v>
      </c>
      <c r="N26" s="11">
        <v>5452903</v>
      </c>
      <c r="O26" s="11">
        <v>6336070</v>
      </c>
      <c r="P26" s="11">
        <v>5582206</v>
      </c>
      <c r="Q26" s="11">
        <v>6070634</v>
      </c>
      <c r="R26" s="11">
        <v>5575126</v>
      </c>
      <c r="S26" s="11">
        <v>5752539</v>
      </c>
      <c r="T26" s="11">
        <f>SUM(T21:T25)+1</f>
        <v>5413241</v>
      </c>
      <c r="U26" s="11">
        <v>5677881</v>
      </c>
      <c r="V26" s="11">
        <v>5388289</v>
      </c>
      <c r="W26" s="34">
        <v>5744520</v>
      </c>
      <c r="X26" s="11">
        <v>5390996</v>
      </c>
      <c r="Y26" s="11">
        <v>5774527</v>
      </c>
      <c r="Z26" s="36">
        <v>5626226</v>
      </c>
      <c r="AA26" s="36">
        <v>5931044</v>
      </c>
      <c r="AB26" s="36">
        <v>5528590</v>
      </c>
      <c r="AC26" s="36">
        <v>9213513</v>
      </c>
      <c r="AD26" s="36">
        <v>5404917</v>
      </c>
      <c r="AE26" s="36">
        <v>7964544</v>
      </c>
      <c r="AF26" s="44">
        <v>5396952</v>
      </c>
      <c r="AG26" s="44">
        <v>8675259</v>
      </c>
      <c r="AH26" s="44">
        <v>5434707</v>
      </c>
    </row>
    <row r="27" spans="1:34" ht="10.5" customHeight="1">
      <c r="A27" s="54" t="s">
        <v>4</v>
      </c>
      <c r="B27" s="67"/>
      <c r="C27" s="12"/>
      <c r="D27" s="13">
        <v>87823214</v>
      </c>
      <c r="E27" s="14">
        <v>82954156</v>
      </c>
      <c r="F27" s="14">
        <v>78891349</v>
      </c>
      <c r="G27" s="14">
        <v>74252829</v>
      </c>
      <c r="H27" s="14">
        <v>73808573</v>
      </c>
      <c r="I27" s="14">
        <v>69609546</v>
      </c>
      <c r="J27" s="14">
        <v>82177969</v>
      </c>
      <c r="K27" s="14">
        <v>81303977</v>
      </c>
      <c r="L27" s="14">
        <v>84677467</v>
      </c>
      <c r="M27" s="14">
        <v>80611193</v>
      </c>
      <c r="N27" s="14">
        <v>83710242</v>
      </c>
      <c r="O27" s="14">
        <v>88001365</v>
      </c>
      <c r="P27" s="14">
        <v>91392573</v>
      </c>
      <c r="Q27" s="14">
        <v>84613949</v>
      </c>
      <c r="R27" s="14">
        <v>90063683</v>
      </c>
      <c r="S27" s="14">
        <v>83825475</v>
      </c>
      <c r="T27" s="14">
        <v>91959484</v>
      </c>
      <c r="U27" s="14">
        <v>86294557</v>
      </c>
      <c r="V27" s="14">
        <v>90267304</v>
      </c>
      <c r="W27" s="14">
        <v>81722668</v>
      </c>
      <c r="X27" s="14">
        <v>87812229</v>
      </c>
      <c r="Y27" s="14">
        <v>79770934</v>
      </c>
      <c r="Z27" s="39">
        <v>87418583</v>
      </c>
      <c r="AA27" s="39">
        <v>79604747</v>
      </c>
      <c r="AB27" s="39">
        <v>84893872</v>
      </c>
      <c r="AC27" s="39">
        <v>77401783</v>
      </c>
      <c r="AD27" s="39">
        <v>99491723</v>
      </c>
      <c r="AE27" s="39">
        <v>93758954</v>
      </c>
      <c r="AF27" s="39">
        <v>92731474</v>
      </c>
      <c r="AG27" s="39">
        <v>84803978</v>
      </c>
      <c r="AH27" s="39">
        <v>81837289</v>
      </c>
    </row>
    <row r="28" spans="1:34" ht="10.5" customHeight="1">
      <c r="A28" s="67"/>
      <c r="B28" s="67"/>
      <c r="C28" s="12"/>
      <c r="D28" s="10">
        <v>180365214</v>
      </c>
      <c r="E28" s="11">
        <v>176863692</v>
      </c>
      <c r="F28" s="11">
        <v>169882726</v>
      </c>
      <c r="G28" s="11">
        <v>164733128</v>
      </c>
      <c r="H28" s="11">
        <v>176419427</v>
      </c>
      <c r="I28" s="11">
        <v>170445065</v>
      </c>
      <c r="J28" s="11">
        <v>193474219</v>
      </c>
      <c r="K28" s="11">
        <v>190323940</v>
      </c>
      <c r="L28" s="11">
        <v>196982454</v>
      </c>
      <c r="M28" s="11">
        <v>191569045</v>
      </c>
      <c r="N28" s="11">
        <v>195890822</v>
      </c>
      <c r="O28" s="11">
        <v>198158270</v>
      </c>
      <c r="P28" s="11">
        <v>213542093</v>
      </c>
      <c r="Q28" s="11">
        <v>203986781</v>
      </c>
      <c r="R28" s="11">
        <v>206362272</v>
      </c>
      <c r="S28" s="11">
        <v>198056320</v>
      </c>
      <c r="T28" s="11">
        <v>201073924</v>
      </c>
      <c r="U28" s="11">
        <v>195774398</v>
      </c>
      <c r="V28" s="11">
        <v>196346348</v>
      </c>
      <c r="W28" s="34">
        <v>188104679</v>
      </c>
      <c r="X28" s="11">
        <v>191049304</v>
      </c>
      <c r="Y28" s="11">
        <v>183056281</v>
      </c>
      <c r="Z28" s="36">
        <v>190559000</v>
      </c>
      <c r="AA28" s="36">
        <v>183843007</v>
      </c>
      <c r="AB28" s="36">
        <v>192875675</v>
      </c>
      <c r="AC28" s="36">
        <v>185905643</v>
      </c>
      <c r="AD28" s="36">
        <v>246684669</v>
      </c>
      <c r="AE28" s="36">
        <v>236609112</v>
      </c>
      <c r="AF28" s="44">
        <v>245671856</v>
      </c>
      <c r="AG28" s="44">
        <v>232537464</v>
      </c>
      <c r="AH28" s="44">
        <v>239388620</v>
      </c>
    </row>
    <row r="29" spans="1:34" ht="10.5" customHeight="1">
      <c r="A29" s="54" t="s">
        <v>5</v>
      </c>
      <c r="B29" s="54"/>
      <c r="C29" s="12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34"/>
      <c r="X29" s="11"/>
      <c r="Y29" s="11"/>
      <c r="Z29" s="36"/>
      <c r="AA29" s="36"/>
      <c r="AB29" s="36"/>
      <c r="AC29" s="36"/>
      <c r="AD29" s="36"/>
      <c r="AE29" s="36"/>
      <c r="AF29" s="44">
        <v>122149</v>
      </c>
      <c r="AG29" s="44">
        <v>112685</v>
      </c>
      <c r="AH29" s="44">
        <v>96966</v>
      </c>
    </row>
    <row r="30" spans="1:34" ht="10.5" customHeight="1">
      <c r="A30" s="49"/>
      <c r="B30" s="49" t="s">
        <v>32</v>
      </c>
      <c r="C30" s="12"/>
      <c r="D30" s="10">
        <v>28854</v>
      </c>
      <c r="E30" s="11">
        <v>28188</v>
      </c>
      <c r="F30" s="11">
        <v>26960</v>
      </c>
      <c r="G30" s="11">
        <v>26339</v>
      </c>
      <c r="H30" s="11">
        <v>23951</v>
      </c>
      <c r="I30" s="11">
        <v>22816</v>
      </c>
      <c r="J30" s="11">
        <v>20303</v>
      </c>
      <c r="K30" s="11">
        <v>19988</v>
      </c>
      <c r="L30" s="11">
        <v>18098</v>
      </c>
      <c r="M30" s="11">
        <v>17721</v>
      </c>
      <c r="N30" s="11">
        <v>16060</v>
      </c>
      <c r="O30" s="11">
        <v>15711</v>
      </c>
      <c r="P30" s="11">
        <v>14193</v>
      </c>
      <c r="Q30" s="11">
        <v>13898</v>
      </c>
      <c r="R30" s="11">
        <v>12476</v>
      </c>
      <c r="S30" s="11">
        <v>12103</v>
      </c>
      <c r="T30" s="11">
        <v>10977</v>
      </c>
      <c r="U30" s="11">
        <v>10630</v>
      </c>
      <c r="V30" s="11">
        <v>9670</v>
      </c>
      <c r="W30" s="34">
        <v>9334</v>
      </c>
      <c r="X30" s="11">
        <v>8541</v>
      </c>
      <c r="Y30" s="11">
        <v>8200</v>
      </c>
      <c r="Z30" s="36">
        <v>7472</v>
      </c>
      <c r="AA30" s="36">
        <v>7234</v>
      </c>
      <c r="AB30" s="36">
        <v>6624</v>
      </c>
      <c r="AC30" s="36">
        <v>6437</v>
      </c>
      <c r="AD30" s="36">
        <v>6014</v>
      </c>
      <c r="AE30" s="36">
        <v>5774</v>
      </c>
      <c r="AF30" s="11" t="s">
        <v>113</v>
      </c>
      <c r="AG30" s="11" t="s">
        <v>62</v>
      </c>
      <c r="AH30" s="11" t="s">
        <v>113</v>
      </c>
    </row>
    <row r="31" spans="1:34" ht="10.5" customHeight="1">
      <c r="A31" s="49"/>
      <c r="B31" s="49" t="s">
        <v>33</v>
      </c>
      <c r="C31" s="12"/>
      <c r="D31" s="10">
        <v>775987</v>
      </c>
      <c r="E31" s="11">
        <v>776771</v>
      </c>
      <c r="F31" s="11">
        <v>718114</v>
      </c>
      <c r="G31" s="11">
        <v>713942</v>
      </c>
      <c r="H31" s="11">
        <v>653013</v>
      </c>
      <c r="I31" s="11">
        <v>651424</v>
      </c>
      <c r="J31" s="11">
        <v>590478</v>
      </c>
      <c r="K31" s="11">
        <v>587700</v>
      </c>
      <c r="L31" s="11">
        <v>524734</v>
      </c>
      <c r="M31" s="11">
        <v>525215</v>
      </c>
      <c r="N31" s="11">
        <v>463460</v>
      </c>
      <c r="O31" s="11">
        <v>464917</v>
      </c>
      <c r="P31" s="11">
        <v>408318</v>
      </c>
      <c r="Q31" s="11">
        <v>408931</v>
      </c>
      <c r="R31" s="11">
        <v>361020</v>
      </c>
      <c r="S31" s="11">
        <v>355957</v>
      </c>
      <c r="T31" s="11">
        <v>314400</v>
      </c>
      <c r="U31" s="11">
        <v>308119</v>
      </c>
      <c r="V31" s="11">
        <v>270479</v>
      </c>
      <c r="W31" s="34">
        <v>262609</v>
      </c>
      <c r="X31" s="11">
        <v>229398</v>
      </c>
      <c r="Y31" s="11">
        <v>221516</v>
      </c>
      <c r="Z31" s="36">
        <v>191424</v>
      </c>
      <c r="AA31" s="36">
        <v>184651</v>
      </c>
      <c r="AB31" s="36">
        <v>158272</v>
      </c>
      <c r="AC31" s="36">
        <v>153278</v>
      </c>
      <c r="AD31" s="36">
        <v>130029</v>
      </c>
      <c r="AE31" s="36">
        <v>125511</v>
      </c>
      <c r="AF31" s="11" t="s">
        <v>113</v>
      </c>
      <c r="AG31" s="11" t="s">
        <v>62</v>
      </c>
      <c r="AH31" s="11" t="s">
        <v>113</v>
      </c>
    </row>
    <row r="32" spans="1:34" ht="10.5" customHeight="1">
      <c r="A32" s="49"/>
      <c r="B32" s="49" t="s">
        <v>34</v>
      </c>
      <c r="C32" s="12"/>
      <c r="D32" s="10">
        <v>2934</v>
      </c>
      <c r="E32" s="11">
        <v>2774</v>
      </c>
      <c r="F32" s="11">
        <v>2746</v>
      </c>
      <c r="G32" s="11">
        <v>2596</v>
      </c>
      <c r="H32" s="11">
        <v>2188</v>
      </c>
      <c r="I32" s="11">
        <v>1956</v>
      </c>
      <c r="J32" s="11">
        <v>1899</v>
      </c>
      <c r="K32" s="11">
        <v>1733</v>
      </c>
      <c r="L32" s="11">
        <v>1751</v>
      </c>
      <c r="M32" s="11">
        <v>1466</v>
      </c>
      <c r="N32" s="11">
        <v>1487</v>
      </c>
      <c r="O32" s="11">
        <v>1372</v>
      </c>
      <c r="P32" s="11">
        <v>1470</v>
      </c>
      <c r="Q32" s="11">
        <v>1338</v>
      </c>
      <c r="R32" s="11">
        <v>1916</v>
      </c>
      <c r="S32" s="11">
        <v>1777</v>
      </c>
      <c r="T32" s="11">
        <v>1251</v>
      </c>
      <c r="U32" s="11">
        <v>1144</v>
      </c>
      <c r="V32" s="11">
        <v>1133</v>
      </c>
      <c r="W32" s="34">
        <v>1036</v>
      </c>
      <c r="X32" s="11">
        <v>1097</v>
      </c>
      <c r="Y32" s="11">
        <v>967</v>
      </c>
      <c r="Z32" s="36">
        <v>1063</v>
      </c>
      <c r="AA32" s="36">
        <v>905</v>
      </c>
      <c r="AB32" s="36">
        <v>940</v>
      </c>
      <c r="AC32" s="36">
        <v>719</v>
      </c>
      <c r="AD32" s="36">
        <v>885</v>
      </c>
      <c r="AE32" s="36">
        <v>679</v>
      </c>
      <c r="AF32" s="11" t="s">
        <v>113</v>
      </c>
      <c r="AG32" s="11" t="s">
        <v>62</v>
      </c>
      <c r="AH32" s="11" t="s">
        <v>113</v>
      </c>
    </row>
    <row r="33" spans="1:34" ht="10.5" customHeight="1">
      <c r="A33" s="49"/>
      <c r="B33" s="49" t="s">
        <v>35</v>
      </c>
      <c r="C33" s="12"/>
      <c r="D33" s="10">
        <v>44452</v>
      </c>
      <c r="E33" s="11">
        <v>48013</v>
      </c>
      <c r="F33" s="11">
        <v>39396</v>
      </c>
      <c r="G33" s="11">
        <v>37666</v>
      </c>
      <c r="H33" s="11">
        <v>35213</v>
      </c>
      <c r="I33" s="11">
        <v>33076</v>
      </c>
      <c r="J33" s="11">
        <v>30721</v>
      </c>
      <c r="K33" s="11">
        <v>29099</v>
      </c>
      <c r="L33" s="11">
        <v>26663</v>
      </c>
      <c r="M33" s="11">
        <v>26067</v>
      </c>
      <c r="N33" s="11">
        <v>23456</v>
      </c>
      <c r="O33" s="11">
        <v>22262</v>
      </c>
      <c r="P33" s="11">
        <v>20308</v>
      </c>
      <c r="Q33" s="11">
        <v>19408</v>
      </c>
      <c r="R33" s="11">
        <v>17799</v>
      </c>
      <c r="S33" s="11">
        <v>17204</v>
      </c>
      <c r="T33" s="11">
        <v>15440</v>
      </c>
      <c r="U33" s="11">
        <v>14973</v>
      </c>
      <c r="V33" s="11">
        <v>13383</v>
      </c>
      <c r="W33" s="34">
        <v>12879</v>
      </c>
      <c r="X33" s="11">
        <v>11339</v>
      </c>
      <c r="Y33" s="11">
        <v>10756</v>
      </c>
      <c r="Z33" s="36">
        <v>9750</v>
      </c>
      <c r="AA33" s="36">
        <v>9363</v>
      </c>
      <c r="AB33" s="36">
        <v>9148</v>
      </c>
      <c r="AC33" s="36">
        <v>8788</v>
      </c>
      <c r="AD33" s="36">
        <v>8169</v>
      </c>
      <c r="AE33" s="36">
        <v>7780</v>
      </c>
      <c r="AF33" s="11" t="s">
        <v>113</v>
      </c>
      <c r="AG33" s="11" t="s">
        <v>62</v>
      </c>
      <c r="AH33" s="11" t="s">
        <v>113</v>
      </c>
    </row>
    <row r="34" spans="1:34" ht="10.5" customHeight="1">
      <c r="A34" s="54" t="s">
        <v>2</v>
      </c>
      <c r="B34" s="54"/>
      <c r="C34" s="12"/>
      <c r="D34" s="10">
        <f>SUM(D30:D33)</f>
        <v>852227</v>
      </c>
      <c r="E34" s="11">
        <f>SUM(E30:E33)</f>
        <v>855746</v>
      </c>
      <c r="F34" s="11">
        <f>SUM(F30:F33)</f>
        <v>787216</v>
      </c>
      <c r="G34" s="11">
        <f>SUM(G30:G33)-1</f>
        <v>780542</v>
      </c>
      <c r="H34" s="11">
        <f>SUM(H30:H33)+1</f>
        <v>714366</v>
      </c>
      <c r="I34" s="11">
        <f>SUM(I30:I33)+1</f>
        <v>709273</v>
      </c>
      <c r="J34" s="11">
        <v>643400</v>
      </c>
      <c r="K34" s="11">
        <v>638520</v>
      </c>
      <c r="L34" s="11">
        <v>571246</v>
      </c>
      <c r="M34" s="11">
        <v>570469</v>
      </c>
      <c r="N34" s="11">
        <v>504462</v>
      </c>
      <c r="O34" s="11">
        <v>504263</v>
      </c>
      <c r="P34" s="11">
        <v>444288</v>
      </c>
      <c r="Q34" s="11">
        <v>443575</v>
      </c>
      <c r="R34" s="11">
        <v>393211</v>
      </c>
      <c r="S34" s="11">
        <v>387041</v>
      </c>
      <c r="T34" s="11">
        <f>SUM(T30:T33)-1</f>
        <v>342067</v>
      </c>
      <c r="U34" s="11">
        <v>334866</v>
      </c>
      <c r="V34" s="11">
        <v>294665</v>
      </c>
      <c r="W34" s="34">
        <v>285858</v>
      </c>
      <c r="X34" s="11">
        <v>250375</v>
      </c>
      <c r="Y34" s="11">
        <v>241439</v>
      </c>
      <c r="Z34" s="36">
        <v>209709</v>
      </c>
      <c r="AA34" s="36">
        <v>202154</v>
      </c>
      <c r="AB34" s="36">
        <v>174984</v>
      </c>
      <c r="AC34" s="36">
        <v>169221</v>
      </c>
      <c r="AD34" s="36">
        <v>145097</v>
      </c>
      <c r="AE34" s="36">
        <v>139745</v>
      </c>
      <c r="AF34" s="11" t="s">
        <v>113</v>
      </c>
      <c r="AG34" s="11" t="s">
        <v>62</v>
      </c>
      <c r="AH34" s="11" t="s">
        <v>113</v>
      </c>
    </row>
    <row r="35" spans="1:34" ht="10.5" customHeight="1">
      <c r="A35" s="54" t="s">
        <v>6</v>
      </c>
      <c r="B35" s="54"/>
      <c r="C35" s="12"/>
      <c r="D35" s="10">
        <v>15406082</v>
      </c>
      <c r="E35" s="11">
        <v>15406082</v>
      </c>
      <c r="F35" s="11">
        <v>15820237</v>
      </c>
      <c r="G35" s="11">
        <v>15820237</v>
      </c>
      <c r="H35" s="11">
        <v>16893529</v>
      </c>
      <c r="I35" s="11">
        <v>17193551</v>
      </c>
      <c r="J35" s="11">
        <v>16360758</v>
      </c>
      <c r="K35" s="11">
        <v>18752268</v>
      </c>
      <c r="L35" s="11">
        <v>17542773</v>
      </c>
      <c r="M35" s="11">
        <v>18289826</v>
      </c>
      <c r="N35" s="11">
        <v>17447855</v>
      </c>
      <c r="O35" s="11">
        <v>17595454</v>
      </c>
      <c r="P35" s="11">
        <v>16322990</v>
      </c>
      <c r="Q35" s="11">
        <v>17431428</v>
      </c>
      <c r="R35" s="11">
        <v>16422295</v>
      </c>
      <c r="S35" s="11">
        <v>17390640</v>
      </c>
      <c r="T35" s="11">
        <v>15783650</v>
      </c>
      <c r="U35" s="11">
        <v>17239008</v>
      </c>
      <c r="V35" s="11">
        <v>16676156</v>
      </c>
      <c r="W35" s="34">
        <v>16768008</v>
      </c>
      <c r="X35" s="11">
        <v>16334218</v>
      </c>
      <c r="Y35" s="11">
        <v>16548225</v>
      </c>
      <c r="Z35" s="36">
        <v>16084403</v>
      </c>
      <c r="AA35" s="36">
        <v>16739246</v>
      </c>
      <c r="AB35" s="36">
        <v>16930566</v>
      </c>
      <c r="AC35" s="36">
        <v>16988952</v>
      </c>
      <c r="AD35" s="36">
        <v>17571102</v>
      </c>
      <c r="AE35" s="36">
        <v>19504879</v>
      </c>
      <c r="AF35" s="44">
        <v>16890656</v>
      </c>
      <c r="AG35" s="44">
        <v>18630969</v>
      </c>
      <c r="AH35" s="44">
        <v>17002354</v>
      </c>
    </row>
    <row r="36" spans="1:34" ht="10.5" customHeight="1">
      <c r="A36" s="54" t="s">
        <v>7</v>
      </c>
      <c r="B36" s="54"/>
      <c r="C36" s="12"/>
      <c r="D36" s="10">
        <v>473489</v>
      </c>
      <c r="E36" s="11">
        <v>539108</v>
      </c>
      <c r="F36" s="11">
        <v>462011</v>
      </c>
      <c r="G36" s="11">
        <v>462011</v>
      </c>
      <c r="H36" s="11">
        <v>383165</v>
      </c>
      <c r="I36" s="11">
        <v>383165</v>
      </c>
      <c r="J36" s="11">
        <v>387652</v>
      </c>
      <c r="K36" s="11">
        <v>364020</v>
      </c>
      <c r="L36" s="11">
        <v>127467</v>
      </c>
      <c r="M36" s="11">
        <v>127467</v>
      </c>
      <c r="N36" s="11">
        <v>125522</v>
      </c>
      <c r="O36" s="11">
        <v>125522</v>
      </c>
      <c r="P36" s="11">
        <v>119188</v>
      </c>
      <c r="Q36" s="11">
        <v>119188</v>
      </c>
      <c r="R36" s="11">
        <v>118868</v>
      </c>
      <c r="S36" s="11">
        <v>118868</v>
      </c>
      <c r="T36" s="11">
        <v>123300</v>
      </c>
      <c r="U36" s="11">
        <v>123300</v>
      </c>
      <c r="V36" s="11">
        <v>132800</v>
      </c>
      <c r="W36" s="34">
        <v>132800</v>
      </c>
      <c r="X36" s="11">
        <v>154400</v>
      </c>
      <c r="Y36" s="11">
        <v>154400</v>
      </c>
      <c r="Z36" s="36">
        <v>434028</v>
      </c>
      <c r="AA36" s="36">
        <v>468271</v>
      </c>
      <c r="AB36" s="36">
        <v>200727</v>
      </c>
      <c r="AC36" s="36">
        <v>225609</v>
      </c>
      <c r="AD36" s="36">
        <v>357684</v>
      </c>
      <c r="AE36" s="36">
        <v>454707</v>
      </c>
      <c r="AF36" s="44">
        <v>226700</v>
      </c>
      <c r="AG36" s="44">
        <v>222707</v>
      </c>
      <c r="AH36" s="44">
        <v>216900</v>
      </c>
    </row>
    <row r="37" spans="1:34" ht="10.5" customHeight="1">
      <c r="A37" s="54" t="s">
        <v>56</v>
      </c>
      <c r="B37" s="54"/>
      <c r="C37" s="12"/>
      <c r="D37" s="10">
        <v>702700</v>
      </c>
      <c r="E37" s="11">
        <v>678704</v>
      </c>
      <c r="F37" s="11">
        <v>1461800</v>
      </c>
      <c r="G37" s="11">
        <v>1296551</v>
      </c>
      <c r="H37" s="11">
        <v>1917100</v>
      </c>
      <c r="I37" s="11">
        <v>2069189</v>
      </c>
      <c r="J37" s="11">
        <v>2174909</v>
      </c>
      <c r="K37" s="11">
        <v>2169911</v>
      </c>
      <c r="L37" s="11">
        <v>2261509</v>
      </c>
      <c r="M37" s="11">
        <v>2271480</v>
      </c>
      <c r="N37" s="11">
        <v>2347001</v>
      </c>
      <c r="O37" s="11">
        <v>2558842</v>
      </c>
      <c r="P37" s="11">
        <v>2756403</v>
      </c>
      <c r="Q37" s="11">
        <v>2936867</v>
      </c>
      <c r="R37" s="11">
        <v>2685403</v>
      </c>
      <c r="S37" s="11">
        <v>2679246</v>
      </c>
      <c r="T37" s="11">
        <v>2432203</v>
      </c>
      <c r="U37" s="11">
        <v>2340232</v>
      </c>
      <c r="V37" s="11">
        <v>2536403</v>
      </c>
      <c r="W37" s="34">
        <v>2405224</v>
      </c>
      <c r="X37" s="11">
        <v>2575403</v>
      </c>
      <c r="Y37" s="11">
        <v>2650873</v>
      </c>
      <c r="Z37" s="36">
        <v>2712303</v>
      </c>
      <c r="AA37" s="36">
        <v>2613842</v>
      </c>
      <c r="AB37" s="36">
        <v>2608603</v>
      </c>
      <c r="AC37" s="36">
        <v>2232335</v>
      </c>
      <c r="AD37" s="36">
        <v>1846203</v>
      </c>
      <c r="AE37" s="36">
        <v>2446767</v>
      </c>
      <c r="AF37" s="44">
        <v>2597803</v>
      </c>
      <c r="AG37" s="44">
        <v>2762111</v>
      </c>
      <c r="AH37" s="44">
        <v>2600100</v>
      </c>
    </row>
    <row r="38" spans="1:34" ht="10.5" customHeight="1">
      <c r="A38" s="54" t="s">
        <v>8</v>
      </c>
      <c r="B38" s="54"/>
      <c r="C38" s="12"/>
      <c r="D38" s="10">
        <v>4779650</v>
      </c>
      <c r="E38" s="11">
        <v>4789949</v>
      </c>
      <c r="F38" s="11">
        <v>4774135</v>
      </c>
      <c r="G38" s="11">
        <v>4798261</v>
      </c>
      <c r="H38" s="11">
        <v>4790293</v>
      </c>
      <c r="I38" s="11">
        <v>4656528</v>
      </c>
      <c r="J38" s="11">
        <v>4775208</v>
      </c>
      <c r="K38" s="11">
        <v>4804260</v>
      </c>
      <c r="L38" s="11">
        <v>4827392</v>
      </c>
      <c r="M38" s="11">
        <v>4831021</v>
      </c>
      <c r="N38" s="11">
        <v>4809988</v>
      </c>
      <c r="O38" s="11">
        <v>4841698</v>
      </c>
      <c r="P38" s="11">
        <v>4921885</v>
      </c>
      <c r="Q38" s="11">
        <v>5091044</v>
      </c>
      <c r="R38" s="11">
        <v>5013016</v>
      </c>
      <c r="S38" s="11">
        <v>5149684</v>
      </c>
      <c r="T38" s="11">
        <v>5065611</v>
      </c>
      <c r="U38" s="11">
        <v>5146209</v>
      </c>
      <c r="V38" s="11">
        <v>5137952</v>
      </c>
      <c r="W38" s="34">
        <v>5270205</v>
      </c>
      <c r="X38" s="11">
        <v>5191104</v>
      </c>
      <c r="Y38" s="11">
        <v>5460286</v>
      </c>
      <c r="Z38" s="36">
        <v>5257440</v>
      </c>
      <c r="AA38" s="36">
        <v>5611188</v>
      </c>
      <c r="AB38" s="36">
        <v>5313345</v>
      </c>
      <c r="AC38" s="36">
        <v>5489907</v>
      </c>
      <c r="AD38" s="36">
        <v>5323546</v>
      </c>
      <c r="AE38" s="36">
        <v>5998477</v>
      </c>
      <c r="AF38" s="44">
        <v>5368725</v>
      </c>
      <c r="AG38" s="44">
        <v>5513344</v>
      </c>
      <c r="AH38" s="44">
        <v>10168585</v>
      </c>
    </row>
    <row r="39" spans="1:34" s="1" customFormat="1" ht="10.5" customHeight="1">
      <c r="A39" s="54" t="s">
        <v>9</v>
      </c>
      <c r="B39" s="54"/>
      <c r="C39" s="9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34"/>
      <c r="X39" s="11"/>
      <c r="Y39" s="11"/>
      <c r="Z39" s="33"/>
      <c r="AA39" s="33"/>
      <c r="AB39" s="33"/>
      <c r="AC39" s="33"/>
      <c r="AD39" s="33"/>
      <c r="AE39" s="33"/>
      <c r="AF39" s="44"/>
      <c r="AG39" s="44"/>
      <c r="AH39" s="44"/>
    </row>
    <row r="40" spans="1:34" s="27" customFormat="1" ht="10.5" customHeight="1">
      <c r="A40" s="49"/>
      <c r="B40" s="49" t="s">
        <v>10</v>
      </c>
      <c r="C40" s="26"/>
      <c r="D40" s="10">
        <v>1125066</v>
      </c>
      <c r="E40" s="11">
        <v>1235585</v>
      </c>
      <c r="F40" s="11">
        <v>1061151</v>
      </c>
      <c r="G40" s="11">
        <v>1399034</v>
      </c>
      <c r="H40" s="11">
        <v>745175</v>
      </c>
      <c r="I40" s="11">
        <v>973857</v>
      </c>
      <c r="J40" s="11">
        <v>739153</v>
      </c>
      <c r="K40" s="11">
        <v>793158</v>
      </c>
      <c r="L40" s="11">
        <v>758318</v>
      </c>
      <c r="M40" s="11">
        <v>802012</v>
      </c>
      <c r="N40" s="11">
        <v>770746</v>
      </c>
      <c r="O40" s="11">
        <v>1176151</v>
      </c>
      <c r="P40" s="11">
        <v>880938</v>
      </c>
      <c r="Q40" s="11">
        <v>1067861</v>
      </c>
      <c r="R40" s="11">
        <v>886963</v>
      </c>
      <c r="S40" s="11">
        <v>909794</v>
      </c>
      <c r="T40" s="11">
        <v>866135</v>
      </c>
      <c r="U40" s="11">
        <v>986239</v>
      </c>
      <c r="V40" s="11">
        <v>863541</v>
      </c>
      <c r="W40" s="34">
        <v>909144</v>
      </c>
      <c r="X40" s="11">
        <v>861197</v>
      </c>
      <c r="Y40" s="11">
        <v>926504</v>
      </c>
      <c r="Z40" s="36">
        <v>1131205</v>
      </c>
      <c r="AA40" s="36">
        <v>1172215</v>
      </c>
      <c r="AB40" s="36">
        <v>1143543</v>
      </c>
      <c r="AC40" s="36">
        <v>1396748</v>
      </c>
      <c r="AD40" s="36">
        <v>932636</v>
      </c>
      <c r="AE40" s="36">
        <v>1463625</v>
      </c>
      <c r="AF40" s="44">
        <v>951365</v>
      </c>
      <c r="AG40" s="44">
        <v>1274881</v>
      </c>
      <c r="AH40" s="44">
        <v>954846</v>
      </c>
    </row>
    <row r="41" spans="1:34" ht="10.5" customHeight="1">
      <c r="A41" s="49"/>
      <c r="B41" s="49" t="s">
        <v>11</v>
      </c>
      <c r="C41" s="28"/>
      <c r="D41" s="10">
        <v>2729399</v>
      </c>
      <c r="E41" s="11">
        <v>2811301</v>
      </c>
      <c r="F41" s="11">
        <v>1702153</v>
      </c>
      <c r="G41" s="11">
        <v>2290804</v>
      </c>
      <c r="H41" s="11">
        <v>1327914</v>
      </c>
      <c r="I41" s="11">
        <v>1578195</v>
      </c>
      <c r="J41" s="11">
        <v>1308367</v>
      </c>
      <c r="K41" s="11">
        <v>1519486</v>
      </c>
      <c r="L41" s="11">
        <v>1480385</v>
      </c>
      <c r="M41" s="11">
        <v>1502791</v>
      </c>
      <c r="N41" s="11">
        <v>1401791</v>
      </c>
      <c r="O41" s="11">
        <v>1843807</v>
      </c>
      <c r="P41" s="11">
        <v>1493403</v>
      </c>
      <c r="Q41" s="11">
        <v>1719658</v>
      </c>
      <c r="R41" s="11">
        <v>1525527</v>
      </c>
      <c r="S41" s="11">
        <v>1590978</v>
      </c>
      <c r="T41" s="11">
        <v>1572172</v>
      </c>
      <c r="U41" s="11">
        <v>1649105</v>
      </c>
      <c r="V41" s="11">
        <v>1581179</v>
      </c>
      <c r="W41" s="34">
        <v>1822484</v>
      </c>
      <c r="X41" s="11">
        <v>1556184</v>
      </c>
      <c r="Y41" s="11">
        <v>1701544</v>
      </c>
      <c r="Z41" s="36">
        <v>1723491</v>
      </c>
      <c r="AA41" s="36">
        <v>1686295</v>
      </c>
      <c r="AB41" s="36">
        <v>1948096</v>
      </c>
      <c r="AC41" s="36">
        <v>2127785</v>
      </c>
      <c r="AD41" s="36">
        <v>1663434</v>
      </c>
      <c r="AE41" s="36">
        <v>2165394</v>
      </c>
      <c r="AF41" s="44">
        <v>1665986</v>
      </c>
      <c r="AG41" s="44">
        <v>2043640</v>
      </c>
      <c r="AH41" s="44">
        <v>1671086</v>
      </c>
    </row>
    <row r="42" spans="1:34" ht="10.5" customHeight="1">
      <c r="A42" s="49"/>
      <c r="B42" s="49" t="s">
        <v>36</v>
      </c>
      <c r="C42" s="28"/>
      <c r="D42" s="10">
        <v>849406</v>
      </c>
      <c r="E42" s="11">
        <v>925174</v>
      </c>
      <c r="F42" s="11">
        <v>812169</v>
      </c>
      <c r="G42" s="11">
        <v>1010935</v>
      </c>
      <c r="H42" s="11">
        <v>645421</v>
      </c>
      <c r="I42" s="11">
        <v>826197</v>
      </c>
      <c r="J42" s="11">
        <v>529612</v>
      </c>
      <c r="K42" s="11">
        <v>543992</v>
      </c>
      <c r="L42" s="11">
        <v>563202</v>
      </c>
      <c r="M42" s="11">
        <v>554827</v>
      </c>
      <c r="N42" s="11">
        <v>572048</v>
      </c>
      <c r="O42" s="11">
        <v>656777</v>
      </c>
      <c r="P42" s="11">
        <v>656331</v>
      </c>
      <c r="Q42" s="11">
        <v>682359</v>
      </c>
      <c r="R42" s="11">
        <v>659070</v>
      </c>
      <c r="S42" s="11">
        <v>649377</v>
      </c>
      <c r="T42" s="11">
        <v>690609</v>
      </c>
      <c r="U42" s="11">
        <v>720925</v>
      </c>
      <c r="V42" s="11">
        <v>709679</v>
      </c>
      <c r="W42" s="34">
        <v>737984</v>
      </c>
      <c r="X42" s="11">
        <v>753006</v>
      </c>
      <c r="Y42" s="11">
        <v>761033</v>
      </c>
      <c r="Z42" s="36">
        <v>806364</v>
      </c>
      <c r="AA42" s="36">
        <v>827500</v>
      </c>
      <c r="AB42" s="36">
        <v>828858</v>
      </c>
      <c r="AC42" s="36">
        <v>829791</v>
      </c>
      <c r="AD42" s="36">
        <v>688813</v>
      </c>
      <c r="AE42" s="36">
        <v>758280</v>
      </c>
      <c r="AF42" s="44">
        <v>716849</v>
      </c>
      <c r="AG42" s="44">
        <v>791738</v>
      </c>
      <c r="AH42" s="44">
        <v>727068</v>
      </c>
    </row>
    <row r="43" spans="1:34" ht="10.5" customHeight="1">
      <c r="A43" s="49"/>
      <c r="B43" s="49" t="s">
        <v>39</v>
      </c>
      <c r="C43" s="28"/>
      <c r="D43" s="10">
        <v>1790206</v>
      </c>
      <c r="E43" s="11">
        <v>1731871</v>
      </c>
      <c r="F43" s="11" t="s">
        <v>59</v>
      </c>
      <c r="G43" s="11" t="s">
        <v>62</v>
      </c>
      <c r="H43" s="11">
        <v>611611</v>
      </c>
      <c r="I43" s="11">
        <v>1067887</v>
      </c>
      <c r="J43" s="11">
        <v>577549</v>
      </c>
      <c r="K43" s="11">
        <v>580676</v>
      </c>
      <c r="L43" s="11">
        <v>520522</v>
      </c>
      <c r="M43" s="11">
        <v>564154</v>
      </c>
      <c r="N43" s="11">
        <v>517095</v>
      </c>
      <c r="O43" s="11">
        <v>497772</v>
      </c>
      <c r="P43" s="11">
        <v>548739</v>
      </c>
      <c r="Q43" s="11">
        <v>639295</v>
      </c>
      <c r="R43" s="11">
        <v>543457</v>
      </c>
      <c r="S43" s="11">
        <v>521299</v>
      </c>
      <c r="T43" s="11">
        <v>537470</v>
      </c>
      <c r="U43" s="11">
        <v>545616</v>
      </c>
      <c r="V43" s="11">
        <v>533018</v>
      </c>
      <c r="W43" s="34">
        <v>545519</v>
      </c>
      <c r="X43" s="11">
        <v>527818</v>
      </c>
      <c r="Y43" s="11">
        <v>533089</v>
      </c>
      <c r="Z43" s="36">
        <v>597782</v>
      </c>
      <c r="AA43" s="36">
        <v>600732</v>
      </c>
      <c r="AB43" s="36">
        <v>694722</v>
      </c>
      <c r="AC43" s="36">
        <v>676179</v>
      </c>
      <c r="AD43" s="36">
        <v>709526</v>
      </c>
      <c r="AE43" s="36">
        <v>743630</v>
      </c>
      <c r="AF43" s="44">
        <v>752065</v>
      </c>
      <c r="AG43" s="44">
        <v>859672</v>
      </c>
      <c r="AH43" s="44">
        <v>752567</v>
      </c>
    </row>
    <row r="44" spans="1:34" ht="10.5" customHeight="1">
      <c r="A44" s="49"/>
      <c r="B44" s="49" t="s">
        <v>52</v>
      </c>
      <c r="C44" s="28"/>
      <c r="D44" s="10" t="s">
        <v>59</v>
      </c>
      <c r="E44" s="11" t="s">
        <v>59</v>
      </c>
      <c r="F44" s="11">
        <v>2568946</v>
      </c>
      <c r="G44" s="11">
        <v>2802623</v>
      </c>
      <c r="H44" s="11" t="s">
        <v>59</v>
      </c>
      <c r="I44" s="11" t="s">
        <v>69</v>
      </c>
      <c r="J44" s="11" t="s">
        <v>73</v>
      </c>
      <c r="K44" s="11" t="s">
        <v>73</v>
      </c>
      <c r="L44" s="11" t="s">
        <v>77</v>
      </c>
      <c r="M44" s="11" t="s">
        <v>77</v>
      </c>
      <c r="N44" s="11" t="s">
        <v>77</v>
      </c>
      <c r="O44" s="11" t="s">
        <v>59</v>
      </c>
      <c r="P44" s="11" t="s">
        <v>59</v>
      </c>
      <c r="Q44" s="11" t="s">
        <v>85</v>
      </c>
      <c r="R44" s="11" t="s">
        <v>59</v>
      </c>
      <c r="S44" s="11" t="s">
        <v>106</v>
      </c>
      <c r="T44" s="11" t="s">
        <v>59</v>
      </c>
      <c r="U44" s="11" t="s">
        <v>59</v>
      </c>
      <c r="V44" s="11" t="s">
        <v>107</v>
      </c>
      <c r="W44" s="11" t="s">
        <v>59</v>
      </c>
      <c r="X44" s="11" t="s">
        <v>113</v>
      </c>
      <c r="Y44" s="11" t="s">
        <v>94</v>
      </c>
      <c r="Z44" s="11" t="s">
        <v>113</v>
      </c>
      <c r="AA44" s="11" t="s">
        <v>113</v>
      </c>
      <c r="AB44" s="11" t="s">
        <v>113</v>
      </c>
      <c r="AC44" s="11" t="s">
        <v>113</v>
      </c>
      <c r="AD44" s="11" t="s">
        <v>113</v>
      </c>
      <c r="AE44" s="11" t="s">
        <v>113</v>
      </c>
      <c r="AF44" s="11" t="s">
        <v>113</v>
      </c>
      <c r="AG44" s="11" t="s">
        <v>62</v>
      </c>
      <c r="AH44" s="11" t="s">
        <v>113</v>
      </c>
    </row>
    <row r="45" spans="1:34" ht="10.5" customHeight="1">
      <c r="A45" s="49"/>
      <c r="B45" s="48" t="s">
        <v>50</v>
      </c>
      <c r="C45" s="28"/>
      <c r="D45" s="10">
        <v>926689</v>
      </c>
      <c r="E45" s="11">
        <v>893967</v>
      </c>
      <c r="F45" s="11">
        <v>879799</v>
      </c>
      <c r="G45" s="11">
        <v>899131</v>
      </c>
      <c r="H45" s="11" t="s">
        <v>59</v>
      </c>
      <c r="I45" s="11" t="s">
        <v>69</v>
      </c>
      <c r="J45" s="11" t="s">
        <v>73</v>
      </c>
      <c r="K45" s="11" t="s">
        <v>73</v>
      </c>
      <c r="L45" s="11" t="s">
        <v>77</v>
      </c>
      <c r="M45" s="11" t="s">
        <v>77</v>
      </c>
      <c r="N45" s="11" t="s">
        <v>77</v>
      </c>
      <c r="O45" s="11" t="s">
        <v>59</v>
      </c>
      <c r="P45" s="11" t="s">
        <v>59</v>
      </c>
      <c r="Q45" s="11" t="s">
        <v>59</v>
      </c>
      <c r="R45" s="11" t="s">
        <v>59</v>
      </c>
      <c r="S45" s="11" t="s">
        <v>106</v>
      </c>
      <c r="T45" s="11" t="s">
        <v>59</v>
      </c>
      <c r="U45" s="11" t="s">
        <v>59</v>
      </c>
      <c r="V45" s="11" t="s">
        <v>107</v>
      </c>
      <c r="W45" s="11" t="s">
        <v>59</v>
      </c>
      <c r="X45" s="11" t="s">
        <v>113</v>
      </c>
      <c r="Y45" s="11" t="s">
        <v>122</v>
      </c>
      <c r="Z45" s="11" t="s">
        <v>113</v>
      </c>
      <c r="AA45" s="11" t="s">
        <v>113</v>
      </c>
      <c r="AB45" s="11" t="s">
        <v>113</v>
      </c>
      <c r="AC45" s="11" t="s">
        <v>113</v>
      </c>
      <c r="AD45" s="11" t="s">
        <v>113</v>
      </c>
      <c r="AE45" s="11" t="s">
        <v>113</v>
      </c>
      <c r="AF45" s="11" t="s">
        <v>113</v>
      </c>
      <c r="AG45" s="11" t="s">
        <v>62</v>
      </c>
      <c r="AH45" s="11" t="s">
        <v>113</v>
      </c>
    </row>
    <row r="46" spans="1:34" ht="10.5" customHeight="1">
      <c r="A46" s="49"/>
      <c r="B46" s="48" t="s">
        <v>40</v>
      </c>
      <c r="C46" s="28"/>
      <c r="D46" s="10" t="s">
        <v>59</v>
      </c>
      <c r="E46" s="11" t="s">
        <v>59</v>
      </c>
      <c r="F46" s="11" t="s">
        <v>59</v>
      </c>
      <c r="G46" s="11" t="s">
        <v>59</v>
      </c>
      <c r="H46" s="11">
        <v>237129</v>
      </c>
      <c r="I46" s="11">
        <v>414563</v>
      </c>
      <c r="J46" s="11">
        <v>154213</v>
      </c>
      <c r="K46" s="11">
        <v>178999</v>
      </c>
      <c r="L46" s="11">
        <v>166661</v>
      </c>
      <c r="M46" s="11">
        <v>172626</v>
      </c>
      <c r="N46" s="11">
        <v>135299</v>
      </c>
      <c r="O46" s="11">
        <v>201519</v>
      </c>
      <c r="P46" s="11">
        <v>133137</v>
      </c>
      <c r="Q46" s="11">
        <v>223794</v>
      </c>
      <c r="R46" s="11">
        <v>137465</v>
      </c>
      <c r="S46" s="11">
        <v>169496</v>
      </c>
      <c r="T46" s="11">
        <v>120499</v>
      </c>
      <c r="U46" s="11">
        <v>161099</v>
      </c>
      <c r="V46" s="11">
        <v>116629</v>
      </c>
      <c r="W46" s="34">
        <v>178392</v>
      </c>
      <c r="X46" s="11">
        <v>129273</v>
      </c>
      <c r="Y46" s="11">
        <v>175965</v>
      </c>
      <c r="Z46" s="36">
        <v>157558</v>
      </c>
      <c r="AA46" s="36">
        <v>182785</v>
      </c>
      <c r="AB46" s="36">
        <v>168371</v>
      </c>
      <c r="AC46" s="36">
        <v>207179</v>
      </c>
      <c r="AD46" s="36">
        <v>142199</v>
      </c>
      <c r="AE46" s="36">
        <v>205772</v>
      </c>
      <c r="AF46" s="44">
        <v>163866</v>
      </c>
      <c r="AG46" s="44">
        <v>207720</v>
      </c>
      <c r="AH46" s="44">
        <v>179191</v>
      </c>
    </row>
    <row r="47" spans="1:34" ht="10.5" customHeight="1">
      <c r="A47" s="49"/>
      <c r="B47" s="49" t="s">
        <v>51</v>
      </c>
      <c r="C47" s="28"/>
      <c r="D47" s="10">
        <v>687770</v>
      </c>
      <c r="E47" s="11">
        <v>622793</v>
      </c>
      <c r="F47" s="11">
        <v>594716</v>
      </c>
      <c r="G47" s="11">
        <v>606515</v>
      </c>
      <c r="H47" s="11" t="s">
        <v>59</v>
      </c>
      <c r="I47" s="11" t="s">
        <v>69</v>
      </c>
      <c r="J47" s="11" t="s">
        <v>73</v>
      </c>
      <c r="K47" s="11" t="s">
        <v>73</v>
      </c>
      <c r="L47" s="11" t="s">
        <v>77</v>
      </c>
      <c r="M47" s="11" t="s">
        <v>77</v>
      </c>
      <c r="N47" s="11" t="s">
        <v>77</v>
      </c>
      <c r="O47" s="11" t="s">
        <v>59</v>
      </c>
      <c r="P47" s="11" t="s">
        <v>59</v>
      </c>
      <c r="Q47" s="11" t="s">
        <v>85</v>
      </c>
      <c r="R47" s="11" t="s">
        <v>59</v>
      </c>
      <c r="S47" s="11" t="s">
        <v>106</v>
      </c>
      <c r="T47" s="11" t="s">
        <v>59</v>
      </c>
      <c r="U47" s="11" t="s">
        <v>59</v>
      </c>
      <c r="V47" s="11" t="s">
        <v>107</v>
      </c>
      <c r="W47" s="11" t="s">
        <v>59</v>
      </c>
      <c r="X47" s="11" t="s">
        <v>113</v>
      </c>
      <c r="Y47" s="11" t="s">
        <v>94</v>
      </c>
      <c r="Z47" s="11" t="s">
        <v>113</v>
      </c>
      <c r="AA47" s="11" t="s">
        <v>113</v>
      </c>
      <c r="AB47" s="11" t="s">
        <v>113</v>
      </c>
      <c r="AC47" s="11" t="s">
        <v>113</v>
      </c>
      <c r="AD47" s="11" t="s">
        <v>113</v>
      </c>
      <c r="AE47" s="11" t="s">
        <v>113</v>
      </c>
      <c r="AF47" s="11" t="s">
        <v>113</v>
      </c>
      <c r="AG47" s="11" t="s">
        <v>62</v>
      </c>
      <c r="AH47" s="11" t="s">
        <v>113</v>
      </c>
    </row>
    <row r="48" spans="1:34" ht="10.5" customHeight="1">
      <c r="A48" s="49"/>
      <c r="B48" s="49" t="s">
        <v>41</v>
      </c>
      <c r="C48" s="28"/>
      <c r="D48" s="10" t="s">
        <v>59</v>
      </c>
      <c r="E48" s="11" t="s">
        <v>59</v>
      </c>
      <c r="F48" s="11" t="s">
        <v>59</v>
      </c>
      <c r="G48" s="11" t="s">
        <v>59</v>
      </c>
      <c r="H48" s="11">
        <v>563518</v>
      </c>
      <c r="I48" s="11">
        <v>742827</v>
      </c>
      <c r="J48" s="11">
        <v>433283</v>
      </c>
      <c r="K48" s="11">
        <v>573293</v>
      </c>
      <c r="L48" s="11">
        <v>465656</v>
      </c>
      <c r="M48" s="11">
        <v>479310</v>
      </c>
      <c r="N48" s="11">
        <v>619590</v>
      </c>
      <c r="O48" s="11">
        <v>844096</v>
      </c>
      <c r="P48" s="11">
        <v>630165</v>
      </c>
      <c r="Q48" s="11">
        <v>825024</v>
      </c>
      <c r="R48" s="11">
        <v>645663</v>
      </c>
      <c r="S48" s="11">
        <v>705510</v>
      </c>
      <c r="T48" s="11">
        <v>637700</v>
      </c>
      <c r="U48" s="11">
        <v>745507</v>
      </c>
      <c r="V48" s="11">
        <v>636487</v>
      </c>
      <c r="W48" s="34">
        <v>780353</v>
      </c>
      <c r="X48" s="11">
        <v>636448</v>
      </c>
      <c r="Y48" s="11">
        <v>778694</v>
      </c>
      <c r="Z48" s="36">
        <v>744102</v>
      </c>
      <c r="AA48" s="36">
        <v>856634</v>
      </c>
      <c r="AB48" s="36">
        <v>733156</v>
      </c>
      <c r="AC48" s="36">
        <v>902731</v>
      </c>
      <c r="AD48" s="36">
        <v>620446</v>
      </c>
      <c r="AE48" s="36">
        <v>899935</v>
      </c>
      <c r="AF48" s="44">
        <v>615471</v>
      </c>
      <c r="AG48" s="44">
        <v>883031</v>
      </c>
      <c r="AH48" s="44">
        <v>614036</v>
      </c>
    </row>
    <row r="49" spans="1:34" ht="10.5" customHeight="1">
      <c r="A49" s="49"/>
      <c r="B49" s="49" t="s">
        <v>54</v>
      </c>
      <c r="C49" s="28"/>
      <c r="D49" s="10">
        <v>288551</v>
      </c>
      <c r="E49" s="11">
        <v>280042</v>
      </c>
      <c r="F49" s="11">
        <v>270648</v>
      </c>
      <c r="G49" s="11">
        <v>327918</v>
      </c>
      <c r="H49" s="11" t="s">
        <v>59</v>
      </c>
      <c r="I49" s="11" t="s">
        <v>69</v>
      </c>
      <c r="J49" s="11" t="s">
        <v>73</v>
      </c>
      <c r="K49" s="11" t="s">
        <v>73</v>
      </c>
      <c r="L49" s="11" t="s">
        <v>77</v>
      </c>
      <c r="M49" s="11" t="s">
        <v>77</v>
      </c>
      <c r="N49" s="11" t="s">
        <v>77</v>
      </c>
      <c r="O49" s="11" t="s">
        <v>59</v>
      </c>
      <c r="P49" s="11" t="s">
        <v>59</v>
      </c>
      <c r="Q49" s="11" t="s">
        <v>85</v>
      </c>
      <c r="R49" s="11" t="s">
        <v>59</v>
      </c>
      <c r="S49" s="11" t="s">
        <v>107</v>
      </c>
      <c r="T49" s="11" t="s">
        <v>59</v>
      </c>
      <c r="U49" s="11" t="s">
        <v>59</v>
      </c>
      <c r="V49" s="11" t="s">
        <v>107</v>
      </c>
      <c r="W49" s="11" t="s">
        <v>59</v>
      </c>
      <c r="X49" s="11" t="s">
        <v>113</v>
      </c>
      <c r="Y49" s="11" t="s">
        <v>94</v>
      </c>
      <c r="Z49" s="11" t="s">
        <v>113</v>
      </c>
      <c r="AA49" s="11" t="s">
        <v>113</v>
      </c>
      <c r="AB49" s="11" t="s">
        <v>113</v>
      </c>
      <c r="AC49" s="11" t="s">
        <v>113</v>
      </c>
      <c r="AD49" s="11" t="s">
        <v>113</v>
      </c>
      <c r="AE49" s="11" t="s">
        <v>113</v>
      </c>
      <c r="AF49" s="11" t="s">
        <v>113</v>
      </c>
      <c r="AG49" s="11" t="s">
        <v>62</v>
      </c>
      <c r="AH49" s="11" t="s">
        <v>113</v>
      </c>
    </row>
    <row r="50" spans="1:34" ht="10.5" customHeight="1">
      <c r="A50" s="49"/>
      <c r="B50" s="49" t="s">
        <v>42</v>
      </c>
      <c r="C50" s="28"/>
      <c r="D50" s="10" t="s">
        <v>59</v>
      </c>
      <c r="E50" s="11" t="s">
        <v>59</v>
      </c>
      <c r="F50" s="11" t="s">
        <v>59</v>
      </c>
      <c r="G50" s="11" t="s">
        <v>59</v>
      </c>
      <c r="H50" s="11">
        <v>2200000</v>
      </c>
      <c r="I50" s="11">
        <v>1534758</v>
      </c>
      <c r="J50" s="11">
        <v>1753870</v>
      </c>
      <c r="K50" s="11">
        <v>2067521</v>
      </c>
      <c r="L50" s="11">
        <v>1612436</v>
      </c>
      <c r="M50" s="11">
        <v>1745470</v>
      </c>
      <c r="N50" s="11">
        <v>2003478</v>
      </c>
      <c r="O50" s="11">
        <v>2476487</v>
      </c>
      <c r="P50" s="11">
        <v>2080501</v>
      </c>
      <c r="Q50" s="11">
        <v>2441329</v>
      </c>
      <c r="R50" s="11">
        <v>2123207</v>
      </c>
      <c r="S50" s="11">
        <v>2222747</v>
      </c>
      <c r="T50" s="11">
        <v>2104002</v>
      </c>
      <c r="U50" s="11">
        <v>2312888</v>
      </c>
      <c r="V50" s="11">
        <v>2108646</v>
      </c>
      <c r="W50" s="34">
        <v>2312102</v>
      </c>
      <c r="X50" s="11">
        <v>2096387</v>
      </c>
      <c r="Y50" s="11">
        <v>2258004</v>
      </c>
      <c r="Z50" s="36">
        <v>2311214</v>
      </c>
      <c r="AA50" s="36">
        <v>2388767</v>
      </c>
      <c r="AB50" s="36">
        <v>1921238</v>
      </c>
      <c r="AC50" s="36">
        <v>2356663</v>
      </c>
      <c r="AD50" s="36">
        <v>1492762</v>
      </c>
      <c r="AE50" s="36">
        <v>2193357</v>
      </c>
      <c r="AF50" s="44">
        <v>1407573</v>
      </c>
      <c r="AG50" s="44">
        <v>1936664</v>
      </c>
      <c r="AH50" s="44">
        <v>1392042</v>
      </c>
    </row>
    <row r="51" spans="1:34" ht="10.5" customHeight="1">
      <c r="A51" s="49"/>
      <c r="B51" s="49" t="s">
        <v>53</v>
      </c>
      <c r="C51" s="28"/>
      <c r="D51" s="10">
        <v>438130</v>
      </c>
      <c r="E51" s="11">
        <v>376413</v>
      </c>
      <c r="F51" s="11">
        <v>484692</v>
      </c>
      <c r="G51" s="11">
        <v>360390</v>
      </c>
      <c r="H51" s="11" t="s">
        <v>59</v>
      </c>
      <c r="I51" s="11" t="s">
        <v>69</v>
      </c>
      <c r="J51" s="11" t="s">
        <v>73</v>
      </c>
      <c r="K51" s="11" t="s">
        <v>73</v>
      </c>
      <c r="L51" s="11" t="s">
        <v>77</v>
      </c>
      <c r="M51" s="11" t="s">
        <v>77</v>
      </c>
      <c r="N51" s="11" t="s">
        <v>77</v>
      </c>
      <c r="O51" s="11" t="s">
        <v>59</v>
      </c>
      <c r="P51" s="11" t="s">
        <v>59</v>
      </c>
      <c r="Q51" s="11" t="s">
        <v>85</v>
      </c>
      <c r="R51" s="11" t="s">
        <v>59</v>
      </c>
      <c r="S51" s="11" t="s">
        <v>107</v>
      </c>
      <c r="T51" s="11" t="s">
        <v>59</v>
      </c>
      <c r="U51" s="11" t="s">
        <v>59</v>
      </c>
      <c r="V51" s="11" t="s">
        <v>107</v>
      </c>
      <c r="W51" s="11" t="s">
        <v>59</v>
      </c>
      <c r="X51" s="11" t="s">
        <v>113</v>
      </c>
      <c r="Y51" s="11" t="s">
        <v>94</v>
      </c>
      <c r="Z51" s="11" t="s">
        <v>113</v>
      </c>
      <c r="AA51" s="11" t="s">
        <v>113</v>
      </c>
      <c r="AB51" s="11" t="s">
        <v>113</v>
      </c>
      <c r="AC51" s="11" t="s">
        <v>113</v>
      </c>
      <c r="AD51" s="11" t="s">
        <v>113</v>
      </c>
      <c r="AE51" s="11" t="s">
        <v>113</v>
      </c>
      <c r="AF51" s="11" t="s">
        <v>113</v>
      </c>
      <c r="AG51" s="11" t="s">
        <v>62</v>
      </c>
      <c r="AH51" s="11" t="s">
        <v>113</v>
      </c>
    </row>
    <row r="52" spans="1:34" s="27" customFormat="1" ht="10.5" customHeight="1">
      <c r="A52" s="49"/>
      <c r="B52" s="49" t="s">
        <v>43</v>
      </c>
      <c r="C52" s="26"/>
      <c r="D52" s="10" t="s">
        <v>59</v>
      </c>
      <c r="E52" s="11" t="s">
        <v>59</v>
      </c>
      <c r="F52" s="11" t="s">
        <v>59</v>
      </c>
      <c r="G52" s="11" t="s">
        <v>59</v>
      </c>
      <c r="H52" s="11">
        <v>386402</v>
      </c>
      <c r="I52" s="11">
        <v>306723</v>
      </c>
      <c r="J52" s="11">
        <v>332508</v>
      </c>
      <c r="K52" s="11">
        <v>301289</v>
      </c>
      <c r="L52" s="11">
        <v>327624</v>
      </c>
      <c r="M52" s="11">
        <v>286932</v>
      </c>
      <c r="N52" s="11">
        <v>297969</v>
      </c>
      <c r="O52" s="11">
        <v>283324</v>
      </c>
      <c r="P52" s="11">
        <v>70621</v>
      </c>
      <c r="Q52" s="11">
        <v>74822</v>
      </c>
      <c r="R52" s="11">
        <v>67312</v>
      </c>
      <c r="S52" s="11">
        <v>59467</v>
      </c>
      <c r="T52" s="11">
        <v>63753</v>
      </c>
      <c r="U52" s="11">
        <v>58453</v>
      </c>
      <c r="V52" s="11">
        <v>60846</v>
      </c>
      <c r="W52" s="34">
        <v>58259</v>
      </c>
      <c r="X52" s="11">
        <v>59846</v>
      </c>
      <c r="Y52" s="11">
        <v>64135</v>
      </c>
      <c r="Z52" s="36">
        <v>60902</v>
      </c>
      <c r="AA52" s="36">
        <v>59212</v>
      </c>
      <c r="AB52" s="36">
        <v>78053</v>
      </c>
      <c r="AC52" s="36">
        <v>65412</v>
      </c>
      <c r="AD52" s="36">
        <v>76003</v>
      </c>
      <c r="AE52" s="36">
        <v>79217</v>
      </c>
      <c r="AF52" s="44">
        <v>67573</v>
      </c>
      <c r="AG52" s="44">
        <v>69264</v>
      </c>
      <c r="AH52" s="44">
        <v>61938</v>
      </c>
    </row>
    <row r="53" spans="1:34" s="27" customFormat="1" ht="10.5" customHeight="1">
      <c r="A53" s="49"/>
      <c r="B53" s="29" t="s">
        <v>49</v>
      </c>
      <c r="C53" s="26"/>
      <c r="D53" s="10">
        <f>SUM(D40:D52)</f>
        <v>8835217</v>
      </c>
      <c r="E53" s="11">
        <f>SUM(E40:E52)</f>
        <v>8877146</v>
      </c>
      <c r="F53" s="11">
        <f>SUM(F40:F52)</f>
        <v>8374274</v>
      </c>
      <c r="G53" s="11">
        <f>SUM(G40:G52)-2</f>
        <v>9697348</v>
      </c>
      <c r="H53" s="11">
        <f>SUM(H40:H52)+1</f>
        <v>6717171</v>
      </c>
      <c r="I53" s="11">
        <f>SUM(I40:I52)-1</f>
        <v>7445006</v>
      </c>
      <c r="J53" s="11">
        <v>5828555</v>
      </c>
      <c r="K53" s="11">
        <v>6558414</v>
      </c>
      <c r="L53" s="11">
        <v>5894805</v>
      </c>
      <c r="M53" s="11">
        <v>6108122</v>
      </c>
      <c r="N53" s="11">
        <v>6318016</v>
      </c>
      <c r="O53" s="11">
        <v>7979932</v>
      </c>
      <c r="P53" s="11">
        <v>6493835</v>
      </c>
      <c r="Q53" s="11">
        <v>7674142</v>
      </c>
      <c r="R53" s="11">
        <v>6588663</v>
      </c>
      <c r="S53" s="11">
        <v>6828668</v>
      </c>
      <c r="T53" s="11">
        <f>SUM(T40:T52)-1</f>
        <v>6592339</v>
      </c>
      <c r="U53" s="11">
        <v>7179832</v>
      </c>
      <c r="V53" s="11">
        <v>6610025</v>
      </c>
      <c r="W53" s="34">
        <v>7344237</v>
      </c>
      <c r="X53" s="11">
        <v>6620158</v>
      </c>
      <c r="Y53" s="11">
        <v>7198968</v>
      </c>
      <c r="Z53" s="36">
        <v>7532618</v>
      </c>
      <c r="AA53" s="36">
        <v>7774143</v>
      </c>
      <c r="AB53" s="36">
        <v>7516037</v>
      </c>
      <c r="AC53" s="36">
        <v>8562487</v>
      </c>
      <c r="AD53" s="36">
        <v>6325818</v>
      </c>
      <c r="AE53" s="36">
        <v>8509209</v>
      </c>
      <c r="AF53" s="44">
        <v>6340748</v>
      </c>
      <c r="AG53" s="44">
        <v>8066610</v>
      </c>
      <c r="AH53" s="44">
        <v>6352774</v>
      </c>
    </row>
    <row r="54" spans="1:34" s="27" customFormat="1" ht="10.5" customHeight="1">
      <c r="A54" s="49"/>
      <c r="B54" s="49" t="s">
        <v>12</v>
      </c>
      <c r="C54" s="26"/>
      <c r="D54" s="10">
        <v>73736</v>
      </c>
      <c r="E54" s="11">
        <v>208718</v>
      </c>
      <c r="F54" s="11">
        <v>73611</v>
      </c>
      <c r="G54" s="11">
        <v>119342</v>
      </c>
      <c r="H54" s="11">
        <v>73486</v>
      </c>
      <c r="I54" s="11">
        <v>108796</v>
      </c>
      <c r="J54" s="11">
        <v>73513</v>
      </c>
      <c r="K54" s="11">
        <v>450748</v>
      </c>
      <c r="L54" s="11">
        <v>286292</v>
      </c>
      <c r="M54" s="11">
        <v>765474</v>
      </c>
      <c r="N54" s="11">
        <v>611052</v>
      </c>
      <c r="O54" s="11">
        <v>671688</v>
      </c>
      <c r="P54" s="11">
        <v>586050</v>
      </c>
      <c r="Q54" s="11">
        <v>586323</v>
      </c>
      <c r="R54" s="11">
        <v>580132</v>
      </c>
      <c r="S54" s="11">
        <v>625114</v>
      </c>
      <c r="T54" s="11">
        <v>524723</v>
      </c>
      <c r="U54" s="11">
        <v>660895</v>
      </c>
      <c r="V54" s="11">
        <v>299477</v>
      </c>
      <c r="W54" s="34">
        <v>645559</v>
      </c>
      <c r="X54" s="11">
        <v>265009</v>
      </c>
      <c r="Y54" s="11">
        <v>700260</v>
      </c>
      <c r="Z54" s="36">
        <v>288844</v>
      </c>
      <c r="AA54" s="36">
        <v>733380</v>
      </c>
      <c r="AB54" s="36">
        <v>211176</v>
      </c>
      <c r="AC54" s="36">
        <v>774167</v>
      </c>
      <c r="AD54" s="36">
        <v>89413</v>
      </c>
      <c r="AE54" s="36">
        <v>626627</v>
      </c>
      <c r="AF54" s="44">
        <v>83038</v>
      </c>
      <c r="AG54" s="44">
        <v>481776</v>
      </c>
      <c r="AH54" s="44">
        <v>84009</v>
      </c>
    </row>
    <row r="55" spans="1:34" s="27" customFormat="1" ht="10.5" customHeight="1">
      <c r="A55" s="54" t="s">
        <v>2</v>
      </c>
      <c r="B55" s="54"/>
      <c r="C55" s="29"/>
      <c r="D55" s="10">
        <f>SUM(D53:D54)</f>
        <v>8908953</v>
      </c>
      <c r="E55" s="11">
        <f>SUM(E53:E54)</f>
        <v>9085864</v>
      </c>
      <c r="F55" s="11">
        <f>SUM(F53:F54)</f>
        <v>8447885</v>
      </c>
      <c r="G55" s="11">
        <f>SUM(G53:G54)</f>
        <v>9816690</v>
      </c>
      <c r="H55" s="11">
        <f>SUM(H53:H54)</f>
        <v>6790657</v>
      </c>
      <c r="I55" s="11">
        <f>SUM(I53:I54)+1</f>
        <v>7553803</v>
      </c>
      <c r="J55" s="11">
        <v>5902068</v>
      </c>
      <c r="K55" s="11">
        <v>7009162</v>
      </c>
      <c r="L55" s="11">
        <v>6181096</v>
      </c>
      <c r="M55" s="11">
        <v>6873595</v>
      </c>
      <c r="N55" s="11">
        <v>6929068</v>
      </c>
      <c r="O55" s="11">
        <v>8651620</v>
      </c>
      <c r="P55" s="11">
        <v>7079885</v>
      </c>
      <c r="Q55" s="11">
        <v>8260465</v>
      </c>
      <c r="R55" s="11">
        <v>7168795</v>
      </c>
      <c r="S55" s="11">
        <v>7453783</v>
      </c>
      <c r="T55" s="11">
        <f>SUM(T53:T54)</f>
        <v>7117062</v>
      </c>
      <c r="U55" s="11">
        <v>7840727</v>
      </c>
      <c r="V55" s="11">
        <v>6909502</v>
      </c>
      <c r="W55" s="34">
        <v>7989796</v>
      </c>
      <c r="X55" s="11">
        <v>6885167</v>
      </c>
      <c r="Y55" s="11">
        <v>7899228</v>
      </c>
      <c r="Z55" s="36">
        <v>7821462</v>
      </c>
      <c r="AA55" s="36">
        <v>8507523</v>
      </c>
      <c r="AB55" s="36">
        <v>7727213</v>
      </c>
      <c r="AC55" s="36">
        <v>9336653</v>
      </c>
      <c r="AD55" s="36">
        <v>6415231</v>
      </c>
      <c r="AE55" s="36">
        <v>9135837</v>
      </c>
      <c r="AF55" s="44">
        <v>6423786</v>
      </c>
      <c r="AG55" s="44">
        <v>8548387</v>
      </c>
      <c r="AH55" s="44">
        <v>6436783</v>
      </c>
    </row>
    <row r="56" spans="1:34" s="24" customFormat="1" ht="10.5" customHeight="1">
      <c r="A56" s="54" t="s">
        <v>13</v>
      </c>
      <c r="B56" s="54"/>
      <c r="C56" s="29"/>
      <c r="D56" s="10">
        <v>665983</v>
      </c>
      <c r="E56" s="11">
        <v>799707</v>
      </c>
      <c r="F56" s="11">
        <v>629545</v>
      </c>
      <c r="G56" s="11">
        <v>800600</v>
      </c>
      <c r="H56" s="11">
        <v>582180</v>
      </c>
      <c r="I56" s="11">
        <v>745786</v>
      </c>
      <c r="J56" s="11">
        <v>529780</v>
      </c>
      <c r="K56" s="11">
        <v>619899</v>
      </c>
      <c r="L56" s="11">
        <v>521628</v>
      </c>
      <c r="M56" s="11">
        <v>624445</v>
      </c>
      <c r="N56" s="11">
        <v>514979</v>
      </c>
      <c r="O56" s="11">
        <v>650997</v>
      </c>
      <c r="P56" s="11">
        <v>509780</v>
      </c>
      <c r="Q56" s="11">
        <v>655451</v>
      </c>
      <c r="R56" s="11">
        <v>506415</v>
      </c>
      <c r="S56" s="11">
        <v>660513</v>
      </c>
      <c r="T56" s="11">
        <v>516132</v>
      </c>
      <c r="U56" s="11">
        <v>743254</v>
      </c>
      <c r="V56" s="11">
        <v>511018</v>
      </c>
      <c r="W56" s="34">
        <v>651243</v>
      </c>
      <c r="X56" s="11">
        <v>508907</v>
      </c>
      <c r="Y56" s="11">
        <v>641802</v>
      </c>
      <c r="Z56" s="34">
        <v>502069</v>
      </c>
      <c r="AA56" s="34">
        <v>653305</v>
      </c>
      <c r="AB56" s="34">
        <v>512271</v>
      </c>
      <c r="AC56" s="34">
        <v>763156</v>
      </c>
      <c r="AD56" s="34">
        <v>510839</v>
      </c>
      <c r="AE56" s="34">
        <v>668971</v>
      </c>
      <c r="AF56" s="45">
        <v>510547</v>
      </c>
      <c r="AG56" s="45">
        <v>899579</v>
      </c>
      <c r="AH56" s="45">
        <v>511374</v>
      </c>
    </row>
    <row r="57" spans="1:34" ht="10.5" customHeight="1">
      <c r="A57" s="54" t="s">
        <v>14</v>
      </c>
      <c r="B57" s="54"/>
      <c r="C57" s="12"/>
      <c r="D57" s="10">
        <v>176051</v>
      </c>
      <c r="E57" s="11">
        <v>1073632</v>
      </c>
      <c r="F57" s="11">
        <v>188951</v>
      </c>
      <c r="G57" s="11">
        <v>2915058</v>
      </c>
      <c r="H57" s="11">
        <v>191074</v>
      </c>
      <c r="I57" s="11">
        <v>830077</v>
      </c>
      <c r="J57" s="11">
        <v>196897</v>
      </c>
      <c r="K57" s="11">
        <v>2190762</v>
      </c>
      <c r="L57" s="11">
        <v>335647</v>
      </c>
      <c r="M57" s="11">
        <v>982850</v>
      </c>
      <c r="N57" s="11">
        <v>296282</v>
      </c>
      <c r="O57" s="11">
        <v>670685</v>
      </c>
      <c r="P57" s="11">
        <v>224167</v>
      </c>
      <c r="Q57" s="11">
        <v>451343</v>
      </c>
      <c r="R57" s="11">
        <v>250297</v>
      </c>
      <c r="S57" s="11">
        <v>373969</v>
      </c>
      <c r="T57" s="11">
        <v>230580</v>
      </c>
      <c r="U57" s="11">
        <v>462582</v>
      </c>
      <c r="V57" s="11">
        <v>218133</v>
      </c>
      <c r="W57" s="34">
        <v>340041</v>
      </c>
      <c r="X57" s="11">
        <v>206072</v>
      </c>
      <c r="Y57" s="11">
        <v>539778</v>
      </c>
      <c r="Z57" s="36">
        <v>195897</v>
      </c>
      <c r="AA57" s="36">
        <v>793184</v>
      </c>
      <c r="AB57" s="36">
        <v>195854</v>
      </c>
      <c r="AC57" s="36">
        <v>16270985</v>
      </c>
      <c r="AD57" s="36">
        <v>183205</v>
      </c>
      <c r="AE57" s="36">
        <v>9950886</v>
      </c>
      <c r="AF57" s="44">
        <v>174956</v>
      </c>
      <c r="AG57" s="44">
        <v>3399925</v>
      </c>
      <c r="AH57" s="44">
        <v>174080</v>
      </c>
    </row>
    <row r="58" spans="1:34" ht="10.5" customHeight="1">
      <c r="A58" s="54" t="s">
        <v>15</v>
      </c>
      <c r="B58" s="54"/>
      <c r="C58" s="12"/>
      <c r="D58" s="10">
        <v>1061534</v>
      </c>
      <c r="E58" s="11">
        <v>936476</v>
      </c>
      <c r="F58" s="11">
        <v>1040446</v>
      </c>
      <c r="G58" s="11">
        <v>1054962</v>
      </c>
      <c r="H58" s="11">
        <v>1037634</v>
      </c>
      <c r="I58" s="11">
        <v>949288</v>
      </c>
      <c r="J58" s="11">
        <v>1069840</v>
      </c>
      <c r="K58" s="11">
        <v>998183</v>
      </c>
      <c r="L58" s="11">
        <v>1089095</v>
      </c>
      <c r="M58" s="11">
        <v>944297</v>
      </c>
      <c r="N58" s="11">
        <v>1255437</v>
      </c>
      <c r="O58" s="11">
        <v>1070582</v>
      </c>
      <c r="P58" s="11">
        <v>1321954</v>
      </c>
      <c r="Q58" s="11">
        <v>1179228</v>
      </c>
      <c r="R58" s="11">
        <v>1201627</v>
      </c>
      <c r="S58" s="11">
        <v>1263971</v>
      </c>
      <c r="T58" s="11">
        <v>1277887</v>
      </c>
      <c r="U58" s="11">
        <v>1101255</v>
      </c>
      <c r="V58" s="11">
        <v>1236546</v>
      </c>
      <c r="W58" s="34">
        <v>1115972</v>
      </c>
      <c r="X58" s="11">
        <v>1132016</v>
      </c>
      <c r="Y58" s="11">
        <v>1069691</v>
      </c>
      <c r="Z58" s="36">
        <v>1153230</v>
      </c>
      <c r="AA58" s="36">
        <v>1083826</v>
      </c>
      <c r="AB58" s="36">
        <v>1168699</v>
      </c>
      <c r="AC58" s="36">
        <v>1049299</v>
      </c>
      <c r="AD58" s="36">
        <v>1151257</v>
      </c>
      <c r="AE58" s="36">
        <v>1226704</v>
      </c>
      <c r="AF58" s="44">
        <v>1140384</v>
      </c>
      <c r="AG58" s="44">
        <v>2069319</v>
      </c>
      <c r="AH58" s="44">
        <v>1684598</v>
      </c>
    </row>
    <row r="59" spans="1:34" ht="10.5" customHeight="1">
      <c r="A59" s="54" t="s">
        <v>16</v>
      </c>
      <c r="B59" s="54"/>
      <c r="C59" s="12"/>
      <c r="D59" s="10">
        <v>1608328</v>
      </c>
      <c r="E59" s="11">
        <v>1505446</v>
      </c>
      <c r="F59" s="11">
        <v>1640556</v>
      </c>
      <c r="G59" s="11">
        <v>1346886</v>
      </c>
      <c r="H59" s="11">
        <v>1839267</v>
      </c>
      <c r="I59" s="11">
        <v>1455982</v>
      </c>
      <c r="J59" s="11">
        <v>1810463</v>
      </c>
      <c r="K59" s="11">
        <v>1785750</v>
      </c>
      <c r="L59" s="11">
        <v>1835058</v>
      </c>
      <c r="M59" s="11">
        <v>1739104</v>
      </c>
      <c r="N59" s="11">
        <v>1875636</v>
      </c>
      <c r="O59" s="11">
        <v>1602978</v>
      </c>
      <c r="P59" s="11">
        <v>1868698</v>
      </c>
      <c r="Q59" s="11">
        <v>1588569</v>
      </c>
      <c r="R59" s="11">
        <v>1794476</v>
      </c>
      <c r="S59" s="11">
        <v>1757165</v>
      </c>
      <c r="T59" s="11">
        <v>1734061</v>
      </c>
      <c r="U59" s="11">
        <v>1481823</v>
      </c>
      <c r="V59" s="11">
        <v>1666752</v>
      </c>
      <c r="W59" s="34">
        <v>1566753</v>
      </c>
      <c r="X59" s="11">
        <v>1670109</v>
      </c>
      <c r="Y59" s="11">
        <v>1484603</v>
      </c>
      <c r="Z59" s="36">
        <v>1667229</v>
      </c>
      <c r="AA59" s="36">
        <v>1517907</v>
      </c>
      <c r="AB59" s="36">
        <v>1637154</v>
      </c>
      <c r="AC59" s="36">
        <v>1859192</v>
      </c>
      <c r="AD59" s="36">
        <v>1908752</v>
      </c>
      <c r="AE59" s="36">
        <v>2221420</v>
      </c>
      <c r="AF59" s="44">
        <v>1864652</v>
      </c>
      <c r="AG59" s="44">
        <v>2416065</v>
      </c>
      <c r="AH59" s="44">
        <v>2025370</v>
      </c>
    </row>
    <row r="60" spans="1:34" ht="10.5" customHeight="1">
      <c r="A60" s="54" t="s">
        <v>17</v>
      </c>
      <c r="B60" s="54"/>
      <c r="C60" s="12"/>
      <c r="D60" s="10">
        <v>16623276</v>
      </c>
      <c r="E60" s="11">
        <v>15536298</v>
      </c>
      <c r="F60" s="11">
        <v>16190888</v>
      </c>
      <c r="G60" s="11">
        <v>21764125</v>
      </c>
      <c r="H60" s="11">
        <v>22619725</v>
      </c>
      <c r="I60" s="11">
        <v>16469820</v>
      </c>
      <c r="J60" s="11">
        <v>21498924</v>
      </c>
      <c r="K60" s="11">
        <v>23761684</v>
      </c>
      <c r="L60" s="11">
        <v>23922295</v>
      </c>
      <c r="M60" s="11">
        <v>23891679</v>
      </c>
      <c r="N60" s="11">
        <v>19703974</v>
      </c>
      <c r="O60" s="11">
        <v>20285443</v>
      </c>
      <c r="P60" s="11">
        <v>24559037</v>
      </c>
      <c r="Q60" s="11">
        <v>22338937</v>
      </c>
      <c r="R60" s="11">
        <v>22104765</v>
      </c>
      <c r="S60" s="11">
        <v>21480381</v>
      </c>
      <c r="T60" s="11">
        <v>24696379</v>
      </c>
      <c r="U60" s="11">
        <v>27845646</v>
      </c>
      <c r="V60" s="11">
        <v>19685948</v>
      </c>
      <c r="W60" s="34">
        <v>19187146</v>
      </c>
      <c r="X60" s="11">
        <v>19706010</v>
      </c>
      <c r="Y60" s="11">
        <v>17548276</v>
      </c>
      <c r="Z60" s="36">
        <v>20659767</v>
      </c>
      <c r="AA60" s="36">
        <v>20433903</v>
      </c>
      <c r="AB60" s="36">
        <v>20661532</v>
      </c>
      <c r="AC60" s="36">
        <v>63941833</v>
      </c>
      <c r="AD60" s="36">
        <v>52497990</v>
      </c>
      <c r="AE60" s="36">
        <v>25313487</v>
      </c>
      <c r="AF60" s="44">
        <v>32446246</v>
      </c>
      <c r="AG60" s="44">
        <v>31570753</v>
      </c>
      <c r="AH60" s="44">
        <v>19598558</v>
      </c>
    </row>
    <row r="61" spans="1:34" ht="10.5" customHeight="1">
      <c r="A61" s="49"/>
      <c r="B61" s="49" t="s">
        <v>57</v>
      </c>
      <c r="C61" s="12"/>
      <c r="D61" s="15" t="s">
        <v>63</v>
      </c>
      <c r="E61" s="16" t="s">
        <v>64</v>
      </c>
      <c r="F61" s="16" t="s">
        <v>65</v>
      </c>
      <c r="G61" s="16" t="s">
        <v>66</v>
      </c>
      <c r="H61" s="17" t="s">
        <v>67</v>
      </c>
      <c r="I61" s="17" t="s">
        <v>70</v>
      </c>
      <c r="J61" s="17" t="s">
        <v>74</v>
      </c>
      <c r="K61" s="17" t="s">
        <v>75</v>
      </c>
      <c r="L61" s="17" t="s">
        <v>78</v>
      </c>
      <c r="M61" s="17" t="s">
        <v>79</v>
      </c>
      <c r="N61" s="17" t="s">
        <v>80</v>
      </c>
      <c r="O61" s="17" t="s">
        <v>83</v>
      </c>
      <c r="P61" s="17" t="s">
        <v>81</v>
      </c>
      <c r="Q61" s="17" t="s">
        <v>86</v>
      </c>
      <c r="R61" s="17" t="s">
        <v>95</v>
      </c>
      <c r="S61" s="17" t="s">
        <v>108</v>
      </c>
      <c r="T61" s="17" t="s">
        <v>96</v>
      </c>
      <c r="U61" s="17" t="s">
        <v>114</v>
      </c>
      <c r="V61" s="17" t="s">
        <v>111</v>
      </c>
      <c r="W61" s="17" t="s">
        <v>118</v>
      </c>
      <c r="X61" s="17" t="s">
        <v>115</v>
      </c>
      <c r="Y61" s="17" t="s">
        <v>123</v>
      </c>
      <c r="Z61" s="40" t="s">
        <v>128</v>
      </c>
      <c r="AA61" s="40" t="s">
        <v>129</v>
      </c>
      <c r="AB61" s="40" t="s">
        <v>126</v>
      </c>
      <c r="AC61" s="40" t="s">
        <v>132</v>
      </c>
      <c r="AD61" s="40" t="s">
        <v>131</v>
      </c>
      <c r="AE61" s="40" t="s">
        <v>135</v>
      </c>
      <c r="AF61" s="40" t="s">
        <v>134</v>
      </c>
      <c r="AG61" s="40" t="s">
        <v>140</v>
      </c>
      <c r="AH61" s="40" t="s">
        <v>141</v>
      </c>
    </row>
    <row r="62" spans="1:34" ht="10.5" customHeight="1">
      <c r="A62" s="54" t="s">
        <v>44</v>
      </c>
      <c r="B62" s="54"/>
      <c r="C62" s="12"/>
      <c r="D62" s="10" t="s">
        <v>59</v>
      </c>
      <c r="E62" s="11" t="s">
        <v>59</v>
      </c>
      <c r="F62" s="11" t="s">
        <v>59</v>
      </c>
      <c r="G62" s="11" t="s">
        <v>59</v>
      </c>
      <c r="H62" s="11">
        <v>1000000</v>
      </c>
      <c r="I62" s="11" t="s">
        <v>69</v>
      </c>
      <c r="J62" s="11">
        <v>810000</v>
      </c>
      <c r="K62" s="11" t="s">
        <v>73</v>
      </c>
      <c r="L62" s="11">
        <v>910000</v>
      </c>
      <c r="M62" s="11" t="s">
        <v>77</v>
      </c>
      <c r="N62" s="11" t="s">
        <v>77</v>
      </c>
      <c r="O62" s="11" t="s">
        <v>59</v>
      </c>
      <c r="P62" s="11" t="s">
        <v>59</v>
      </c>
      <c r="Q62" s="11" t="s">
        <v>85</v>
      </c>
      <c r="R62" s="11" t="s">
        <v>59</v>
      </c>
      <c r="S62" s="11" t="s">
        <v>59</v>
      </c>
      <c r="T62" s="11" t="s">
        <v>97</v>
      </c>
      <c r="U62" s="11" t="s">
        <v>59</v>
      </c>
      <c r="V62" s="11" t="s">
        <v>107</v>
      </c>
      <c r="W62" s="11" t="s">
        <v>59</v>
      </c>
      <c r="X62" s="11" t="s">
        <v>113</v>
      </c>
      <c r="Y62" s="11" t="s">
        <v>94</v>
      </c>
      <c r="Z62" s="11" t="s">
        <v>113</v>
      </c>
      <c r="AA62" s="11" t="s">
        <v>113</v>
      </c>
      <c r="AB62" s="11" t="s">
        <v>113</v>
      </c>
      <c r="AC62" s="11" t="s">
        <v>113</v>
      </c>
      <c r="AD62" s="11" t="s">
        <v>113</v>
      </c>
      <c r="AE62" s="11" t="s">
        <v>113</v>
      </c>
      <c r="AF62" s="11" t="s">
        <v>113</v>
      </c>
      <c r="AG62" s="11" t="s">
        <v>62</v>
      </c>
      <c r="AH62" s="11" t="s">
        <v>113</v>
      </c>
    </row>
    <row r="63" spans="1:34" ht="10.5" customHeight="1">
      <c r="A63" s="54" t="s">
        <v>37</v>
      </c>
      <c r="B63" s="54"/>
      <c r="C63" s="12"/>
      <c r="D63" s="10" t="s">
        <v>59</v>
      </c>
      <c r="E63" s="11" t="s">
        <v>59</v>
      </c>
      <c r="F63" s="11">
        <v>1000000</v>
      </c>
      <c r="G63" s="11" t="s">
        <v>62</v>
      </c>
      <c r="H63" s="11" t="s">
        <v>59</v>
      </c>
      <c r="I63" s="11" t="s">
        <v>69</v>
      </c>
      <c r="J63" s="11" t="s">
        <v>73</v>
      </c>
      <c r="K63" s="11" t="s">
        <v>73</v>
      </c>
      <c r="L63" s="11" t="s">
        <v>77</v>
      </c>
      <c r="M63" s="11" t="s">
        <v>77</v>
      </c>
      <c r="N63" s="11" t="s">
        <v>77</v>
      </c>
      <c r="O63" s="11" t="s">
        <v>59</v>
      </c>
      <c r="P63" s="11" t="s">
        <v>59</v>
      </c>
      <c r="Q63" s="11" t="s">
        <v>85</v>
      </c>
      <c r="R63" s="11" t="s">
        <v>59</v>
      </c>
      <c r="S63" s="11" t="s">
        <v>107</v>
      </c>
      <c r="T63" s="11" t="s">
        <v>98</v>
      </c>
      <c r="U63" s="11" t="s">
        <v>59</v>
      </c>
      <c r="V63" s="11" t="s">
        <v>107</v>
      </c>
      <c r="W63" s="11" t="s">
        <v>59</v>
      </c>
      <c r="X63" s="11" t="s">
        <v>113</v>
      </c>
      <c r="Y63" s="11" t="s">
        <v>94</v>
      </c>
      <c r="Z63" s="11" t="s">
        <v>113</v>
      </c>
      <c r="AA63" s="11" t="s">
        <v>113</v>
      </c>
      <c r="AB63" s="11" t="s">
        <v>113</v>
      </c>
      <c r="AC63" s="11" t="s">
        <v>113</v>
      </c>
      <c r="AD63" s="11" t="s">
        <v>113</v>
      </c>
      <c r="AE63" s="11" t="s">
        <v>113</v>
      </c>
      <c r="AF63" s="11" t="s">
        <v>113</v>
      </c>
      <c r="AG63" s="11" t="s">
        <v>62</v>
      </c>
      <c r="AH63" s="11" t="s">
        <v>113</v>
      </c>
    </row>
    <row r="64" spans="1:34" ht="10.5" customHeight="1">
      <c r="A64" s="55" t="s">
        <v>138</v>
      </c>
      <c r="B64" s="56"/>
      <c r="C64" s="12"/>
      <c r="D64" s="69" t="s">
        <v>62</v>
      </c>
      <c r="E64" s="68" t="s">
        <v>62</v>
      </c>
      <c r="F64" s="68" t="s">
        <v>62</v>
      </c>
      <c r="G64" s="68" t="s">
        <v>62</v>
      </c>
      <c r="H64" s="68" t="s">
        <v>62</v>
      </c>
      <c r="I64" s="68" t="s">
        <v>62</v>
      </c>
      <c r="J64" s="68" t="s">
        <v>62</v>
      </c>
      <c r="K64" s="68" t="s">
        <v>62</v>
      </c>
      <c r="L64" s="68" t="s">
        <v>62</v>
      </c>
      <c r="M64" s="68" t="s">
        <v>62</v>
      </c>
      <c r="N64" s="68" t="s">
        <v>62</v>
      </c>
      <c r="O64" s="68" t="s">
        <v>62</v>
      </c>
      <c r="P64" s="68" t="s">
        <v>62</v>
      </c>
      <c r="Q64" s="68" t="s">
        <v>62</v>
      </c>
      <c r="R64" s="68" t="s">
        <v>62</v>
      </c>
      <c r="S64" s="68" t="s">
        <v>62</v>
      </c>
      <c r="T64" s="68" t="s">
        <v>62</v>
      </c>
      <c r="U64" s="68" t="s">
        <v>62</v>
      </c>
      <c r="V64" s="68" t="s">
        <v>62</v>
      </c>
      <c r="W64" s="68" t="s">
        <v>62</v>
      </c>
      <c r="X64" s="68" t="s">
        <v>62</v>
      </c>
      <c r="Y64" s="68" t="s">
        <v>62</v>
      </c>
      <c r="Z64" s="68" t="s">
        <v>62</v>
      </c>
      <c r="AA64" s="68" t="s">
        <v>62</v>
      </c>
      <c r="AB64" s="68" t="s">
        <v>62</v>
      </c>
      <c r="AC64" s="68" t="s">
        <v>62</v>
      </c>
      <c r="AD64" s="68">
        <v>5000000</v>
      </c>
      <c r="AE64" s="68" t="s">
        <v>62</v>
      </c>
      <c r="AF64" s="68">
        <v>5000000</v>
      </c>
      <c r="AG64" s="68" t="s">
        <v>62</v>
      </c>
      <c r="AH64" s="53">
        <v>4000000</v>
      </c>
    </row>
    <row r="65" spans="1:34" ht="10.5" customHeight="1">
      <c r="A65" s="55" t="s">
        <v>139</v>
      </c>
      <c r="B65" s="56"/>
      <c r="C65" s="12"/>
      <c r="D65" s="69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53"/>
    </row>
    <row r="66" spans="1:34" ht="10.5" customHeight="1">
      <c r="A66" s="60" t="s">
        <v>119</v>
      </c>
      <c r="B66" s="60"/>
      <c r="C66" s="12"/>
      <c r="D66" s="10" t="s">
        <v>59</v>
      </c>
      <c r="E66" s="11" t="s">
        <v>113</v>
      </c>
      <c r="F66" s="11" t="s">
        <v>113</v>
      </c>
      <c r="G66" s="11" t="s">
        <v>113</v>
      </c>
      <c r="H66" s="11" t="s">
        <v>113</v>
      </c>
      <c r="I66" s="11" t="s">
        <v>113</v>
      </c>
      <c r="J66" s="11" t="s">
        <v>113</v>
      </c>
      <c r="K66" s="11" t="s">
        <v>113</v>
      </c>
      <c r="L66" s="11" t="s">
        <v>113</v>
      </c>
      <c r="M66" s="11" t="s">
        <v>113</v>
      </c>
      <c r="N66" s="11" t="s">
        <v>113</v>
      </c>
      <c r="O66" s="11" t="s">
        <v>113</v>
      </c>
      <c r="P66" s="11" t="s">
        <v>113</v>
      </c>
      <c r="Q66" s="11" t="s">
        <v>113</v>
      </c>
      <c r="R66" s="11" t="s">
        <v>113</v>
      </c>
      <c r="S66" s="11" t="s">
        <v>113</v>
      </c>
      <c r="T66" s="11" t="s">
        <v>113</v>
      </c>
      <c r="U66" s="11" t="s">
        <v>113</v>
      </c>
      <c r="V66" s="11" t="s">
        <v>113</v>
      </c>
      <c r="W66" s="11" t="s">
        <v>113</v>
      </c>
      <c r="X66" s="11" t="s">
        <v>113</v>
      </c>
      <c r="Y66" s="11" t="s">
        <v>94</v>
      </c>
      <c r="Z66" s="36">
        <v>70000</v>
      </c>
      <c r="AA66" s="11" t="s">
        <v>94</v>
      </c>
      <c r="AB66" s="36">
        <v>70000</v>
      </c>
      <c r="AC66" s="11" t="s">
        <v>94</v>
      </c>
      <c r="AD66" s="36">
        <v>70000</v>
      </c>
      <c r="AE66" s="11" t="s">
        <v>94</v>
      </c>
      <c r="AF66" s="44">
        <v>70000</v>
      </c>
      <c r="AG66" s="11" t="s">
        <v>62</v>
      </c>
      <c r="AH66" s="44" t="s">
        <v>59</v>
      </c>
    </row>
    <row r="67" spans="1:34" ht="10.5" customHeight="1">
      <c r="A67" s="54" t="s">
        <v>76</v>
      </c>
      <c r="B67" s="54"/>
      <c r="C67" s="12"/>
      <c r="D67" s="10" t="s">
        <v>59</v>
      </c>
      <c r="E67" s="11" t="s">
        <v>59</v>
      </c>
      <c r="F67" s="11" t="s">
        <v>59</v>
      </c>
      <c r="G67" s="11" t="s">
        <v>59</v>
      </c>
      <c r="H67" s="11" t="s">
        <v>59</v>
      </c>
      <c r="I67" s="11" t="s">
        <v>59</v>
      </c>
      <c r="J67" s="11" t="s">
        <v>73</v>
      </c>
      <c r="K67" s="11" t="s">
        <v>73</v>
      </c>
      <c r="L67" s="11" t="s">
        <v>77</v>
      </c>
      <c r="M67" s="11" t="s">
        <v>77</v>
      </c>
      <c r="N67" s="11">
        <v>600000</v>
      </c>
      <c r="O67" s="11" t="s">
        <v>59</v>
      </c>
      <c r="P67" s="11">
        <v>600000</v>
      </c>
      <c r="Q67" s="11" t="s">
        <v>84</v>
      </c>
      <c r="R67" s="11">
        <v>600000</v>
      </c>
      <c r="S67" s="11" t="s">
        <v>107</v>
      </c>
      <c r="T67" s="11">
        <v>450000</v>
      </c>
      <c r="U67" s="11" t="s">
        <v>59</v>
      </c>
      <c r="V67" s="11">
        <v>450000</v>
      </c>
      <c r="W67" s="11" t="s">
        <v>59</v>
      </c>
      <c r="X67" s="11">
        <v>300000</v>
      </c>
      <c r="Y67" s="11" t="s">
        <v>94</v>
      </c>
      <c r="Z67" s="36">
        <v>300000</v>
      </c>
      <c r="AA67" s="11" t="s">
        <v>94</v>
      </c>
      <c r="AB67" s="36">
        <v>300000</v>
      </c>
      <c r="AC67" s="11" t="s">
        <v>94</v>
      </c>
      <c r="AD67" s="36">
        <v>150000</v>
      </c>
      <c r="AE67" s="11" t="s">
        <v>94</v>
      </c>
      <c r="AF67" s="44">
        <v>150000</v>
      </c>
      <c r="AG67" s="11" t="s">
        <v>62</v>
      </c>
      <c r="AH67" s="44">
        <v>100000</v>
      </c>
    </row>
    <row r="68" spans="1:34" ht="10.5" customHeight="1">
      <c r="A68" s="55" t="s">
        <v>137</v>
      </c>
      <c r="B68" s="56"/>
      <c r="C68" s="12"/>
      <c r="D68" s="10" t="s">
        <v>59</v>
      </c>
      <c r="E68" s="11" t="s">
        <v>62</v>
      </c>
      <c r="F68" s="11" t="s">
        <v>62</v>
      </c>
      <c r="G68" s="11" t="s">
        <v>62</v>
      </c>
      <c r="H68" s="11" t="s">
        <v>62</v>
      </c>
      <c r="I68" s="11" t="s">
        <v>62</v>
      </c>
      <c r="J68" s="11" t="s">
        <v>62</v>
      </c>
      <c r="K68" s="11" t="s">
        <v>62</v>
      </c>
      <c r="L68" s="11" t="s">
        <v>62</v>
      </c>
      <c r="M68" s="11" t="s">
        <v>62</v>
      </c>
      <c r="N68" s="11" t="s">
        <v>62</v>
      </c>
      <c r="O68" s="11" t="s">
        <v>62</v>
      </c>
      <c r="P68" s="11" t="s">
        <v>62</v>
      </c>
      <c r="Q68" s="11" t="s">
        <v>62</v>
      </c>
      <c r="R68" s="11" t="s">
        <v>62</v>
      </c>
      <c r="S68" s="11" t="s">
        <v>62</v>
      </c>
      <c r="T68" s="11" t="s">
        <v>62</v>
      </c>
      <c r="U68" s="11" t="s">
        <v>62</v>
      </c>
      <c r="V68" s="11" t="s">
        <v>62</v>
      </c>
      <c r="W68" s="11" t="s">
        <v>62</v>
      </c>
      <c r="X68" s="11" t="s">
        <v>62</v>
      </c>
      <c r="Y68" s="11" t="s">
        <v>62</v>
      </c>
      <c r="Z68" s="11" t="s">
        <v>62</v>
      </c>
      <c r="AA68" s="11" t="s">
        <v>62</v>
      </c>
      <c r="AB68" s="11" t="s">
        <v>62</v>
      </c>
      <c r="AC68" s="11" t="s">
        <v>62</v>
      </c>
      <c r="AD68" s="11" t="s">
        <v>62</v>
      </c>
      <c r="AE68" s="11" t="s">
        <v>62</v>
      </c>
      <c r="AF68" s="11" t="s">
        <v>62</v>
      </c>
      <c r="AG68" s="11" t="s">
        <v>62</v>
      </c>
      <c r="AH68" s="44">
        <v>1000000</v>
      </c>
    </row>
    <row r="69" spans="1:34" ht="10.5" customHeight="1">
      <c r="A69" s="54" t="s">
        <v>18</v>
      </c>
      <c r="B69" s="54"/>
      <c r="C69" s="12"/>
      <c r="D69" s="10">
        <v>1337297</v>
      </c>
      <c r="E69" s="11" t="s">
        <v>59</v>
      </c>
      <c r="F69" s="11">
        <v>1342490</v>
      </c>
      <c r="G69" s="11" t="s">
        <v>62</v>
      </c>
      <c r="H69" s="11">
        <v>2202461</v>
      </c>
      <c r="I69" s="11" t="s">
        <v>71</v>
      </c>
      <c r="J69" s="11">
        <v>1399505</v>
      </c>
      <c r="K69" s="11" t="s">
        <v>73</v>
      </c>
      <c r="L69" s="11">
        <v>2515336</v>
      </c>
      <c r="M69" s="11" t="s">
        <v>77</v>
      </c>
      <c r="N69" s="11">
        <v>1062631</v>
      </c>
      <c r="O69" s="11" t="s">
        <v>59</v>
      </c>
      <c r="P69" s="11">
        <v>1043633</v>
      </c>
      <c r="Q69" s="11" t="s">
        <v>84</v>
      </c>
      <c r="R69" s="11">
        <v>1033533</v>
      </c>
      <c r="S69" s="11" t="s">
        <v>109</v>
      </c>
      <c r="T69" s="11">
        <v>1032233</v>
      </c>
      <c r="U69" s="11" t="s">
        <v>59</v>
      </c>
      <c r="V69" s="11">
        <v>1018683</v>
      </c>
      <c r="W69" s="11" t="s">
        <v>59</v>
      </c>
      <c r="X69" s="11">
        <v>1021653</v>
      </c>
      <c r="Y69" s="11" t="s">
        <v>94</v>
      </c>
      <c r="Z69" s="36">
        <v>1164053</v>
      </c>
      <c r="AA69" s="11" t="s">
        <v>94</v>
      </c>
      <c r="AB69" s="36">
        <v>1181043</v>
      </c>
      <c r="AC69" s="11" t="s">
        <v>94</v>
      </c>
      <c r="AD69" s="36">
        <v>1185243</v>
      </c>
      <c r="AE69" s="11" t="s">
        <v>94</v>
      </c>
      <c r="AF69" s="44">
        <v>1184843</v>
      </c>
      <c r="AG69" s="11" t="s">
        <v>62</v>
      </c>
      <c r="AH69" s="44">
        <v>1193643</v>
      </c>
    </row>
    <row r="70" spans="1:34" ht="10.5" customHeight="1">
      <c r="A70" s="57" t="s">
        <v>19</v>
      </c>
      <c r="B70" s="58"/>
      <c r="C70" s="12"/>
      <c r="D70" s="13">
        <f>SUM(D19,D26:D27,D34:D38,D55:D60,D62:D69)</f>
        <v>212576423</v>
      </c>
      <c r="E70" s="14">
        <f>SUM(E19,E26:E27,E34:E38,E55:E60,E62:E69)</f>
        <v>204780565</v>
      </c>
      <c r="F70" s="14">
        <f>SUM(F19,F26:F27,F34:F38,F55:F60,F62:F69)</f>
        <v>206515829</v>
      </c>
      <c r="G70" s="14">
        <v>212710083</v>
      </c>
      <c r="H70" s="14">
        <f>SUM(H19,H26:H27,H34:H38,H55:H60,H62:H69)-1</f>
        <v>214347434</v>
      </c>
      <c r="I70" s="14">
        <f>SUM(I19,I26:I27,I34:I38,I55:I60,I62:I69)</f>
        <v>200510179</v>
      </c>
      <c r="J70" s="14">
        <f>SUM(J19,J26:J27,J34:J38,J55:J60,J62:J69)+1</f>
        <v>220275464</v>
      </c>
      <c r="K70" s="14">
        <f>SUM(K19,K26:K27,K34:K38,K55:K60,K62:K69)-1</f>
        <v>223614993</v>
      </c>
      <c r="L70" s="14">
        <f>SUM(L19,L26:L27,L34:L38,L55:L60,L62:L69)+2</f>
        <v>228765865</v>
      </c>
      <c r="M70" s="14">
        <v>221852771</v>
      </c>
      <c r="N70" s="14">
        <f>SUM(N19,N26:N27,N34:N38,N55:N60,N62:N69)</f>
        <v>223001953</v>
      </c>
      <c r="O70" s="14">
        <v>227684454</v>
      </c>
      <c r="P70" s="14">
        <f>SUM(P19,P26:P27,P34:P38,P55:P60,P62:P69)-1</f>
        <v>237392727</v>
      </c>
      <c r="Q70" s="14">
        <v>226756394</v>
      </c>
      <c r="R70" s="14">
        <v>237978242</v>
      </c>
      <c r="S70" s="14">
        <v>228749312</v>
      </c>
      <c r="T70" s="14">
        <v>244599322</v>
      </c>
      <c r="U70" s="14">
        <v>241060577</v>
      </c>
      <c r="V70" s="14">
        <v>240472157</v>
      </c>
      <c r="W70" s="37">
        <v>229388647</v>
      </c>
      <c r="X70" s="14">
        <v>238920408</v>
      </c>
      <c r="Y70" s="14">
        <v>226661337</v>
      </c>
      <c r="Z70" s="39">
        <v>243165828</v>
      </c>
      <c r="AA70" s="39">
        <v>232905237</v>
      </c>
      <c r="AB70" s="39">
        <v>244300920</v>
      </c>
      <c r="AC70" s="39">
        <v>305846349</v>
      </c>
      <c r="AD70" s="39">
        <v>296147274</v>
      </c>
      <c r="AE70" s="39">
        <v>285348008</v>
      </c>
      <c r="AF70" s="39">
        <v>269708479</v>
      </c>
      <c r="AG70" s="39">
        <v>269810388</v>
      </c>
      <c r="AH70" s="39">
        <v>253642981</v>
      </c>
    </row>
    <row r="71" spans="1:34" ht="10.5" customHeight="1">
      <c r="A71" s="58"/>
      <c r="B71" s="58"/>
      <c r="C71" s="12"/>
      <c r="D71" s="18">
        <f>SUM(D19,D26,D28,D34:D38,D55:D60,D62:D69)</f>
        <v>305118423</v>
      </c>
      <c r="E71" s="19">
        <f>SUM(E19,E26,E28,E34:E38,E55:E60,E62:E69)</f>
        <v>298690101</v>
      </c>
      <c r="F71" s="19">
        <f>SUM(F19,F26,F28,F34:F38,F55:F60,F62:F69)-1</f>
        <v>297507205</v>
      </c>
      <c r="G71" s="19">
        <v>303190382</v>
      </c>
      <c r="H71" s="19">
        <f>SUM(H19,H26,H28,H34:H38,H55:H60,H62:H69)-1</f>
        <v>316958288</v>
      </c>
      <c r="I71" s="19">
        <f>SUM(I19,I26,I28,I34:I38,I55:I60,I62:I69)</f>
        <v>301345698</v>
      </c>
      <c r="J71" s="19">
        <f>SUM(J19,J26,J28,J34:J38,J55:J60,J62:J69)+2</f>
        <v>331571715</v>
      </c>
      <c r="K71" s="19">
        <f>SUM(K19,K26,K28,K34:K38,K55:K60,K62:K69)</f>
        <v>332634957</v>
      </c>
      <c r="L71" s="19">
        <f>SUM(L19,L26,L28,L34:L38,L55:L60,L62:L69)+2</f>
        <v>341070852</v>
      </c>
      <c r="M71" s="19">
        <v>332810622</v>
      </c>
      <c r="N71" s="19">
        <f>SUM(N19,N26,N28,N34:N38,N55:N60,N62:N69)</f>
        <v>335182533</v>
      </c>
      <c r="O71" s="19">
        <v>337841359</v>
      </c>
      <c r="P71" s="19">
        <f>SUM(P19,P26,P28,P34:P38,P55:P60,P62:P69)-1</f>
        <v>359542247</v>
      </c>
      <c r="Q71" s="19">
        <v>346129225</v>
      </c>
      <c r="R71" s="19">
        <v>354276831</v>
      </c>
      <c r="S71" s="19">
        <v>342980158</v>
      </c>
      <c r="T71" s="19">
        <v>353713762</v>
      </c>
      <c r="U71" s="19">
        <v>350540417</v>
      </c>
      <c r="V71" s="19">
        <v>346551201</v>
      </c>
      <c r="W71" s="38">
        <v>335770659</v>
      </c>
      <c r="X71" s="19">
        <v>342157484</v>
      </c>
      <c r="Y71" s="19">
        <v>329946685</v>
      </c>
      <c r="Z71" s="41">
        <v>346306245</v>
      </c>
      <c r="AA71" s="41">
        <v>337143496</v>
      </c>
      <c r="AB71" s="41">
        <v>352282723</v>
      </c>
      <c r="AC71" s="41">
        <v>414350209</v>
      </c>
      <c r="AD71" s="41">
        <v>443340221</v>
      </c>
      <c r="AE71" s="41">
        <v>428198166</v>
      </c>
      <c r="AF71" s="46">
        <v>422648861</v>
      </c>
      <c r="AG71" s="46">
        <v>417543873</v>
      </c>
      <c r="AH71" s="46">
        <v>411194311</v>
      </c>
    </row>
    <row r="72" spans="1:34" ht="10.5" customHeight="1">
      <c r="A72" s="54" t="s">
        <v>45</v>
      </c>
      <c r="B72" s="54"/>
      <c r="C72" s="12"/>
      <c r="D72" s="10" t="s">
        <v>59</v>
      </c>
      <c r="E72" s="11" t="s">
        <v>59</v>
      </c>
      <c r="F72" s="11" t="s">
        <v>59</v>
      </c>
      <c r="G72" s="11" t="s">
        <v>59</v>
      </c>
      <c r="H72" s="11">
        <v>718176</v>
      </c>
      <c r="I72" s="11">
        <v>718176</v>
      </c>
      <c r="J72" s="11" t="s">
        <v>73</v>
      </c>
      <c r="K72" s="11" t="s">
        <v>73</v>
      </c>
      <c r="L72" s="11" t="s">
        <v>77</v>
      </c>
      <c r="M72" s="11" t="s">
        <v>77</v>
      </c>
      <c r="N72" s="11" t="s">
        <v>77</v>
      </c>
      <c r="O72" s="11" t="s">
        <v>59</v>
      </c>
      <c r="P72" s="11" t="s">
        <v>59</v>
      </c>
      <c r="Q72" s="11" t="s">
        <v>85</v>
      </c>
      <c r="R72" s="11" t="s">
        <v>59</v>
      </c>
      <c r="S72" s="11" t="s">
        <v>107</v>
      </c>
      <c r="T72" s="11" t="s">
        <v>99</v>
      </c>
      <c r="U72" s="11" t="s">
        <v>94</v>
      </c>
      <c r="V72" s="11" t="s">
        <v>107</v>
      </c>
      <c r="W72" s="11" t="s">
        <v>59</v>
      </c>
      <c r="X72" s="11" t="s">
        <v>113</v>
      </c>
      <c r="Y72" s="11" t="s">
        <v>94</v>
      </c>
      <c r="Z72" s="11" t="s">
        <v>113</v>
      </c>
      <c r="AA72" s="11" t="s">
        <v>94</v>
      </c>
      <c r="AB72" s="11" t="s">
        <v>113</v>
      </c>
      <c r="AC72" s="11" t="s">
        <v>94</v>
      </c>
      <c r="AD72" s="11" t="s">
        <v>113</v>
      </c>
      <c r="AE72" s="11" t="s">
        <v>94</v>
      </c>
      <c r="AF72" s="11" t="s">
        <v>113</v>
      </c>
      <c r="AG72" s="11" t="s">
        <v>142</v>
      </c>
      <c r="AH72" s="11" t="s">
        <v>113</v>
      </c>
    </row>
    <row r="73" spans="1:34" ht="10.5" customHeight="1">
      <c r="A73" s="57" t="s">
        <v>58</v>
      </c>
      <c r="B73" s="58"/>
      <c r="C73" s="12"/>
      <c r="D73" s="13">
        <f aca="true" t="shared" si="0" ref="D73:I73">SUM(D70,D72)</f>
        <v>212576423</v>
      </c>
      <c r="E73" s="14">
        <f t="shared" si="0"/>
        <v>204780565</v>
      </c>
      <c r="F73" s="14">
        <f t="shared" si="0"/>
        <v>206515829</v>
      </c>
      <c r="G73" s="14">
        <f t="shared" si="0"/>
        <v>212710083</v>
      </c>
      <c r="H73" s="14">
        <f t="shared" si="0"/>
        <v>215065610</v>
      </c>
      <c r="I73" s="14">
        <f t="shared" si="0"/>
        <v>201228355</v>
      </c>
      <c r="J73" s="14">
        <f>SUM(J70,J72)</f>
        <v>220275464</v>
      </c>
      <c r="K73" s="14">
        <f>SUM(K70,K72)</f>
        <v>223614993</v>
      </c>
      <c r="L73" s="14">
        <f>SUM(L70,L72)</f>
        <v>228765865</v>
      </c>
      <c r="M73" s="14">
        <f>SUM(M70,M72)</f>
        <v>221852771</v>
      </c>
      <c r="N73" s="14">
        <f>SUM(N70,N72)</f>
        <v>223001953</v>
      </c>
      <c r="O73" s="14">
        <v>227684454</v>
      </c>
      <c r="P73" s="14">
        <f>SUM(P70,P72)</f>
        <v>237392727</v>
      </c>
      <c r="Q73" s="14">
        <v>226756394</v>
      </c>
      <c r="R73" s="14">
        <v>237978242</v>
      </c>
      <c r="S73" s="14">
        <v>228749312</v>
      </c>
      <c r="T73" s="14">
        <v>244599322</v>
      </c>
      <c r="U73" s="14">
        <v>241060577</v>
      </c>
      <c r="V73" s="14">
        <v>240472157</v>
      </c>
      <c r="W73" s="37">
        <v>229388647</v>
      </c>
      <c r="X73" s="14">
        <v>238920408</v>
      </c>
      <c r="Y73" s="14">
        <v>226661337</v>
      </c>
      <c r="Z73" s="39">
        <v>243165828</v>
      </c>
      <c r="AA73" s="39">
        <v>232905237</v>
      </c>
      <c r="AB73" s="39">
        <v>244300920</v>
      </c>
      <c r="AC73" s="39">
        <v>305846349</v>
      </c>
      <c r="AD73" s="39">
        <v>296147274</v>
      </c>
      <c r="AE73" s="39">
        <v>285348008</v>
      </c>
      <c r="AF73" s="39">
        <v>269708479</v>
      </c>
      <c r="AG73" s="39">
        <v>269810388</v>
      </c>
      <c r="AH73" s="39">
        <v>253642981</v>
      </c>
    </row>
    <row r="74" spans="1:34" ht="10.5" customHeight="1">
      <c r="A74" s="58"/>
      <c r="B74" s="58"/>
      <c r="C74" s="12"/>
      <c r="D74" s="18">
        <f aca="true" t="shared" si="1" ref="D74:I74">SUM(D71,D72)</f>
        <v>305118423</v>
      </c>
      <c r="E74" s="19">
        <f t="shared" si="1"/>
        <v>298690101</v>
      </c>
      <c r="F74" s="19">
        <f t="shared" si="1"/>
        <v>297507205</v>
      </c>
      <c r="G74" s="19">
        <f t="shared" si="1"/>
        <v>303190382</v>
      </c>
      <c r="H74" s="19">
        <f t="shared" si="1"/>
        <v>317676464</v>
      </c>
      <c r="I74" s="19">
        <f t="shared" si="1"/>
        <v>302063874</v>
      </c>
      <c r="J74" s="19">
        <f>SUM(J71,J72)</f>
        <v>331571715</v>
      </c>
      <c r="K74" s="19">
        <f>SUM(K71,K72)</f>
        <v>332634957</v>
      </c>
      <c r="L74" s="19">
        <f>SUM(L71,L72)</f>
        <v>341070852</v>
      </c>
      <c r="M74" s="19">
        <f>SUM(M71,M72)</f>
        <v>332810622</v>
      </c>
      <c r="N74" s="19">
        <f>SUM(N71,N72)</f>
        <v>335182533</v>
      </c>
      <c r="O74" s="19">
        <v>337841359</v>
      </c>
      <c r="P74" s="19">
        <f>SUM(P71,P72)</f>
        <v>359542247</v>
      </c>
      <c r="Q74" s="19">
        <v>346129225</v>
      </c>
      <c r="R74" s="19">
        <v>354276831</v>
      </c>
      <c r="S74" s="19">
        <v>342980158</v>
      </c>
      <c r="T74" s="19">
        <v>353713762</v>
      </c>
      <c r="U74" s="19">
        <v>350540417</v>
      </c>
      <c r="V74" s="19">
        <v>346551201</v>
      </c>
      <c r="W74" s="38">
        <v>335770659</v>
      </c>
      <c r="X74" s="19">
        <v>342157484</v>
      </c>
      <c r="Y74" s="19">
        <v>329946685</v>
      </c>
      <c r="Z74" s="41">
        <v>346306245</v>
      </c>
      <c r="AA74" s="41">
        <v>337143496</v>
      </c>
      <c r="AB74" s="41">
        <v>352282723</v>
      </c>
      <c r="AC74" s="41">
        <v>414350209</v>
      </c>
      <c r="AD74" s="41">
        <v>443340221</v>
      </c>
      <c r="AE74" s="41">
        <v>428198166</v>
      </c>
      <c r="AF74" s="46">
        <v>422648861</v>
      </c>
      <c r="AG74" s="46">
        <v>417543873</v>
      </c>
      <c r="AH74" s="46">
        <v>411194311</v>
      </c>
    </row>
    <row r="75" spans="1:34" ht="3" customHeight="1">
      <c r="A75" s="30"/>
      <c r="B75" s="30"/>
      <c r="C75" s="20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35"/>
      <c r="X75" s="21"/>
      <c r="Y75" s="21"/>
      <c r="Z75" s="35"/>
      <c r="AA75" s="35"/>
      <c r="AB75" s="35"/>
      <c r="AC75" s="35"/>
      <c r="AD75" s="35"/>
      <c r="AE75" s="35"/>
      <c r="AF75" s="47"/>
      <c r="AG75" s="47"/>
      <c r="AH75" s="47"/>
    </row>
    <row r="76" spans="1:34" ht="29.25" customHeight="1">
      <c r="A76" s="59" t="s">
        <v>143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</row>
    <row r="77" ht="9">
      <c r="U77" s="31"/>
    </row>
  </sheetData>
  <sheetProtection/>
  <mergeCells count="78">
    <mergeCell ref="AA64:AA65"/>
    <mergeCell ref="AB64:AB65"/>
    <mergeCell ref="AC64:AC65"/>
    <mergeCell ref="AD64:AD65"/>
    <mergeCell ref="AE64:AE65"/>
    <mergeCell ref="U64:U65"/>
    <mergeCell ref="V64:V65"/>
    <mergeCell ref="W64:W65"/>
    <mergeCell ref="X64:X65"/>
    <mergeCell ref="Y64:Y65"/>
    <mergeCell ref="L64:L65"/>
    <mergeCell ref="M64:M65"/>
    <mergeCell ref="N64:N65"/>
    <mergeCell ref="Z64:Z65"/>
    <mergeCell ref="O64:O65"/>
    <mergeCell ref="P64:P65"/>
    <mergeCell ref="Q64:Q65"/>
    <mergeCell ref="R64:R65"/>
    <mergeCell ref="S64:S65"/>
    <mergeCell ref="T64:T65"/>
    <mergeCell ref="AG64:AG65"/>
    <mergeCell ref="AF64:AF65"/>
    <mergeCell ref="D64:D65"/>
    <mergeCell ref="E64:E65"/>
    <mergeCell ref="F64:F65"/>
    <mergeCell ref="G64:G65"/>
    <mergeCell ref="H64:H65"/>
    <mergeCell ref="I64:I65"/>
    <mergeCell ref="J64:J65"/>
    <mergeCell ref="K64:K65"/>
    <mergeCell ref="A34:B34"/>
    <mergeCell ref="A6:B6"/>
    <mergeCell ref="A3:C4"/>
    <mergeCell ref="A27:B28"/>
    <mergeCell ref="N3:O3"/>
    <mergeCell ref="Z3:AA3"/>
    <mergeCell ref="X3:Y3"/>
    <mergeCell ref="V3:W3"/>
    <mergeCell ref="A1:J1"/>
    <mergeCell ref="J3:K3"/>
    <mergeCell ref="A55:B55"/>
    <mergeCell ref="A20:B20"/>
    <mergeCell ref="R3:S3"/>
    <mergeCell ref="P3:Q3"/>
    <mergeCell ref="A36:B36"/>
    <mergeCell ref="D3:E3"/>
    <mergeCell ref="A39:B39"/>
    <mergeCell ref="L3:M3"/>
    <mergeCell ref="A76:AH76"/>
    <mergeCell ref="A72:B72"/>
    <mergeCell ref="F3:G3"/>
    <mergeCell ref="A29:B29"/>
    <mergeCell ref="A66:B66"/>
    <mergeCell ref="A58:B58"/>
    <mergeCell ref="A59:B59"/>
    <mergeCell ref="A26:B26"/>
    <mergeCell ref="A19:B19"/>
    <mergeCell ref="A35:B35"/>
    <mergeCell ref="A64:B64"/>
    <mergeCell ref="A65:B65"/>
    <mergeCell ref="AB3:AC3"/>
    <mergeCell ref="A73:B74"/>
    <mergeCell ref="A70:B71"/>
    <mergeCell ref="A63:B63"/>
    <mergeCell ref="A69:B69"/>
    <mergeCell ref="A37:B37"/>
    <mergeCell ref="A68:B68"/>
    <mergeCell ref="T3:U3"/>
    <mergeCell ref="AF3:AG3"/>
    <mergeCell ref="AH64:AH65"/>
    <mergeCell ref="A67:B67"/>
    <mergeCell ref="A62:B62"/>
    <mergeCell ref="A60:B60"/>
    <mergeCell ref="A57:B57"/>
    <mergeCell ref="H3:I3"/>
    <mergeCell ref="A56:B56"/>
    <mergeCell ref="A38:B38"/>
    <mergeCell ref="AD3:AE3"/>
  </mergeCells>
  <printOptions/>
  <pageMargins left="0.35433070866141736" right="0.15748031496062992" top="0.8661417322834646" bottom="0.4724409448818898" header="0.6299212598425197" footer="0.3937007874015748"/>
  <pageSetup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2023-07-05T09:14:08Z</cp:lastPrinted>
  <dcterms:created xsi:type="dcterms:W3CDTF">2002-09-09T06:36:12Z</dcterms:created>
  <dcterms:modified xsi:type="dcterms:W3CDTF">2024-02-07T07:59:21Z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