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7490" tabRatio="433" activeTab="0"/>
  </bookViews>
  <sheets>
    <sheet name="17表" sheetId="1" r:id="rId1"/>
  </sheets>
  <definedNames>
    <definedName name="_xlnm.Print_Area" localSheetId="0">'17表'!$A$1:$AC$31</definedName>
  </definedNames>
  <calcPr fullCalcOnLoad="1"/>
</workbook>
</file>

<file path=xl/sharedStrings.xml><?xml version="1.0" encoding="utf-8"?>
<sst xmlns="http://schemas.openxmlformats.org/spreadsheetml/2006/main" count="76" uniqueCount="46">
  <si>
    <t>第17表　平成10年度以降一般会計、特別会計及び政府関係機関純計</t>
  </si>
  <si>
    <t>区　　　　　　分</t>
  </si>
  <si>
    <t>平成10年度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</si>
  <si>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</si>
  <si>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</si>
  <si>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</si>
  <si>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</si>
  <si>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</si>
  <si>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</si>
  <si>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</si>
  <si>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</si>
  <si>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</si>
  <si>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当初予算額</t>
  </si>
  <si>
    <t>当初予算額</t>
  </si>
  <si>
    <t>歳　　　入</t>
  </si>
  <si>
    <t>一般会計歳入総額</t>
  </si>
  <si>
    <t>特別会計歳入総額</t>
  </si>
  <si>
    <t>合　　　　　　計</t>
  </si>
  <si>
    <t>うち重複額等</t>
  </si>
  <si>
    <t>差引額</t>
  </si>
  <si>
    <t>政府関係機関収入総額</t>
  </si>
  <si>
    <t>うち重複額</t>
  </si>
  <si>
    <t>再差引純計額</t>
  </si>
  <si>
    <t>歳　　　出</t>
  </si>
  <si>
    <t>一般会計歳出総額</t>
  </si>
  <si>
    <t>特別会計歳出総額</t>
  </si>
  <si>
    <t>政府関係機関支出総額</t>
  </si>
  <si>
    <t>（注）計数はそれぞれ四捨五入によっているので、端数において合計とは一致しないものがある。</t>
  </si>
  <si>
    <t>20</t>
  </si>
  <si>
    <t>21</t>
  </si>
  <si>
    <t>22</t>
  </si>
  <si>
    <t>23</t>
  </si>
  <si>
    <t>24</t>
  </si>
  <si>
    <t>（単位：百万円）</t>
  </si>
  <si>
    <t>当初予算額</t>
  </si>
  <si>
    <t>25</t>
  </si>
  <si>
    <t>26</t>
  </si>
  <si>
    <t>27</t>
  </si>
  <si>
    <t>28</t>
  </si>
  <si>
    <t>29</t>
  </si>
  <si>
    <t>30</t>
  </si>
  <si>
    <t>令和元年度</t>
  </si>
  <si>
    <t>2</t>
  </si>
  <si>
    <t>3</t>
  </si>
  <si>
    <t>4</t>
  </si>
  <si>
    <t>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</si>
</sst>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* #,##0;;* &quot;0&quot;;* &quot;－&quot;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8"/>
      <name val="ＭＳ 明朝"/>
      <family val="1"/>
    </font>
    <font>
      <sz val="11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Continuous" vertical="top"/>
    </xf>
    <xf numFmtId="0" fontId="2" fillId="33" borderId="0" xfId="0" applyFont="1" applyFill="1" applyBorder="1" applyAlignment="1">
      <alignment horizontal="centerContinuous" vertical="top"/>
    </xf>
    <xf numFmtId="0" fontId="2" fillId="33" borderId="0" xfId="0" applyFont="1" applyFill="1" applyBorder="1" applyAlignment="1">
      <alignment vertical="top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180" fontId="4" fillId="33" borderId="14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180" fontId="5" fillId="33" borderId="14" xfId="0" applyNumberFormat="1" applyFont="1" applyFill="1" applyBorder="1" applyAlignment="1">
      <alignment vertical="center"/>
    </xf>
    <xf numFmtId="180" fontId="5" fillId="33" borderId="0" xfId="0" applyNumberFormat="1" applyFont="1" applyFill="1" applyBorder="1" applyAlignment="1">
      <alignment vertical="center"/>
    </xf>
    <xf numFmtId="180" fontId="5" fillId="33" borderId="0" xfId="0" applyNumberFormat="1" applyFont="1" applyFill="1" applyAlignment="1">
      <alignment vertical="center"/>
    </xf>
    <xf numFmtId="180" fontId="4" fillId="33" borderId="14" xfId="0" applyNumberFormat="1" applyFont="1" applyFill="1" applyBorder="1" applyAlignment="1">
      <alignment vertical="center"/>
    </xf>
    <xf numFmtId="180" fontId="4" fillId="33" borderId="0" xfId="0" applyNumberFormat="1" applyFont="1" applyFill="1" applyBorder="1" applyAlignment="1">
      <alignment vertical="center"/>
    </xf>
    <xf numFmtId="180" fontId="5" fillId="33" borderId="14" xfId="0" applyNumberFormat="1" applyFont="1" applyFill="1" applyBorder="1" applyAlignment="1">
      <alignment vertical="center"/>
    </xf>
    <xf numFmtId="180" fontId="5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distributed" vertical="center"/>
    </xf>
    <xf numFmtId="0" fontId="2" fillId="33" borderId="0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distributed" vertical="center"/>
    </xf>
    <xf numFmtId="180" fontId="5" fillId="33" borderId="16" xfId="0" applyNumberFormat="1" applyFont="1" applyFill="1" applyBorder="1" applyAlignment="1">
      <alignment vertical="center"/>
    </xf>
    <xf numFmtId="180" fontId="5" fillId="33" borderId="15" xfId="0" applyNumberFormat="1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distributed" vertical="center"/>
    </xf>
    <xf numFmtId="0" fontId="0" fillId="33" borderId="0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38" fontId="4" fillId="33" borderId="0" xfId="48" applyFont="1" applyFill="1" applyAlignment="1">
      <alignment vertical="center"/>
    </xf>
    <xf numFmtId="38" fontId="5" fillId="33" borderId="0" xfId="48" applyFont="1" applyFill="1" applyAlignment="1">
      <alignment vertical="center"/>
    </xf>
    <xf numFmtId="38" fontId="5" fillId="33" borderId="15" xfId="48" applyFont="1" applyFill="1" applyBorder="1" applyAlignment="1">
      <alignment vertical="center"/>
    </xf>
    <xf numFmtId="38" fontId="0" fillId="33" borderId="0" xfId="48" applyFont="1" applyFill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43" fillId="34" borderId="0" xfId="48" applyFont="1" applyFill="1" applyAlignment="1">
      <alignment vertical="center"/>
    </xf>
    <xf numFmtId="38" fontId="0" fillId="33" borderId="0" xfId="0" applyNumberFormat="1" applyFont="1" applyFill="1" applyAlignment="1">
      <alignment vertical="center"/>
    </xf>
    <xf numFmtId="38" fontId="4" fillId="0" borderId="0" xfId="48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F31"/>
  <sheetViews>
    <sheetView tabSelected="1" view="pageBreakPreview" zoomScaleSheetLayoutView="100" zoomScalePageLayoutView="0" workbookViewId="0" topLeftCell="A1">
      <pane xSplit="3" ySplit="5" topLeftCell="R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C25" sqref="AC25"/>
    </sheetView>
  </sheetViews>
  <sheetFormatPr defaultColWidth="9.421875" defaultRowHeight="10.5" customHeight="1"/>
  <cols>
    <col min="1" max="1" width="1.8515625" style="1" customWidth="1"/>
    <col min="2" max="2" width="24.140625" style="1" customWidth="1"/>
    <col min="3" max="3" width="1.1484375" style="1" customWidth="1"/>
    <col min="4" max="29" width="14.421875" style="1" customWidth="1"/>
    <col min="30" max="31" width="12.7109375" style="1" bestFit="1" customWidth="1"/>
    <col min="32" max="16384" width="9.421875" style="1" customWidth="1"/>
  </cols>
  <sheetData>
    <row r="1" ht="4.5" customHeight="1"/>
    <row r="2" spans="1:19" s="5" customFormat="1" ht="14.25" customHeight="1">
      <c r="A2" s="2" t="s">
        <v>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5" customFormat="1" ht="14.25" customHeight="1">
      <c r="A3" s="4"/>
      <c r="B3" s="27"/>
      <c r="C3" s="4"/>
      <c r="D3" s="4"/>
      <c r="E3" s="4"/>
      <c r="F3" s="4"/>
      <c r="G3" s="4"/>
      <c r="H3" s="4"/>
      <c r="I3" s="28"/>
      <c r="J3" s="4"/>
      <c r="K3" s="4"/>
      <c r="L3" s="4"/>
      <c r="M3" s="28"/>
      <c r="N3" s="28"/>
      <c r="O3" s="28"/>
      <c r="P3" s="28"/>
      <c r="T3" s="28"/>
      <c r="U3" s="28"/>
      <c r="V3" s="28"/>
      <c r="W3" s="28"/>
      <c r="X3" s="28"/>
      <c r="Y3" s="28"/>
      <c r="Z3" s="28"/>
      <c r="AA3" s="28"/>
      <c r="AC3" s="28" t="s">
        <v>33</v>
      </c>
    </row>
    <row r="4" spans="1:29" ht="19.5" customHeight="1">
      <c r="A4" s="45" t="s">
        <v>1</v>
      </c>
      <c r="B4" s="45"/>
      <c r="C4" s="45"/>
      <c r="D4" s="6" t="s">
        <v>2</v>
      </c>
      <c r="E4" s="7" t="s">
        <v>3</v>
      </c>
      <c r="F4" s="7" t="s">
        <v>4</v>
      </c>
      <c r="G4" s="8" t="s">
        <v>5</v>
      </c>
      <c r="H4" s="7" t="s">
        <v>6</v>
      </c>
      <c r="I4" s="8" t="s">
        <v>7</v>
      </c>
      <c r="J4" s="7" t="s">
        <v>8</v>
      </c>
      <c r="K4" s="7" t="s">
        <v>9</v>
      </c>
      <c r="L4" s="7" t="s">
        <v>10</v>
      </c>
      <c r="M4" s="8" t="s">
        <v>11</v>
      </c>
      <c r="N4" s="8" t="s">
        <v>28</v>
      </c>
      <c r="O4" s="8" t="s">
        <v>29</v>
      </c>
      <c r="P4" s="8" t="s">
        <v>30</v>
      </c>
      <c r="Q4" s="8" t="s">
        <v>31</v>
      </c>
      <c r="R4" s="8" t="s">
        <v>32</v>
      </c>
      <c r="S4" s="8" t="s">
        <v>35</v>
      </c>
      <c r="T4" s="8" t="s">
        <v>36</v>
      </c>
      <c r="U4" s="8" t="s">
        <v>37</v>
      </c>
      <c r="V4" s="8" t="s">
        <v>38</v>
      </c>
      <c r="W4" s="8" t="s">
        <v>39</v>
      </c>
      <c r="X4" s="8" t="s">
        <v>40</v>
      </c>
      <c r="Y4" s="8" t="s">
        <v>41</v>
      </c>
      <c r="Z4" s="8" t="s">
        <v>42</v>
      </c>
      <c r="AA4" s="8" t="s">
        <v>43</v>
      </c>
      <c r="AB4" s="8" t="s">
        <v>44</v>
      </c>
      <c r="AC4" s="8" t="s">
        <v>45</v>
      </c>
    </row>
    <row r="5" spans="1:29" ht="19.5" customHeight="1">
      <c r="A5" s="46"/>
      <c r="B5" s="46"/>
      <c r="C5" s="46"/>
      <c r="D5" s="29" t="s">
        <v>12</v>
      </c>
      <c r="E5" s="9" t="s">
        <v>12</v>
      </c>
      <c r="F5" s="9" t="s">
        <v>12</v>
      </c>
      <c r="G5" s="30" t="s">
        <v>12</v>
      </c>
      <c r="H5" s="31" t="s">
        <v>12</v>
      </c>
      <c r="I5" s="9" t="s">
        <v>12</v>
      </c>
      <c r="J5" s="9" t="s">
        <v>12</v>
      </c>
      <c r="K5" s="9" t="s">
        <v>12</v>
      </c>
      <c r="L5" s="9" t="s">
        <v>12</v>
      </c>
      <c r="M5" s="9" t="s">
        <v>13</v>
      </c>
      <c r="N5" s="9" t="s">
        <v>13</v>
      </c>
      <c r="O5" s="9" t="s">
        <v>13</v>
      </c>
      <c r="P5" s="9" t="s">
        <v>13</v>
      </c>
      <c r="Q5" s="9" t="s">
        <v>13</v>
      </c>
      <c r="R5" s="9" t="s">
        <v>13</v>
      </c>
      <c r="S5" s="9" t="s">
        <v>34</v>
      </c>
      <c r="T5" s="9" t="s">
        <v>34</v>
      </c>
      <c r="U5" s="9" t="s">
        <v>34</v>
      </c>
      <c r="V5" s="9" t="s">
        <v>34</v>
      </c>
      <c r="W5" s="9" t="s">
        <v>34</v>
      </c>
      <c r="X5" s="9" t="s">
        <v>34</v>
      </c>
      <c r="Y5" s="9" t="s">
        <v>34</v>
      </c>
      <c r="Z5" s="9" t="s">
        <v>34</v>
      </c>
      <c r="AA5" s="9" t="s">
        <v>34</v>
      </c>
      <c r="AB5" s="9" t="s">
        <v>34</v>
      </c>
      <c r="AC5" s="9" t="s">
        <v>34</v>
      </c>
    </row>
    <row r="6" spans="1:18" ht="21.75" customHeight="1">
      <c r="A6" s="10" t="s">
        <v>14</v>
      </c>
      <c r="B6" s="32"/>
      <c r="C6" s="32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29" ht="21.75" customHeight="1">
      <c r="A7" s="32"/>
      <c r="B7" s="33" t="s">
        <v>15</v>
      </c>
      <c r="C7" s="32"/>
      <c r="D7" s="11">
        <v>77669179</v>
      </c>
      <c r="E7" s="12">
        <v>81860122</v>
      </c>
      <c r="F7" s="12">
        <v>84987053</v>
      </c>
      <c r="G7" s="12">
        <v>82652379</v>
      </c>
      <c r="H7" s="12">
        <v>81229993</v>
      </c>
      <c r="I7" s="12">
        <v>81789078</v>
      </c>
      <c r="J7" s="12">
        <v>82110925</v>
      </c>
      <c r="K7" s="12">
        <v>82182918</v>
      </c>
      <c r="L7" s="12">
        <v>79686024</v>
      </c>
      <c r="M7" s="12">
        <v>82908808</v>
      </c>
      <c r="N7" s="12">
        <v>83061340</v>
      </c>
      <c r="O7" s="12">
        <v>88548001</v>
      </c>
      <c r="P7" s="12">
        <v>92299193</v>
      </c>
      <c r="Q7" s="12">
        <v>92411613</v>
      </c>
      <c r="R7" s="12">
        <v>90333932</v>
      </c>
      <c r="S7" s="12">
        <v>92611539</v>
      </c>
      <c r="T7" s="12">
        <v>95882303</v>
      </c>
      <c r="U7" s="12">
        <v>96341951</v>
      </c>
      <c r="V7" s="12">
        <v>96721841</v>
      </c>
      <c r="W7" s="12">
        <v>97454709</v>
      </c>
      <c r="X7" s="12">
        <v>97712769</v>
      </c>
      <c r="Y7" s="36">
        <v>101457094</v>
      </c>
      <c r="Z7" s="36">
        <v>102657971</v>
      </c>
      <c r="AA7" s="36">
        <v>106609708</v>
      </c>
      <c r="AB7" s="39">
        <v>107596425</v>
      </c>
      <c r="AC7" s="39">
        <v>114381236</v>
      </c>
    </row>
    <row r="8" spans="1:29" ht="21.75" customHeight="1">
      <c r="A8" s="32"/>
      <c r="B8" s="33" t="s">
        <v>16</v>
      </c>
      <c r="C8" s="32"/>
      <c r="D8" s="11">
        <v>300771465</v>
      </c>
      <c r="E8" s="12">
        <v>311590208</v>
      </c>
      <c r="F8" s="12">
        <v>336489579</v>
      </c>
      <c r="G8" s="12">
        <v>390853703</v>
      </c>
      <c r="H8" s="12">
        <v>398372931</v>
      </c>
      <c r="I8" s="12">
        <v>383417899</v>
      </c>
      <c r="J8" s="12">
        <v>407621482</v>
      </c>
      <c r="K8" s="12">
        <v>449150150</v>
      </c>
      <c r="L8" s="12">
        <v>492795830</v>
      </c>
      <c r="M8" s="12">
        <v>389494934</v>
      </c>
      <c r="N8" s="12">
        <v>394323868</v>
      </c>
      <c r="O8" s="12">
        <v>370909736</v>
      </c>
      <c r="P8" s="12">
        <v>381365613</v>
      </c>
      <c r="Q8" s="12">
        <v>400019958</v>
      </c>
      <c r="R8" s="12">
        <v>408394613</v>
      </c>
      <c r="S8" s="12">
        <v>408483086</v>
      </c>
      <c r="T8" s="12">
        <v>414627788</v>
      </c>
      <c r="U8" s="12">
        <v>406498288</v>
      </c>
      <c r="V8" s="12">
        <v>407322405</v>
      </c>
      <c r="W8" s="12">
        <v>395684071</v>
      </c>
      <c r="X8" s="12">
        <v>391078974</v>
      </c>
      <c r="Y8" s="36">
        <v>392593587</v>
      </c>
      <c r="Z8" s="36">
        <v>394459388</v>
      </c>
      <c r="AA8" s="36">
        <v>495725491</v>
      </c>
      <c r="AB8" s="39">
        <v>470533115</v>
      </c>
      <c r="AC8" s="39">
        <v>444597854</v>
      </c>
    </row>
    <row r="9" spans="1:29" ht="21.75" customHeight="1">
      <c r="A9" s="32"/>
      <c r="B9" s="13" t="s">
        <v>17</v>
      </c>
      <c r="C9" s="32"/>
      <c r="D9" s="14">
        <f>SUM(D7:D8)</f>
        <v>378440644</v>
      </c>
      <c r="E9" s="15">
        <f>SUM(E7:E8)+1</f>
        <v>393450331</v>
      </c>
      <c r="F9" s="15">
        <f aca="true" t="shared" si="0" ref="F9:M9">SUM(F7:F8)</f>
        <v>421476632</v>
      </c>
      <c r="G9" s="15">
        <f t="shared" si="0"/>
        <v>473506082</v>
      </c>
      <c r="H9" s="15">
        <f t="shared" si="0"/>
        <v>479602924</v>
      </c>
      <c r="I9" s="15">
        <f t="shared" si="0"/>
        <v>465206977</v>
      </c>
      <c r="J9" s="15">
        <f t="shared" si="0"/>
        <v>489732407</v>
      </c>
      <c r="K9" s="15">
        <f t="shared" si="0"/>
        <v>531333068</v>
      </c>
      <c r="L9" s="15">
        <f t="shared" si="0"/>
        <v>572481854</v>
      </c>
      <c r="M9" s="15">
        <f t="shared" si="0"/>
        <v>472403742</v>
      </c>
      <c r="N9" s="15">
        <v>477385208</v>
      </c>
      <c r="O9" s="15">
        <v>459457737</v>
      </c>
      <c r="P9" s="15">
        <v>473664805</v>
      </c>
      <c r="Q9" s="15">
        <v>492431571</v>
      </c>
      <c r="R9" s="16">
        <v>498728544</v>
      </c>
      <c r="S9" s="16">
        <v>501094626</v>
      </c>
      <c r="T9" s="16">
        <v>510510091</v>
      </c>
      <c r="U9" s="16">
        <v>502840239</v>
      </c>
      <c r="V9" s="16">
        <f>SUM(V7:V8)</f>
        <v>504044246</v>
      </c>
      <c r="W9" s="16">
        <v>493138781</v>
      </c>
      <c r="X9" s="16">
        <v>488791743</v>
      </c>
      <c r="Y9" s="37">
        <v>494050680</v>
      </c>
      <c r="Z9" s="37">
        <v>497117360</v>
      </c>
      <c r="AA9" s="37">
        <v>602335199</v>
      </c>
      <c r="AB9" s="39">
        <v>578129540</v>
      </c>
      <c r="AC9" s="39">
        <v>558979089</v>
      </c>
    </row>
    <row r="10" spans="1:29" ht="21.75" customHeight="1">
      <c r="A10" s="32"/>
      <c r="B10" s="32"/>
      <c r="C10" s="32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Y10" s="36"/>
      <c r="Z10" s="36"/>
      <c r="AA10" s="36"/>
      <c r="AB10" s="39"/>
      <c r="AC10" s="39"/>
    </row>
    <row r="11" spans="1:32" ht="21.75" customHeight="1">
      <c r="A11" s="34"/>
      <c r="B11" s="44" t="s">
        <v>18</v>
      </c>
      <c r="C11" s="34"/>
      <c r="D11" s="17">
        <v>170831348</v>
      </c>
      <c r="E11" s="18">
        <v>171343396</v>
      </c>
      <c r="F11" s="18">
        <v>196337316</v>
      </c>
      <c r="G11" s="18">
        <v>206122153</v>
      </c>
      <c r="H11" s="18">
        <v>217467400</v>
      </c>
      <c r="I11" s="18">
        <v>220241584</v>
      </c>
      <c r="J11" s="18">
        <v>228504484</v>
      </c>
      <c r="K11" s="18">
        <v>255890853</v>
      </c>
      <c r="L11" s="18">
        <v>283030702</v>
      </c>
      <c r="M11" s="18">
        <v>237455578</v>
      </c>
      <c r="N11" s="18">
        <v>240740161</v>
      </c>
      <c r="O11" s="18">
        <v>239351290</v>
      </c>
      <c r="P11" s="18">
        <v>246964098</v>
      </c>
      <c r="Q11" s="18">
        <v>259744687</v>
      </c>
      <c r="R11" s="18">
        <v>257423558</v>
      </c>
      <c r="S11" s="18">
        <v>258202256</v>
      </c>
      <c r="T11" s="18">
        <v>271597689</v>
      </c>
      <c r="U11" s="18">
        <v>263345274</v>
      </c>
      <c r="V11" s="18">
        <f>V9-V12+1</f>
        <v>257643635</v>
      </c>
      <c r="W11" s="18">
        <v>252933460</v>
      </c>
      <c r="X11" s="18">
        <v>249043162</v>
      </c>
      <c r="Y11" s="36">
        <v>249539768</v>
      </c>
      <c r="Z11" s="36">
        <v>252708816</v>
      </c>
      <c r="AA11" s="43">
        <v>306084968</v>
      </c>
      <c r="AB11" s="39">
        <v>306596781</v>
      </c>
      <c r="AC11" s="39">
        <v>305484044</v>
      </c>
      <c r="AE11" s="41"/>
      <c r="AF11" s="41"/>
    </row>
    <row r="12" spans="1:31" ht="21.75" customHeight="1">
      <c r="A12" s="34"/>
      <c r="B12" s="33" t="s">
        <v>19</v>
      </c>
      <c r="C12" s="34"/>
      <c r="D12" s="17">
        <f aca="true" t="shared" si="1" ref="D12:J12">D9-D11</f>
        <v>207609296</v>
      </c>
      <c r="E12" s="18">
        <f t="shared" si="1"/>
        <v>222106935</v>
      </c>
      <c r="F12" s="18">
        <f t="shared" si="1"/>
        <v>225139316</v>
      </c>
      <c r="G12" s="18">
        <f t="shared" si="1"/>
        <v>267383929</v>
      </c>
      <c r="H12" s="18">
        <f t="shared" si="1"/>
        <v>262135524</v>
      </c>
      <c r="I12" s="18">
        <f t="shared" si="1"/>
        <v>244965393</v>
      </c>
      <c r="J12" s="18">
        <f t="shared" si="1"/>
        <v>261227923</v>
      </c>
      <c r="K12" s="18">
        <f>K9-K11-1</f>
        <v>275442214</v>
      </c>
      <c r="L12" s="18">
        <f>L9-L11</f>
        <v>289451152</v>
      </c>
      <c r="M12" s="18">
        <f>M9-M11</f>
        <v>234948164</v>
      </c>
      <c r="N12" s="18">
        <v>236645046</v>
      </c>
      <c r="O12" s="18">
        <v>220106447</v>
      </c>
      <c r="P12" s="18">
        <v>226700707</v>
      </c>
      <c r="Q12" s="18">
        <v>232686884</v>
      </c>
      <c r="R12" s="18">
        <v>241042561</v>
      </c>
      <c r="S12" s="18">
        <v>242892370</v>
      </c>
      <c r="T12" s="18">
        <v>238912401</v>
      </c>
      <c r="U12" s="18">
        <v>239494965</v>
      </c>
      <c r="V12" s="18">
        <v>246400612</v>
      </c>
      <c r="W12" s="18">
        <v>240205321</v>
      </c>
      <c r="X12" s="18">
        <v>239748582</v>
      </c>
      <c r="Y12" s="36">
        <v>244510913</v>
      </c>
      <c r="Z12" s="36">
        <v>244408543</v>
      </c>
      <c r="AA12" s="36">
        <v>296250231</v>
      </c>
      <c r="AB12" s="39">
        <v>271532759</v>
      </c>
      <c r="AC12" s="39">
        <v>253495045</v>
      </c>
      <c r="AD12" s="42"/>
      <c r="AE12" s="42"/>
    </row>
    <row r="13" spans="1:29" ht="21.75" customHeight="1">
      <c r="A13" s="34"/>
      <c r="B13" s="33" t="s">
        <v>20</v>
      </c>
      <c r="C13" s="34"/>
      <c r="D13" s="17">
        <v>7393841</v>
      </c>
      <c r="E13" s="18">
        <v>7469548</v>
      </c>
      <c r="F13" s="18">
        <v>7396148</v>
      </c>
      <c r="G13" s="18">
        <v>7099881</v>
      </c>
      <c r="H13" s="18">
        <v>6409500</v>
      </c>
      <c r="I13" s="18">
        <v>6065344</v>
      </c>
      <c r="J13" s="18">
        <v>5486646</v>
      </c>
      <c r="K13" s="18">
        <v>5072825</v>
      </c>
      <c r="L13" s="18">
        <v>4712217</v>
      </c>
      <c r="M13" s="18">
        <v>2701617</v>
      </c>
      <c r="N13" s="18">
        <v>2101928</v>
      </c>
      <c r="O13" s="18">
        <v>1830705</v>
      </c>
      <c r="P13" s="18">
        <v>2199613</v>
      </c>
      <c r="Q13" s="18">
        <v>1842778</v>
      </c>
      <c r="R13" s="18">
        <v>1913219</v>
      </c>
      <c r="S13" s="18">
        <v>1710227</v>
      </c>
      <c r="T13" s="18">
        <v>1799105</v>
      </c>
      <c r="U13" s="18">
        <v>1834986</v>
      </c>
      <c r="V13" s="18">
        <v>1702084</v>
      </c>
      <c r="W13" s="18">
        <v>1603764</v>
      </c>
      <c r="X13" s="18">
        <v>1652432</v>
      </c>
      <c r="Y13" s="36">
        <v>1756573</v>
      </c>
      <c r="Z13" s="36">
        <v>1693072</v>
      </c>
      <c r="AA13" s="36">
        <v>2677546</v>
      </c>
      <c r="AB13" s="39">
        <v>2004728</v>
      </c>
      <c r="AC13" s="39">
        <v>2234088</v>
      </c>
    </row>
    <row r="14" spans="1:29" ht="21.75" customHeight="1">
      <c r="A14" s="34"/>
      <c r="B14" s="13" t="s">
        <v>17</v>
      </c>
      <c r="C14" s="34"/>
      <c r="D14" s="19">
        <f>SUM(D12:D13)</f>
        <v>215003137</v>
      </c>
      <c r="E14" s="20">
        <f>SUM(E12:E13)</f>
        <v>229576483</v>
      </c>
      <c r="F14" s="20">
        <f>SUM(F12:F13)</f>
        <v>232535464</v>
      </c>
      <c r="G14" s="20">
        <f>SUM(G12:G13)-1</f>
        <v>274483809</v>
      </c>
      <c r="H14" s="20">
        <f>SUM(H12:H13)</f>
        <v>268545024</v>
      </c>
      <c r="I14" s="20">
        <f>SUM(I12:I13)+1</f>
        <v>251030738</v>
      </c>
      <c r="J14" s="20">
        <f>SUM(J12:J13)</f>
        <v>266714569</v>
      </c>
      <c r="K14" s="20">
        <f>SUM(K12:K13)</f>
        <v>280515039</v>
      </c>
      <c r="L14" s="20">
        <f>SUM(L12:L13)</f>
        <v>294163369</v>
      </c>
      <c r="M14" s="20">
        <f>SUM(M12:M13)</f>
        <v>237649781</v>
      </c>
      <c r="N14" s="20">
        <v>238746975</v>
      </c>
      <c r="O14" s="20">
        <v>221937152</v>
      </c>
      <c r="P14" s="20">
        <v>228900320</v>
      </c>
      <c r="Q14" s="20">
        <v>234529662</v>
      </c>
      <c r="R14" s="20">
        <v>242955780</v>
      </c>
      <c r="S14" s="20">
        <v>244602596</v>
      </c>
      <c r="T14" s="20">
        <v>240711506</v>
      </c>
      <c r="U14" s="20">
        <v>241329951</v>
      </c>
      <c r="V14" s="20">
        <f>SUM(V12:V13)</f>
        <v>248102696</v>
      </c>
      <c r="W14" s="20">
        <v>241809085</v>
      </c>
      <c r="X14" s="20">
        <v>241401013</v>
      </c>
      <c r="Y14" s="37">
        <v>246267486</v>
      </c>
      <c r="Z14" s="37">
        <v>246101615</v>
      </c>
      <c r="AA14" s="37">
        <v>298927777</v>
      </c>
      <c r="AB14" s="39">
        <v>273537487</v>
      </c>
      <c r="AC14" s="39">
        <v>255729133</v>
      </c>
    </row>
    <row r="15" spans="1:29" ht="21.75" customHeight="1">
      <c r="A15" s="34"/>
      <c r="B15" s="34"/>
      <c r="C15" s="34"/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Y15" s="36"/>
      <c r="Z15" s="36"/>
      <c r="AA15" s="36"/>
      <c r="AB15" s="39"/>
      <c r="AC15" s="39"/>
    </row>
    <row r="16" spans="1:29" ht="21.75" customHeight="1">
      <c r="A16" s="34"/>
      <c r="B16" s="33" t="s">
        <v>21</v>
      </c>
      <c r="C16" s="34"/>
      <c r="D16" s="17">
        <v>6013215</v>
      </c>
      <c r="E16" s="18">
        <v>5759131</v>
      </c>
      <c r="F16" s="18">
        <v>5568579</v>
      </c>
      <c r="G16" s="18">
        <v>5128932</v>
      </c>
      <c r="H16" s="18">
        <v>4436006</v>
      </c>
      <c r="I16" s="18">
        <v>3818686</v>
      </c>
      <c r="J16" s="18">
        <v>3386054</v>
      </c>
      <c r="K16" s="18">
        <v>3017732</v>
      </c>
      <c r="L16" s="18">
        <v>2531188</v>
      </c>
      <c r="M16" s="18">
        <v>567868</v>
      </c>
      <c r="N16" s="18">
        <v>432920</v>
      </c>
      <c r="O16" s="18">
        <v>391136</v>
      </c>
      <c r="P16" s="18">
        <v>436871</v>
      </c>
      <c r="Q16" s="18">
        <v>367713</v>
      </c>
      <c r="R16" s="18">
        <v>387210</v>
      </c>
      <c r="S16" s="18">
        <v>326491</v>
      </c>
      <c r="T16" s="18">
        <v>304144</v>
      </c>
      <c r="U16" s="18">
        <v>267452</v>
      </c>
      <c r="V16" s="18">
        <v>238023</v>
      </c>
      <c r="W16" s="18">
        <v>190623</v>
      </c>
      <c r="X16" s="18">
        <v>171250</v>
      </c>
      <c r="Y16" s="36">
        <v>161172</v>
      </c>
      <c r="Z16" s="36">
        <v>156352</v>
      </c>
      <c r="AA16" s="36">
        <v>588644</v>
      </c>
      <c r="AB16" s="39">
        <v>350742</v>
      </c>
      <c r="AC16" s="39">
        <v>198354</v>
      </c>
    </row>
    <row r="17" spans="1:29" ht="21.75" customHeight="1">
      <c r="A17" s="34"/>
      <c r="B17" s="21" t="s">
        <v>22</v>
      </c>
      <c r="C17" s="34"/>
      <c r="D17" s="19">
        <f>D14-D16+1</f>
        <v>208989923</v>
      </c>
      <c r="E17" s="20">
        <f aca="true" t="shared" si="2" ref="E17:L17">E14-E16</f>
        <v>223817352</v>
      </c>
      <c r="F17" s="20">
        <f t="shared" si="2"/>
        <v>226966885</v>
      </c>
      <c r="G17" s="20">
        <f t="shared" si="2"/>
        <v>269354877</v>
      </c>
      <c r="H17" s="20">
        <f t="shared" si="2"/>
        <v>264109018</v>
      </c>
      <c r="I17" s="20">
        <f t="shared" si="2"/>
        <v>247212052</v>
      </c>
      <c r="J17" s="20">
        <f t="shared" si="2"/>
        <v>263328515</v>
      </c>
      <c r="K17" s="20">
        <f t="shared" si="2"/>
        <v>277497307</v>
      </c>
      <c r="L17" s="20">
        <f t="shared" si="2"/>
        <v>291632181</v>
      </c>
      <c r="M17" s="20">
        <f>M14-M16-1</f>
        <v>237081912</v>
      </c>
      <c r="N17" s="20">
        <v>238314055</v>
      </c>
      <c r="O17" s="20">
        <v>221546016</v>
      </c>
      <c r="P17" s="20">
        <v>228463450</v>
      </c>
      <c r="Q17" s="20">
        <v>234161949</v>
      </c>
      <c r="R17" s="20">
        <v>242568570</v>
      </c>
      <c r="S17" s="20">
        <v>244276106</v>
      </c>
      <c r="T17" s="20">
        <v>240407362</v>
      </c>
      <c r="U17" s="20">
        <v>241062498</v>
      </c>
      <c r="V17" s="20">
        <f>V14-V16-1</f>
        <v>247864672</v>
      </c>
      <c r="W17" s="20">
        <v>241618462</v>
      </c>
      <c r="X17" s="20">
        <v>241229764</v>
      </c>
      <c r="Y17" s="37">
        <v>246106314</v>
      </c>
      <c r="Z17" s="37">
        <v>245945263</v>
      </c>
      <c r="AA17" s="37">
        <v>298339133</v>
      </c>
      <c r="AB17" s="39">
        <v>273186745</v>
      </c>
      <c r="AC17" s="39">
        <v>255530779</v>
      </c>
    </row>
    <row r="18" spans="1:29" ht="21.75" customHeight="1">
      <c r="A18" s="34"/>
      <c r="B18" s="34"/>
      <c r="C18" s="34"/>
      <c r="D18" s="17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Y18" s="36"/>
      <c r="Z18" s="36"/>
      <c r="AA18" s="36"/>
      <c r="AB18" s="39"/>
      <c r="AC18" s="39"/>
    </row>
    <row r="19" spans="1:32" ht="21.75" customHeight="1">
      <c r="A19" s="22" t="s">
        <v>23</v>
      </c>
      <c r="B19" s="34"/>
      <c r="C19" s="34"/>
      <c r="D19" s="17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Y19" s="36"/>
      <c r="Z19" s="36"/>
      <c r="AA19" s="36"/>
      <c r="AB19" s="39"/>
      <c r="AC19" s="39"/>
      <c r="AE19" s="41"/>
      <c r="AF19" s="41"/>
    </row>
    <row r="20" spans="1:29" ht="21.75" customHeight="1">
      <c r="A20" s="34"/>
      <c r="B20" s="33" t="s">
        <v>24</v>
      </c>
      <c r="C20" s="34"/>
      <c r="D20" s="17">
        <v>77669179</v>
      </c>
      <c r="E20" s="18">
        <v>81860122</v>
      </c>
      <c r="F20" s="18">
        <v>84987053</v>
      </c>
      <c r="G20" s="18">
        <v>82652379</v>
      </c>
      <c r="H20" s="18">
        <v>81229993</v>
      </c>
      <c r="I20" s="18">
        <v>81789078</v>
      </c>
      <c r="J20" s="18">
        <v>82110925</v>
      </c>
      <c r="K20" s="18">
        <v>82182918</v>
      </c>
      <c r="L20" s="18">
        <v>79686024</v>
      </c>
      <c r="M20" s="18">
        <v>82908808</v>
      </c>
      <c r="N20" s="18">
        <v>83061340</v>
      </c>
      <c r="O20" s="18">
        <v>88548001</v>
      </c>
      <c r="P20" s="18">
        <v>92299193</v>
      </c>
      <c r="Q20" s="18">
        <v>92411613</v>
      </c>
      <c r="R20" s="18">
        <v>90333932</v>
      </c>
      <c r="S20" s="18">
        <v>92611539</v>
      </c>
      <c r="T20" s="18">
        <v>95882303</v>
      </c>
      <c r="U20" s="18">
        <v>96341951</v>
      </c>
      <c r="V20" s="18">
        <v>96721841</v>
      </c>
      <c r="W20" s="18">
        <v>97454709</v>
      </c>
      <c r="X20" s="18">
        <v>97712769</v>
      </c>
      <c r="Y20" s="36">
        <v>101457094</v>
      </c>
      <c r="Z20" s="36">
        <v>102657971</v>
      </c>
      <c r="AA20" s="36">
        <v>106609708</v>
      </c>
      <c r="AB20" s="39">
        <v>107596425</v>
      </c>
      <c r="AC20" s="39">
        <v>114381236</v>
      </c>
    </row>
    <row r="21" spans="1:29" ht="21.75" customHeight="1">
      <c r="A21" s="34"/>
      <c r="B21" s="33" t="s">
        <v>25</v>
      </c>
      <c r="C21" s="34"/>
      <c r="D21" s="17">
        <v>275466637</v>
      </c>
      <c r="E21" s="18">
        <v>289762256</v>
      </c>
      <c r="F21" s="18">
        <v>318688542</v>
      </c>
      <c r="G21" s="18">
        <v>373015025</v>
      </c>
      <c r="H21" s="18">
        <v>382664073</v>
      </c>
      <c r="I21" s="18">
        <v>369297542</v>
      </c>
      <c r="J21" s="18">
        <v>387409737</v>
      </c>
      <c r="K21" s="18">
        <v>411944227</v>
      </c>
      <c r="L21" s="18">
        <v>460385697</v>
      </c>
      <c r="M21" s="18">
        <v>361880062</v>
      </c>
      <c r="N21" s="18">
        <v>368447652</v>
      </c>
      <c r="O21" s="18">
        <v>354914985</v>
      </c>
      <c r="P21" s="18">
        <v>367073786</v>
      </c>
      <c r="Q21" s="18">
        <v>384885118</v>
      </c>
      <c r="R21" s="18">
        <v>394094489</v>
      </c>
      <c r="S21" s="18">
        <v>386629989</v>
      </c>
      <c r="T21" s="18">
        <v>411425772</v>
      </c>
      <c r="U21" s="18">
        <v>403552947</v>
      </c>
      <c r="V21" s="18">
        <v>403851688</v>
      </c>
      <c r="W21" s="18">
        <v>393428961</v>
      </c>
      <c r="X21" s="18">
        <v>388495959</v>
      </c>
      <c r="Y21" s="36">
        <v>389456858</v>
      </c>
      <c r="Z21" s="36">
        <v>391759059</v>
      </c>
      <c r="AA21" s="36">
        <v>493699157</v>
      </c>
      <c r="AB21" s="39">
        <v>467282396</v>
      </c>
      <c r="AC21" s="39">
        <v>441908848</v>
      </c>
    </row>
    <row r="22" spans="1:29" ht="21.75" customHeight="1">
      <c r="A22" s="34"/>
      <c r="B22" s="13" t="s">
        <v>17</v>
      </c>
      <c r="C22" s="34"/>
      <c r="D22" s="19">
        <f>SUM(D20:D21)</f>
        <v>353135816</v>
      </c>
      <c r="E22" s="20">
        <f>SUM(E20:E21)+1</f>
        <v>371622379</v>
      </c>
      <c r="F22" s="20">
        <f>SUM(F20:F21)+1</f>
        <v>403675596</v>
      </c>
      <c r="G22" s="20">
        <f aca="true" t="shared" si="3" ref="G22:M22">SUM(G20:G21)</f>
        <v>455667404</v>
      </c>
      <c r="H22" s="20">
        <f t="shared" si="3"/>
        <v>463894066</v>
      </c>
      <c r="I22" s="20">
        <f t="shared" si="3"/>
        <v>451086620</v>
      </c>
      <c r="J22" s="20">
        <f t="shared" si="3"/>
        <v>469520662</v>
      </c>
      <c r="K22" s="20">
        <f t="shared" si="3"/>
        <v>494127145</v>
      </c>
      <c r="L22" s="20">
        <f t="shared" si="3"/>
        <v>540071721</v>
      </c>
      <c r="M22" s="20">
        <f t="shared" si="3"/>
        <v>444788870</v>
      </c>
      <c r="N22" s="20">
        <v>451508991</v>
      </c>
      <c r="O22" s="20">
        <v>443462986</v>
      </c>
      <c r="P22" s="20">
        <v>459372979</v>
      </c>
      <c r="Q22" s="20">
        <v>477296731</v>
      </c>
      <c r="R22" s="20">
        <v>484428420</v>
      </c>
      <c r="S22" s="20">
        <v>479241528</v>
      </c>
      <c r="T22" s="20">
        <v>507308074</v>
      </c>
      <c r="U22" s="20">
        <v>499894898</v>
      </c>
      <c r="V22" s="20">
        <f>SUM(V20:V21)</f>
        <v>500573529</v>
      </c>
      <c r="W22" s="20">
        <v>490883671</v>
      </c>
      <c r="X22" s="20">
        <v>486208729</v>
      </c>
      <c r="Y22" s="37">
        <v>490913952</v>
      </c>
      <c r="Z22" s="37">
        <v>494417030</v>
      </c>
      <c r="AA22" s="37">
        <v>600308865</v>
      </c>
      <c r="AB22" s="39">
        <v>574878820</v>
      </c>
      <c r="AC22" s="39">
        <v>556290083</v>
      </c>
    </row>
    <row r="23" spans="1:29" ht="21.75" customHeight="1">
      <c r="A23" s="34"/>
      <c r="B23" s="34"/>
      <c r="C23" s="34"/>
      <c r="D23" s="17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Y23" s="36"/>
      <c r="Z23" s="36"/>
      <c r="AA23" s="36"/>
      <c r="AB23" s="39"/>
      <c r="AC23" s="39"/>
    </row>
    <row r="24" spans="1:29" ht="21.75" customHeight="1">
      <c r="A24" s="34"/>
      <c r="B24" s="44" t="s">
        <v>18</v>
      </c>
      <c r="C24" s="34"/>
      <c r="D24" s="17">
        <v>168905524</v>
      </c>
      <c r="E24" s="18">
        <v>169818835</v>
      </c>
      <c r="F24" s="18">
        <v>194866444</v>
      </c>
      <c r="G24" s="18">
        <v>204732348</v>
      </c>
      <c r="H24" s="18">
        <v>215493920</v>
      </c>
      <c r="I24" s="18">
        <v>218741584</v>
      </c>
      <c r="J24" s="18">
        <v>227085484</v>
      </c>
      <c r="K24" s="18">
        <v>254471853</v>
      </c>
      <c r="L24" s="18">
        <v>281376405</v>
      </c>
      <c r="M24" s="18">
        <v>235817817</v>
      </c>
      <c r="N24" s="18">
        <v>238932569</v>
      </c>
      <c r="O24" s="18">
        <v>236947157</v>
      </c>
      <c r="P24" s="18">
        <v>244307369</v>
      </c>
      <c r="Q24" s="18">
        <v>257021266</v>
      </c>
      <c r="R24" s="18">
        <v>255662556</v>
      </c>
      <c r="S24" s="18">
        <v>256239575</v>
      </c>
      <c r="T24" s="18">
        <v>269915347</v>
      </c>
      <c r="U24" s="18">
        <v>261916656</v>
      </c>
      <c r="V24" s="18">
        <v>255974207</v>
      </c>
      <c r="W24" s="18">
        <v>250411514</v>
      </c>
      <c r="X24" s="18">
        <v>247288320</v>
      </c>
      <c r="Y24" s="36">
        <v>247748124</v>
      </c>
      <c r="Z24" s="36">
        <v>250116110</v>
      </c>
      <c r="AA24" s="43">
        <v>304161591</v>
      </c>
      <c r="AB24" s="39">
        <v>305170341</v>
      </c>
      <c r="AC24" s="39">
        <v>302647103</v>
      </c>
    </row>
    <row r="25" spans="1:31" ht="21.75" customHeight="1">
      <c r="A25" s="34"/>
      <c r="B25" s="33" t="s">
        <v>19</v>
      </c>
      <c r="C25" s="34"/>
      <c r="D25" s="17">
        <f>D22-D24</f>
        <v>184230292</v>
      </c>
      <c r="E25" s="18">
        <f>E22-E24</f>
        <v>201803544</v>
      </c>
      <c r="F25" s="18">
        <f>F22-F24</f>
        <v>208809152</v>
      </c>
      <c r="G25" s="18">
        <f>G22-G24</f>
        <v>250935056</v>
      </c>
      <c r="H25" s="18">
        <f>H22-H24+1</f>
        <v>248400147</v>
      </c>
      <c r="I25" s="18">
        <f>I22-I24</f>
        <v>232345036</v>
      </c>
      <c r="J25" s="18">
        <f>J22-J24</f>
        <v>242435178</v>
      </c>
      <c r="K25" s="18">
        <f>K22-K24</f>
        <v>239655292</v>
      </c>
      <c r="L25" s="18">
        <f>L22-L24</f>
        <v>258695316</v>
      </c>
      <c r="M25" s="18">
        <f>M22-M24</f>
        <v>208971053</v>
      </c>
      <c r="N25" s="18">
        <v>212576423</v>
      </c>
      <c r="O25" s="18">
        <v>206515829</v>
      </c>
      <c r="P25" s="18">
        <v>215065610</v>
      </c>
      <c r="Q25" s="18">
        <v>220275464</v>
      </c>
      <c r="R25" s="18">
        <v>228765865</v>
      </c>
      <c r="S25" s="18">
        <v>223001953</v>
      </c>
      <c r="T25" s="18">
        <v>237392727</v>
      </c>
      <c r="U25" s="18">
        <v>237978242</v>
      </c>
      <c r="V25" s="18">
        <f>V22-V24</f>
        <v>244599322</v>
      </c>
      <c r="W25" s="18">
        <f>W22-W24</f>
        <v>240472157</v>
      </c>
      <c r="X25" s="18">
        <v>238920408</v>
      </c>
      <c r="Y25" s="36">
        <v>243165828</v>
      </c>
      <c r="Z25" s="36">
        <v>244300920</v>
      </c>
      <c r="AA25" s="36">
        <v>296147274</v>
      </c>
      <c r="AB25" s="39">
        <v>269708479</v>
      </c>
      <c r="AC25" s="39">
        <v>253642981</v>
      </c>
      <c r="AD25" s="42"/>
      <c r="AE25" s="42"/>
    </row>
    <row r="26" spans="1:29" ht="21.75" customHeight="1">
      <c r="A26" s="34"/>
      <c r="B26" s="33" t="s">
        <v>26</v>
      </c>
      <c r="C26" s="34"/>
      <c r="D26" s="17">
        <v>7431722</v>
      </c>
      <c r="E26" s="18">
        <v>7792334</v>
      </c>
      <c r="F26" s="18">
        <v>7661252</v>
      </c>
      <c r="G26" s="18">
        <v>7265536</v>
      </c>
      <c r="H26" s="18">
        <v>6580957</v>
      </c>
      <c r="I26" s="18">
        <v>6125646</v>
      </c>
      <c r="J26" s="18">
        <v>5264924</v>
      </c>
      <c r="K26" s="18">
        <v>4678103</v>
      </c>
      <c r="L26" s="18">
        <v>4284332</v>
      </c>
      <c r="M26" s="18">
        <v>2343075</v>
      </c>
      <c r="N26" s="18">
        <v>1955498</v>
      </c>
      <c r="O26" s="18">
        <v>2126087</v>
      </c>
      <c r="P26" s="18">
        <v>3135328</v>
      </c>
      <c r="Q26" s="18">
        <v>2612994</v>
      </c>
      <c r="R26" s="18">
        <v>2703327</v>
      </c>
      <c r="S26" s="18">
        <v>2509882</v>
      </c>
      <c r="T26" s="18">
        <v>2336960</v>
      </c>
      <c r="U26" s="18">
        <v>2215986</v>
      </c>
      <c r="V26" s="18">
        <v>2076828</v>
      </c>
      <c r="W26" s="18">
        <v>1844964</v>
      </c>
      <c r="X26" s="18">
        <v>1727232</v>
      </c>
      <c r="Y26" s="36">
        <v>1817279</v>
      </c>
      <c r="Z26" s="36">
        <v>1722102</v>
      </c>
      <c r="AA26" s="36">
        <v>3233537</v>
      </c>
      <c r="AB26" s="39">
        <v>2519237</v>
      </c>
      <c r="AC26" s="39">
        <v>2646160</v>
      </c>
    </row>
    <row r="27" spans="1:29" ht="21.75" customHeight="1">
      <c r="A27" s="34"/>
      <c r="B27" s="13" t="s">
        <v>17</v>
      </c>
      <c r="C27" s="34"/>
      <c r="D27" s="19">
        <v>191662014</v>
      </c>
      <c r="E27" s="20">
        <v>209595878</v>
      </c>
      <c r="F27" s="20">
        <v>216470404</v>
      </c>
      <c r="G27" s="20">
        <v>258200593</v>
      </c>
      <c r="H27" s="20">
        <v>254981104</v>
      </c>
      <c r="I27" s="20">
        <v>238470682</v>
      </c>
      <c r="J27" s="20">
        <v>247700102</v>
      </c>
      <c r="K27" s="20">
        <v>244333394</v>
      </c>
      <c r="L27" s="20">
        <f>SUM(L25:L26)</f>
        <v>262979648</v>
      </c>
      <c r="M27" s="20">
        <f>SUM(M25:M26)</f>
        <v>211314128</v>
      </c>
      <c r="N27" s="20">
        <v>214531921</v>
      </c>
      <c r="O27" s="20">
        <v>208641916</v>
      </c>
      <c r="P27" s="20">
        <v>218200938</v>
      </c>
      <c r="Q27" s="20">
        <v>222888459</v>
      </c>
      <c r="R27" s="20">
        <v>231469191</v>
      </c>
      <c r="S27" s="20">
        <v>225511835</v>
      </c>
      <c r="T27" s="20">
        <v>239729688</v>
      </c>
      <c r="U27" s="20">
        <v>240194228</v>
      </c>
      <c r="V27" s="20">
        <f>SUM(V25:V26)</f>
        <v>246676150</v>
      </c>
      <c r="W27" s="20">
        <v>242317120</v>
      </c>
      <c r="X27" s="20">
        <v>240647640</v>
      </c>
      <c r="Y27" s="37">
        <v>244983107</v>
      </c>
      <c r="Z27" s="37">
        <v>246023023</v>
      </c>
      <c r="AA27" s="37">
        <v>299380811</v>
      </c>
      <c r="AB27" s="39">
        <v>272227716</v>
      </c>
      <c r="AC27" s="39">
        <v>256289140</v>
      </c>
    </row>
    <row r="28" spans="1:29" ht="21.75" customHeight="1">
      <c r="A28" s="34"/>
      <c r="B28" s="34"/>
      <c r="C28" s="34"/>
      <c r="D28" s="17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Y28" s="36"/>
      <c r="Z28" s="36"/>
      <c r="AA28" s="36"/>
      <c r="AB28" s="39"/>
      <c r="AC28" s="39"/>
    </row>
    <row r="29" spans="1:29" ht="21.75" customHeight="1">
      <c r="A29" s="34"/>
      <c r="B29" s="33" t="s">
        <v>21</v>
      </c>
      <c r="C29" s="34"/>
      <c r="D29" s="17">
        <v>6013215</v>
      </c>
      <c r="E29" s="18">
        <v>5759131</v>
      </c>
      <c r="F29" s="18">
        <v>5568579</v>
      </c>
      <c r="G29" s="18">
        <v>5128932</v>
      </c>
      <c r="H29" s="18">
        <v>4436006</v>
      </c>
      <c r="I29" s="18">
        <v>3818686</v>
      </c>
      <c r="J29" s="18">
        <v>3386054</v>
      </c>
      <c r="K29" s="18">
        <v>3017732</v>
      </c>
      <c r="L29" s="18">
        <v>2531188</v>
      </c>
      <c r="M29" s="18">
        <v>567868</v>
      </c>
      <c r="N29" s="18">
        <v>432920</v>
      </c>
      <c r="O29" s="18">
        <v>391136</v>
      </c>
      <c r="P29" s="18">
        <v>436871</v>
      </c>
      <c r="Q29" s="18">
        <v>367713</v>
      </c>
      <c r="R29" s="18">
        <v>387210</v>
      </c>
      <c r="S29" s="18">
        <v>326491</v>
      </c>
      <c r="T29" s="18">
        <v>304144</v>
      </c>
      <c r="U29" s="18">
        <v>267452</v>
      </c>
      <c r="V29" s="18">
        <v>238023</v>
      </c>
      <c r="W29" s="18">
        <v>190623</v>
      </c>
      <c r="X29" s="18">
        <v>171250</v>
      </c>
      <c r="Y29" s="36">
        <v>161172</v>
      </c>
      <c r="Z29" s="36">
        <v>156352</v>
      </c>
      <c r="AA29" s="36">
        <v>588644</v>
      </c>
      <c r="AB29" s="39">
        <v>350742</v>
      </c>
      <c r="AC29" s="39">
        <v>198354</v>
      </c>
    </row>
    <row r="30" spans="1:29" ht="21.75" customHeight="1">
      <c r="A30" s="35"/>
      <c r="B30" s="23" t="s">
        <v>22</v>
      </c>
      <c r="C30" s="35"/>
      <c r="D30" s="24">
        <f>D27-D29</f>
        <v>185648799</v>
      </c>
      <c r="E30" s="25">
        <f>E27-E29</f>
        <v>203836747</v>
      </c>
      <c r="F30" s="25">
        <f>F27-F29</f>
        <v>210901825</v>
      </c>
      <c r="G30" s="25">
        <f>G27-G29</f>
        <v>253071661</v>
      </c>
      <c r="H30" s="25">
        <f>H27-H29</f>
        <v>250545098</v>
      </c>
      <c r="I30" s="25">
        <f>I27-I29+1</f>
        <v>234651997</v>
      </c>
      <c r="J30" s="25">
        <f>J27-J29+1</f>
        <v>244314049</v>
      </c>
      <c r="K30" s="25">
        <f>K27-K29</f>
        <v>241315662</v>
      </c>
      <c r="L30" s="25">
        <f>L27-L29</f>
        <v>260448460</v>
      </c>
      <c r="M30" s="25">
        <f>M27-M29</f>
        <v>210746260</v>
      </c>
      <c r="N30" s="25">
        <v>214099001</v>
      </c>
      <c r="O30" s="25">
        <v>208250780</v>
      </c>
      <c r="P30" s="25">
        <v>217764067</v>
      </c>
      <c r="Q30" s="25">
        <v>222520746</v>
      </c>
      <c r="R30" s="25">
        <v>231081981</v>
      </c>
      <c r="S30" s="25">
        <v>225185344</v>
      </c>
      <c r="T30" s="25">
        <v>239425544</v>
      </c>
      <c r="U30" s="25">
        <v>239926776</v>
      </c>
      <c r="V30" s="25">
        <f>V27-V29</f>
        <v>246438127</v>
      </c>
      <c r="W30" s="25">
        <v>242126497</v>
      </c>
      <c r="X30" s="25">
        <v>240476391</v>
      </c>
      <c r="Y30" s="38">
        <v>244821935</v>
      </c>
      <c r="Z30" s="38">
        <v>245866670</v>
      </c>
      <c r="AA30" s="38">
        <v>298792167</v>
      </c>
      <c r="AB30" s="40">
        <v>271876974</v>
      </c>
      <c r="AC30" s="40">
        <v>256090786</v>
      </c>
    </row>
    <row r="31" ht="14.25" customHeight="1">
      <c r="A31" s="26" t="s">
        <v>27</v>
      </c>
    </row>
  </sheetData>
  <sheetProtection/>
  <mergeCells count="2">
    <mergeCell ref="A4:B5"/>
    <mergeCell ref="C4:C5"/>
  </mergeCells>
  <printOptions horizontalCentered="1"/>
  <pageMargins left="0.3937007874015748" right="0.3937007874015748" top="0.8661417322834646" bottom="0.2362204724409449" header="0.6299212598425197" footer="0.3937007874015748"/>
  <pageSetup firstPageNumber="224" useFirstPageNumber="1"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2024-02-22T11:20:33Z</cp:lastPrinted>
  <dcterms:created xsi:type="dcterms:W3CDTF">2002-09-09T06:36:12Z</dcterms:created>
  <dcterms:modified xsi:type="dcterms:W3CDTF">2024-02-22T11:20:35Z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承認の状態">
    <vt:lpwstr/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